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T13" i="2" l="1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JF84" i="2" l="1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H61" i="2" s="1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H43" i="2" s="1"/>
  <c r="JF42" i="2"/>
  <c r="JF41" i="2"/>
  <c r="JF40" i="2"/>
  <c r="JF39" i="2"/>
  <c r="JF38" i="2"/>
  <c r="JF37" i="2"/>
  <c r="JF36" i="2"/>
  <c r="JF35" i="2"/>
  <c r="JF34" i="2"/>
  <c r="JF33" i="2"/>
  <c r="JF32" i="2"/>
  <c r="JF31" i="2"/>
  <c r="JH31" i="2" s="1"/>
  <c r="JF30" i="2"/>
  <c r="JH30" i="2" s="1"/>
  <c r="JF29" i="2"/>
  <c r="JF28" i="2"/>
  <c r="JF27" i="2"/>
  <c r="JF26" i="2"/>
  <c r="JF25" i="2"/>
  <c r="JF24" i="2"/>
  <c r="JF23" i="2"/>
  <c r="JF22" i="2"/>
  <c r="JH22" i="2" s="1"/>
  <c r="JF21" i="2"/>
  <c r="JF20" i="2"/>
  <c r="JF19" i="2"/>
  <c r="JH19" i="2" s="1"/>
  <c r="JF18" i="2"/>
  <c r="JF17" i="2"/>
  <c r="JF16" i="2"/>
  <c r="JF15" i="2"/>
  <c r="JF14" i="2"/>
  <c r="JH14" i="2" s="1"/>
  <c r="JF13" i="2"/>
  <c r="JH55" i="2"/>
  <c r="JH40" i="2"/>
  <c r="JH62" i="2"/>
  <c r="JH67" i="2"/>
  <c r="JF12" i="2"/>
  <c r="JE13" i="2"/>
  <c r="JE14" i="2"/>
  <c r="JE15" i="2"/>
  <c r="JE16" i="2"/>
  <c r="JE17" i="2"/>
  <c r="JE18" i="2"/>
  <c r="JE19" i="2"/>
  <c r="JE20" i="2"/>
  <c r="JH20" i="2" s="1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H33" i="2" s="1"/>
  <c r="JE34" i="2"/>
  <c r="JE35" i="2"/>
  <c r="JE36" i="2"/>
  <c r="JE37" i="2"/>
  <c r="JE38" i="2"/>
  <c r="JE39" i="2"/>
  <c r="JE40" i="2"/>
  <c r="JE41" i="2"/>
  <c r="JE42" i="2"/>
  <c r="JH42" i="2" s="1"/>
  <c r="JE43" i="2"/>
  <c r="JE44" i="2"/>
  <c r="JE45" i="2"/>
  <c r="JE46" i="2"/>
  <c r="JE47" i="2"/>
  <c r="JE48" i="2"/>
  <c r="JE49" i="2"/>
  <c r="JE50" i="2"/>
  <c r="JE51" i="2"/>
  <c r="JE52" i="2"/>
  <c r="JE53" i="2"/>
  <c r="JE54" i="2"/>
  <c r="JH54" i="2" s="1"/>
  <c r="JE55" i="2"/>
  <c r="JE56" i="2"/>
  <c r="JE57" i="2"/>
  <c r="JH57" i="2" s="1"/>
  <c r="JE58" i="2"/>
  <c r="JE59" i="2"/>
  <c r="JE60" i="2"/>
  <c r="JE61" i="2"/>
  <c r="JE62" i="2"/>
  <c r="JE63" i="2"/>
  <c r="JE64" i="2"/>
  <c r="JE65" i="2"/>
  <c r="JH65" i="2" s="1"/>
  <c r="JE66" i="2"/>
  <c r="JE67" i="2"/>
  <c r="JE68" i="2"/>
  <c r="JE69" i="2"/>
  <c r="JH69" i="2" s="1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H81" i="2"/>
  <c r="JH66" i="2"/>
  <c r="JH79" i="2"/>
  <c r="JE12" i="2"/>
  <c r="JH13" i="2"/>
  <c r="JH15" i="2"/>
  <c r="JH16" i="2"/>
  <c r="JH17" i="2"/>
  <c r="JH18" i="2"/>
  <c r="JH21" i="2"/>
  <c r="JH25" i="2"/>
  <c r="JH27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7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C105" i="2" s="1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C94" i="2" s="1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93" i="2" s="1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JC95" i="2" l="1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E107" i="2" s="1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6" i="2" l="1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M17" i="2" s="1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M30" i="2" s="1"/>
  <c r="IJ31" i="2"/>
  <c r="IJ32" i="2"/>
  <c r="IJ33" i="2"/>
  <c r="IM33" i="2" s="1"/>
  <c r="IJ34" i="2"/>
  <c r="IJ35" i="2"/>
  <c r="IJ36" i="2"/>
  <c r="IJ37" i="2"/>
  <c r="IJ38" i="2"/>
  <c r="IJ39" i="2"/>
  <c r="IJ40" i="2"/>
  <c r="IM40" i="2" s="1"/>
  <c r="IJ41" i="2"/>
  <c r="IJ42" i="2"/>
  <c r="IM42" i="2" s="1"/>
  <c r="IJ43" i="2"/>
  <c r="IJ44" i="2"/>
  <c r="IJ45" i="2"/>
  <c r="IJ46" i="2"/>
  <c r="IJ47" i="2"/>
  <c r="IJ48" i="2"/>
  <c r="IJ49" i="2"/>
  <c r="IJ50" i="2"/>
  <c r="IJ51" i="2"/>
  <c r="IJ52" i="2"/>
  <c r="IJ53" i="2"/>
  <c r="IJ54" i="2"/>
  <c r="IM54" i="2" s="1"/>
  <c r="IJ55" i="2"/>
  <c r="IJ56" i="2"/>
  <c r="IJ57" i="2"/>
  <c r="IJ58" i="2"/>
  <c r="IJ59" i="2"/>
  <c r="IJ60" i="2"/>
  <c r="IJ61" i="2"/>
  <c r="IJ62" i="2"/>
  <c r="IJ63" i="2"/>
  <c r="IJ64" i="2"/>
  <c r="IJ65" i="2"/>
  <c r="IM65" i="2" s="1"/>
  <c r="IJ66" i="2"/>
  <c r="IM66" i="2" s="1"/>
  <c r="IJ67" i="2"/>
  <c r="IJ68" i="2"/>
  <c r="IJ69" i="2"/>
  <c r="IJ70" i="2"/>
  <c r="IJ71" i="2"/>
  <c r="IJ72" i="2"/>
  <c r="IJ73" i="2"/>
  <c r="IJ74" i="2"/>
  <c r="IJ75" i="2"/>
  <c r="IJ76" i="2"/>
  <c r="IJ77" i="2"/>
  <c r="IM77" i="2" s="1"/>
  <c r="IJ78" i="2"/>
  <c r="IJ79" i="2"/>
  <c r="IJ80" i="2"/>
  <c r="IJ81" i="2"/>
  <c r="IJ82" i="2"/>
  <c r="IJ83" i="2"/>
  <c r="IJ84" i="2"/>
  <c r="IJ12" i="2"/>
  <c r="IM13" i="2"/>
  <c r="IM14" i="2"/>
  <c r="IM15" i="2"/>
  <c r="IM20" i="2"/>
  <c r="IM21" i="2"/>
  <c r="IM25" i="2"/>
  <c r="IM29" i="2"/>
  <c r="IM32" i="2"/>
  <c r="IM37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1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27" i="2" l="1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F17" i="2" s="1"/>
  <c r="IA18" i="2"/>
  <c r="IF18" i="2" s="1"/>
  <c r="IA19" i="2"/>
  <c r="IA20" i="2"/>
  <c r="IA21" i="2"/>
  <c r="IA22" i="2"/>
  <c r="IA23" i="2"/>
  <c r="IA24" i="2"/>
  <c r="IA25" i="2"/>
  <c r="IA26" i="2"/>
  <c r="IA27" i="2"/>
  <c r="IA28" i="2"/>
  <c r="IA29" i="2"/>
  <c r="IA30" i="2"/>
  <c r="IF30" i="2" s="1"/>
  <c r="IA31" i="2"/>
  <c r="IA32" i="2"/>
  <c r="IA33" i="2"/>
  <c r="IA34" i="2"/>
  <c r="IA35" i="2"/>
  <c r="IA36" i="2"/>
  <c r="IA37" i="2"/>
  <c r="IA38" i="2"/>
  <c r="IA39" i="2"/>
  <c r="IA40" i="2"/>
  <c r="IA41" i="2"/>
  <c r="IA42" i="2"/>
  <c r="IF42" i="2" s="1"/>
  <c r="IA43" i="2"/>
  <c r="IA44" i="2"/>
  <c r="IA45" i="2"/>
  <c r="IA46" i="2"/>
  <c r="IA47" i="2"/>
  <c r="IA48" i="2"/>
  <c r="IA49" i="2"/>
  <c r="IA50" i="2"/>
  <c r="IA51" i="2"/>
  <c r="IA52" i="2"/>
  <c r="IA53" i="2"/>
  <c r="IA54" i="2"/>
  <c r="IF54" i="2" s="1"/>
  <c r="IA55" i="2"/>
  <c r="IA56" i="2"/>
  <c r="IA57" i="2"/>
  <c r="IA58" i="2"/>
  <c r="IA59" i="2"/>
  <c r="IA60" i="2"/>
  <c r="IA61" i="2"/>
  <c r="IA62" i="2"/>
  <c r="IA63" i="2"/>
  <c r="IA64" i="2"/>
  <c r="IA65" i="2"/>
  <c r="IA66" i="2"/>
  <c r="IF66" i="2" s="1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40" i="2" l="1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T105" i="2" s="1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Y14" i="2" s="1"/>
  <c r="HT15" i="2"/>
  <c r="HT16" i="2"/>
  <c r="HY16" i="2" s="1"/>
  <c r="HT17" i="2"/>
  <c r="HY17" i="2" s="1"/>
  <c r="HT18" i="2"/>
  <c r="HT19" i="2"/>
  <c r="HT20" i="2"/>
  <c r="HT21" i="2"/>
  <c r="HT22" i="2"/>
  <c r="HT23" i="2"/>
  <c r="HT24" i="2"/>
  <c r="HT25" i="2"/>
  <c r="HT26" i="2"/>
  <c r="HT27" i="2"/>
  <c r="HY27" i="2" s="1"/>
  <c r="HT28" i="2"/>
  <c r="HT29" i="2"/>
  <c r="HT30" i="2"/>
  <c r="HT31" i="2"/>
  <c r="HT32" i="2"/>
  <c r="HT33" i="2"/>
  <c r="HT34" i="2"/>
  <c r="HT35" i="2"/>
  <c r="HT36" i="2"/>
  <c r="HT37" i="2"/>
  <c r="HY37" i="2" s="1"/>
  <c r="HT38" i="2"/>
  <c r="HY38" i="2" s="1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Y61" i="2" s="1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T94" i="2" l="1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D16" i="2" s="1"/>
  <c r="HA17" i="2"/>
  <c r="HA18" i="2"/>
  <c r="HA19" i="2"/>
  <c r="HA20" i="2"/>
  <c r="HA21" i="2"/>
  <c r="HA22" i="2"/>
  <c r="HD22" i="2" s="1"/>
  <c r="HA23" i="2"/>
  <c r="HA24" i="2"/>
  <c r="HA25" i="2"/>
  <c r="HA26" i="2"/>
  <c r="HA27" i="2"/>
  <c r="HA28" i="2"/>
  <c r="HD28" i="2" s="1"/>
  <c r="HA29" i="2"/>
  <c r="HA30" i="2"/>
  <c r="HA31" i="2"/>
  <c r="HA32" i="2"/>
  <c r="HD32" i="2" s="1"/>
  <c r="HA33" i="2"/>
  <c r="HD33" i="2" s="1"/>
  <c r="HA34" i="2"/>
  <c r="HA35" i="2"/>
  <c r="HA36" i="2"/>
  <c r="HA37" i="2"/>
  <c r="HA38" i="2"/>
  <c r="HD38" i="2" s="1"/>
  <c r="HA39" i="2"/>
  <c r="HA40" i="2"/>
  <c r="HD40" i="2" s="1"/>
  <c r="HA41" i="2"/>
  <c r="HA42" i="2"/>
  <c r="HA43" i="2"/>
  <c r="HD43" i="2" s="1"/>
  <c r="HA44" i="2"/>
  <c r="HA45" i="2"/>
  <c r="HA46" i="2"/>
  <c r="HA47" i="2"/>
  <c r="HA48" i="2"/>
  <c r="HA49" i="2"/>
  <c r="HA50" i="2"/>
  <c r="HD50" i="2" s="1"/>
  <c r="HA51" i="2"/>
  <c r="HA52" i="2"/>
  <c r="HA53" i="2"/>
  <c r="HA54" i="2"/>
  <c r="HA55" i="2"/>
  <c r="HD55" i="2" s="1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A83" i="2"/>
  <c r="HA84" i="2"/>
  <c r="HD73" i="2"/>
  <c r="HA12" i="2"/>
  <c r="HD13" i="2"/>
  <c r="HD14" i="2"/>
  <c r="HD15" i="2"/>
  <c r="HD19" i="2"/>
  <c r="HD20" i="2"/>
  <c r="HD21" i="2"/>
  <c r="HD25" i="2"/>
  <c r="HD34" i="2"/>
  <c r="HD37" i="2"/>
  <c r="HD39" i="2"/>
  <c r="HD41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HD31" i="2" s="1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P21" i="2" s="1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26" i="2" l="1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B66" i="2"/>
  <c r="FB67" i="2"/>
  <c r="FB68" i="2"/>
  <c r="FG68" i="2" s="1"/>
  <c r="FB69" i="2"/>
  <c r="FG69" i="2" s="1"/>
  <c r="FB70" i="2"/>
  <c r="FB71" i="2"/>
  <c r="FG71" i="2" s="1"/>
  <c r="FB72" i="2"/>
  <c r="FB73" i="2"/>
  <c r="FB74" i="2"/>
  <c r="FB75" i="2"/>
  <c r="FB76" i="2"/>
  <c r="FB77" i="2"/>
  <c r="FB78" i="2"/>
  <c r="FB79" i="2"/>
  <c r="FB80" i="2"/>
  <c r="FB81" i="2"/>
  <c r="FG81" i="2" s="1"/>
  <c r="FB82" i="2"/>
  <c r="FB83" i="2"/>
  <c r="FG83" i="2" s="1"/>
  <c r="FB84" i="2"/>
  <c r="FG84" i="2" s="1"/>
  <c r="FE12" i="2"/>
  <c r="FD12" i="2"/>
  <c r="FF12" i="2"/>
  <c r="FC12" i="2"/>
  <c r="FB12" i="2"/>
  <c r="FG82" i="2" l="1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EZ30" i="2" l="1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3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2" i="4" s="1"/>
  <c r="EN17" i="2"/>
  <c r="EN18" i="2"/>
  <c r="EN19" i="2"/>
  <c r="EN20" i="2"/>
  <c r="ES20" i="2" s="1"/>
  <c r="AD46" i="4" s="1"/>
  <c r="EN21" i="2"/>
  <c r="EN22" i="2"/>
  <c r="EN23" i="2"/>
  <c r="EN24" i="2"/>
  <c r="EN25" i="2"/>
  <c r="EN26" i="2"/>
  <c r="EN27" i="2"/>
  <c r="EN28" i="2"/>
  <c r="ES28" i="2" s="1"/>
  <c r="AD27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3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8" i="4" s="1"/>
  <c r="EN66" i="2"/>
  <c r="EN67" i="2"/>
  <c r="EN68" i="2"/>
  <c r="ES68" i="2" s="1"/>
  <c r="AD44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40" i="4" s="1"/>
  <c r="ES55" i="2"/>
  <c r="AD19" i="4" s="1"/>
  <c r="ES43" i="2"/>
  <c r="AD31" i="4" s="1"/>
  <c r="ES31" i="2"/>
  <c r="AD37" i="4" s="1"/>
  <c r="ES19" i="2"/>
  <c r="AD12" i="4" s="1"/>
  <c r="ES32" i="2"/>
  <c r="AD9" i="4" s="1"/>
  <c r="ES66" i="2"/>
  <c r="AD28" i="4" s="1"/>
  <c r="EN105" i="2"/>
  <c r="ES30" i="2"/>
  <c r="AD32" i="4" s="1"/>
  <c r="ES18" i="2"/>
  <c r="AD25" i="4" s="1"/>
  <c r="ES42" i="2"/>
  <c r="AD4" i="4" s="1"/>
  <c r="ES29" i="2"/>
  <c r="AD57" i="4" s="1"/>
  <c r="ES17" i="2"/>
  <c r="AD49" i="4" s="1"/>
  <c r="ES27" i="2"/>
  <c r="AD7" i="4" s="1"/>
  <c r="ES62" i="2"/>
  <c r="AD24" i="4" s="1"/>
  <c r="ES14" i="2"/>
  <c r="AD39" i="4" s="1"/>
  <c r="ES74" i="2"/>
  <c r="AD41" i="4" s="1"/>
  <c r="ES50" i="2"/>
  <c r="AD17" i="4" s="1"/>
  <c r="ES26" i="2"/>
  <c r="AD16" i="4" s="1"/>
  <c r="ES73" i="2"/>
  <c r="AD51" i="4" s="1"/>
  <c r="ES61" i="2"/>
  <c r="AD34" i="4" s="1"/>
  <c r="ES37" i="2"/>
  <c r="AD54" i="4" s="1"/>
  <c r="ES38" i="2"/>
  <c r="AD5" i="4" s="1"/>
  <c r="ES77" i="2"/>
  <c r="AD26" i="4" s="1"/>
  <c r="ES54" i="2"/>
  <c r="AD36" i="4" s="1"/>
  <c r="EN94" i="2"/>
  <c r="ES24" i="2"/>
  <c r="AD38" i="4" s="1"/>
  <c r="ES47" i="2"/>
  <c r="AD35" i="4" s="1"/>
  <c r="ES35" i="2"/>
  <c r="AD14" i="4" s="1"/>
  <c r="ES58" i="2"/>
  <c r="AD13" i="4" s="1"/>
  <c r="ES46" i="2"/>
  <c r="AD29" i="4" s="1"/>
  <c r="ES34" i="2"/>
  <c r="AD43" i="4" s="1"/>
  <c r="ES22" i="2"/>
  <c r="AD48" i="4" s="1"/>
  <c r="EN93" i="2"/>
  <c r="ES81" i="2"/>
  <c r="AD30" i="4" s="1"/>
  <c r="ES33" i="2"/>
  <c r="AD22" i="4" s="1"/>
  <c r="ES57" i="2"/>
  <c r="AD11" i="4" s="1"/>
  <c r="ES21" i="2"/>
  <c r="AD55" i="4" s="1"/>
  <c r="ES69" i="2"/>
  <c r="AD18" i="4" s="1"/>
  <c r="ES59" i="2"/>
  <c r="AD6" i="4" s="1"/>
  <c r="ES23" i="2"/>
  <c r="AD10" i="4" s="1"/>
  <c r="ES82" i="2"/>
  <c r="AD33" i="4" s="1"/>
  <c r="ES71" i="2"/>
  <c r="AD3" i="4" s="1"/>
  <c r="ES83" i="2"/>
  <c r="AD15" i="4" s="1"/>
  <c r="ES70" i="2"/>
  <c r="AD45" i="4" s="1"/>
  <c r="ES84" i="2"/>
  <c r="AD21" i="4" s="1"/>
  <c r="ES36" i="2"/>
  <c r="AD52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2" i="4" s="1"/>
  <c r="EL37" i="2"/>
  <c r="AC54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5" i="4" s="1"/>
  <c r="EL72" i="2"/>
  <c r="AC68" i="4" s="1"/>
  <c r="EL75" i="2"/>
  <c r="AC59" i="4" s="1"/>
  <c r="EL76" i="2"/>
  <c r="AC56" i="4" s="1"/>
  <c r="EL78" i="2"/>
  <c r="AC71" i="4" s="1"/>
  <c r="EL79" i="2"/>
  <c r="AC53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5" i="4" s="1"/>
  <c r="EG19" i="2"/>
  <c r="EL19" i="2" s="1"/>
  <c r="AC12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2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4" i="4" s="1"/>
  <c r="EG43" i="2"/>
  <c r="EL43" i="2" s="1"/>
  <c r="AC31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19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8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26" i="4" s="1"/>
  <c r="EL65" i="2"/>
  <c r="AC8" i="4" s="1"/>
  <c r="EL53" i="2"/>
  <c r="AC58" i="4" s="1"/>
  <c r="EL29" i="2"/>
  <c r="AC57" i="4" s="1"/>
  <c r="EL17" i="2"/>
  <c r="AC49" i="4" s="1"/>
  <c r="EL54" i="2"/>
  <c r="AC36" i="4" s="1"/>
  <c r="EL74" i="2"/>
  <c r="AC41" i="4" s="1"/>
  <c r="EL73" i="2"/>
  <c r="AC51" i="4" s="1"/>
  <c r="EL39" i="2"/>
  <c r="AC62" i="4" s="1"/>
  <c r="EL38" i="2"/>
  <c r="AC5" i="4" s="1"/>
  <c r="EG100" i="2"/>
  <c r="EL59" i="2"/>
  <c r="AC6" i="4" s="1"/>
  <c r="EL82" i="2"/>
  <c r="AC33" i="4" s="1"/>
  <c r="EL22" i="2"/>
  <c r="AC48" i="4" s="1"/>
  <c r="EL47" i="2"/>
  <c r="AC35" i="4" s="1"/>
  <c r="EL35" i="2"/>
  <c r="AC14" i="4" s="1"/>
  <c r="EL34" i="2"/>
  <c r="AC43" i="4" s="1"/>
  <c r="EL83" i="2"/>
  <c r="AC15" i="4" s="1"/>
  <c r="EL24" i="2"/>
  <c r="AC38" i="4" s="1"/>
  <c r="EL71" i="2"/>
  <c r="AC3" i="4" s="1"/>
  <c r="EL23" i="2"/>
  <c r="AC10" i="4" s="1"/>
  <c r="EG95" i="2"/>
  <c r="EL68" i="2"/>
  <c r="AC44" i="4" s="1"/>
  <c r="EL32" i="2"/>
  <c r="AC9" i="4" s="1"/>
  <c r="EL20" i="2"/>
  <c r="AC46" i="4" s="1"/>
  <c r="EG94" i="2"/>
  <c r="EL81" i="2"/>
  <c r="AC30" i="4" s="1"/>
  <c r="EL58" i="2"/>
  <c r="AC13" i="4" s="1"/>
  <c r="EL46" i="2"/>
  <c r="AC29" i="4" s="1"/>
  <c r="EL57" i="2"/>
  <c r="AC11" i="4" s="1"/>
  <c r="EG93" i="2"/>
  <c r="EL69" i="2"/>
  <c r="AC18" i="4" s="1"/>
  <c r="EG105" i="2"/>
  <c r="EL84" i="2"/>
  <c r="AC21" i="4" s="1"/>
  <c r="EL67" i="2"/>
  <c r="AC40" i="4" s="1"/>
  <c r="EL40" i="2"/>
  <c r="AC23" i="4" s="1"/>
  <c r="EL28" i="2"/>
  <c r="AC27" i="4" s="1"/>
  <c r="EL16" i="2"/>
  <c r="AC42" i="4" s="1"/>
  <c r="EL27" i="2"/>
  <c r="AC7" i="4" s="1"/>
  <c r="EL15" i="2"/>
  <c r="AC61" i="4" s="1"/>
  <c r="EL62" i="2"/>
  <c r="AC24" i="4" s="1"/>
  <c r="EL50" i="2"/>
  <c r="AC17" i="4" s="1"/>
  <c r="EL26" i="2"/>
  <c r="AC16" i="4" s="1"/>
  <c r="EL14" i="2"/>
  <c r="AC39" i="4" s="1"/>
  <c r="EL61" i="2"/>
  <c r="AC34" i="4" s="1"/>
  <c r="EL48" i="2"/>
  <c r="AC47" i="4" s="1"/>
  <c r="EL33" i="2"/>
  <c r="AC22" i="4" s="1"/>
  <c r="EL31" i="2"/>
  <c r="AC37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DZ37" i="2"/>
  <c r="DZ38" i="2"/>
  <c r="DZ39" i="2"/>
  <c r="DZ40" i="2"/>
  <c r="DZ41" i="2"/>
  <c r="DZ42" i="2"/>
  <c r="DZ43" i="2"/>
  <c r="DZ44" i="2"/>
  <c r="DZ45" i="2"/>
  <c r="DZ46" i="2"/>
  <c r="EE46" i="2" s="1"/>
  <c r="DZ47" i="2"/>
  <c r="EE47" i="2" s="1"/>
  <c r="DZ48" i="2"/>
  <c r="DZ49" i="2"/>
  <c r="DZ50" i="2"/>
  <c r="DZ51" i="2"/>
  <c r="DZ52" i="2"/>
  <c r="DZ53" i="2"/>
  <c r="DZ54" i="2"/>
  <c r="DZ55" i="2"/>
  <c r="DZ56" i="2"/>
  <c r="DZ57" i="2"/>
  <c r="DZ58" i="2"/>
  <c r="EE58" i="2" s="1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84" i="2" l="1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S25" i="2"/>
  <c r="DS26" i="2"/>
  <c r="DX26" i="2" s="1"/>
  <c r="DS27" i="2"/>
  <c r="DS28" i="2"/>
  <c r="DS29" i="2"/>
  <c r="DX29" i="2" s="1"/>
  <c r="DS30" i="2"/>
  <c r="DS31" i="2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S68" i="2"/>
  <c r="DS69" i="2"/>
  <c r="DS70" i="2"/>
  <c r="DX70" i="2" s="1"/>
  <c r="DS71" i="2"/>
  <c r="DS72" i="2"/>
  <c r="DS73" i="2"/>
  <c r="DX73" i="2" s="1"/>
  <c r="DS74" i="2"/>
  <c r="DS75" i="2"/>
  <c r="DS76" i="2"/>
  <c r="DS77" i="2"/>
  <c r="DS78" i="2"/>
  <c r="DS79" i="2"/>
  <c r="DS80" i="2"/>
  <c r="DS81" i="2"/>
  <c r="DX81" i="2" s="1"/>
  <c r="DS82" i="2"/>
  <c r="DX82" i="2" s="1"/>
  <c r="DS83" i="2"/>
  <c r="DS84" i="2"/>
  <c r="DX84" i="2" s="1"/>
  <c r="DV12" i="2"/>
  <c r="DU12" i="2"/>
  <c r="DW12" i="2"/>
  <c r="DT12" i="2"/>
  <c r="DS12" i="2"/>
  <c r="DX27" i="2" l="1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Q37" i="2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O17" i="2" s="1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O39" i="2" s="1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O63" i="2" s="1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K24" i="2"/>
  <c r="CK25" i="2"/>
  <c r="CK26" i="2"/>
  <c r="CK27" i="2"/>
  <c r="CK28" i="2"/>
  <c r="CK29" i="2"/>
  <c r="CO29" i="2" s="1"/>
  <c r="CK30" i="2"/>
  <c r="CK31" i="2"/>
  <c r="CK32" i="2"/>
  <c r="CK33" i="2"/>
  <c r="CK34" i="2"/>
  <c r="CO34" i="2" s="1"/>
  <c r="CK35" i="2"/>
  <c r="CK36" i="2"/>
  <c r="CK37" i="2"/>
  <c r="CK38" i="2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K51" i="2"/>
  <c r="CK52" i="2"/>
  <c r="CK53" i="2"/>
  <c r="CK54" i="2"/>
  <c r="CO54" i="2" s="1"/>
  <c r="CK55" i="2"/>
  <c r="CK56" i="2"/>
  <c r="CK57" i="2"/>
  <c r="CK58" i="2"/>
  <c r="CK59" i="2"/>
  <c r="CK60" i="2"/>
  <c r="CK61" i="2"/>
  <c r="CK62" i="2"/>
  <c r="CK63" i="2"/>
  <c r="CK64" i="2"/>
  <c r="CK65" i="2"/>
  <c r="CO65" i="2" s="1"/>
  <c r="CK66" i="2"/>
  <c r="CK67" i="2"/>
  <c r="CO67" i="2" s="1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O81" i="2" s="1"/>
  <c r="CK82" i="2"/>
  <c r="CK83" i="2"/>
  <c r="CK84" i="2"/>
  <c r="CM12" i="2"/>
  <c r="CL12" i="2"/>
  <c r="CN12" i="2"/>
  <c r="CK12" i="2"/>
  <c r="CO30" i="2" l="1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39" i="2" l="1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Q28" i="4" s="1"/>
  <c r="BF54" i="2"/>
  <c r="Q36" i="4" s="1"/>
  <c r="BF42" i="2"/>
  <c r="Q4" i="4" s="1"/>
  <c r="BF30" i="2"/>
  <c r="BJ95" i="2"/>
  <c r="BJ106" i="2"/>
  <c r="BJ107" i="2"/>
  <c r="BF79" i="2"/>
  <c r="BF55" i="2"/>
  <c r="BF47" i="2"/>
  <c r="BF43" i="2"/>
  <c r="Q31" i="4" s="1"/>
  <c r="BF35" i="2"/>
  <c r="Q14" i="4" s="1"/>
  <c r="BF31" i="2"/>
  <c r="Q37" i="4" s="1"/>
  <c r="BF23" i="2"/>
  <c r="Q10" i="4" s="1"/>
  <c r="BF71" i="2"/>
  <c r="Q3" i="4" s="1"/>
  <c r="BF68" i="2"/>
  <c r="BF83" i="2"/>
  <c r="BF67" i="2"/>
  <c r="BF80" i="2"/>
  <c r="BF48" i="2"/>
  <c r="BF32" i="2"/>
  <c r="BF20" i="2"/>
  <c r="BF69" i="2"/>
  <c r="BF61" i="2"/>
  <c r="Q34" i="4" s="1"/>
  <c r="BF57" i="2"/>
  <c r="Q11" i="4" s="1"/>
  <c r="BF37" i="2"/>
  <c r="Q54" i="4" s="1"/>
  <c r="BF33" i="2"/>
  <c r="Q22" i="4" s="1"/>
  <c r="BJ100" i="2"/>
  <c r="BJ94" i="2"/>
  <c r="BJ105" i="2"/>
  <c r="BF65" i="2"/>
  <c r="BF17" i="2"/>
  <c r="BF29" i="2"/>
  <c r="BF76" i="2"/>
  <c r="BF40" i="2"/>
  <c r="Q23" i="4" s="1"/>
  <c r="BF28" i="2"/>
  <c r="Q27" i="4" s="1"/>
  <c r="BF63" i="2"/>
  <c r="Q60" i="4" s="1"/>
  <c r="BF39" i="2"/>
  <c r="Q62" i="4" s="1"/>
  <c r="BF27" i="2"/>
  <c r="Q7" i="4" s="1"/>
  <c r="BF62" i="2"/>
  <c r="BF59" i="2"/>
  <c r="Q6" i="4" s="1"/>
  <c r="BF84" i="2"/>
  <c r="Q21" i="4" s="1"/>
  <c r="BA93" i="2"/>
  <c r="BF77" i="2"/>
  <c r="Q26" i="4" s="1"/>
  <c r="BF73" i="2"/>
  <c r="Q51" i="4" s="1"/>
  <c r="BF15" i="2"/>
  <c r="BA94" i="2"/>
  <c r="BF19" i="2"/>
  <c r="Q12" i="4" s="1"/>
  <c r="BA105" i="2"/>
  <c r="BF16" i="2"/>
  <c r="Q42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2" i="2"/>
  <c r="HV102" i="2" s="1"/>
  <c r="HU104" i="2"/>
  <c r="HV104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I103" i="2" s="1"/>
  <c r="IK96" i="2"/>
  <c r="II96" i="2" s="1"/>
  <c r="IK97" i="2"/>
  <c r="II97" i="2" s="1"/>
  <c r="IK98" i="2"/>
  <c r="II98" i="2" s="1"/>
  <c r="II101" i="2"/>
  <c r="II102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9" i="4"/>
  <c r="BW61" i="4"/>
  <c r="BW42" i="4"/>
  <c r="BW49" i="4"/>
  <c r="BW25" i="4"/>
  <c r="BW12" i="4"/>
  <c r="BW46" i="4"/>
  <c r="BW55" i="4"/>
  <c r="BW48" i="4"/>
  <c r="BW10" i="4"/>
  <c r="BW38" i="4"/>
  <c r="BW67" i="4"/>
  <c r="BW16" i="4"/>
  <c r="BW7" i="4"/>
  <c r="BW27" i="4"/>
  <c r="BW57" i="4"/>
  <c r="BW32" i="4"/>
  <c r="BW37" i="4"/>
  <c r="BW9" i="4"/>
  <c r="BW22" i="4"/>
  <c r="BW43" i="4"/>
  <c r="BW14" i="4"/>
  <c r="BW52" i="4"/>
  <c r="BW54" i="4"/>
  <c r="BW5" i="4"/>
  <c r="BW62" i="4"/>
  <c r="BW23" i="4"/>
  <c r="BW74" i="4"/>
  <c r="BW4" i="4"/>
  <c r="BW31" i="4"/>
  <c r="BW69" i="4"/>
  <c r="BW73" i="4"/>
  <c r="BW29" i="4"/>
  <c r="BW35" i="4"/>
  <c r="BW47" i="4"/>
  <c r="BW70" i="4"/>
  <c r="BW17" i="4"/>
  <c r="BW72" i="4"/>
  <c r="BW66" i="4"/>
  <c r="BW58" i="4"/>
  <c r="BW36" i="4"/>
  <c r="BW19" i="4"/>
  <c r="BW65" i="4"/>
  <c r="BW11" i="4"/>
  <c r="BW13" i="4"/>
  <c r="BW6" i="4"/>
  <c r="BW64" i="4"/>
  <c r="BW34" i="4"/>
  <c r="BW24" i="4"/>
  <c r="BW60" i="4"/>
  <c r="BW63" i="4"/>
  <c r="BW8" i="4"/>
  <c r="BW28" i="4"/>
  <c r="BW40" i="4"/>
  <c r="BW44" i="4"/>
  <c r="BW18" i="4"/>
  <c r="BW45" i="4"/>
  <c r="BW3" i="4"/>
  <c r="BW68" i="4"/>
  <c r="BW51" i="4"/>
  <c r="BW41" i="4"/>
  <c r="BW59" i="4"/>
  <c r="BW56" i="4"/>
  <c r="BW26" i="4"/>
  <c r="BW71" i="4"/>
  <c r="BW53" i="4"/>
  <c r="BW50" i="4"/>
  <c r="BW30" i="4"/>
  <c r="BW33" i="4"/>
  <c r="BW15" i="4"/>
  <c r="BW21" i="4"/>
  <c r="BV75" i="4"/>
  <c r="BV39" i="4"/>
  <c r="BV61" i="4"/>
  <c r="BV42" i="4"/>
  <c r="BV49" i="4"/>
  <c r="BV25" i="4"/>
  <c r="BV12" i="4"/>
  <c r="BV46" i="4"/>
  <c r="BV55" i="4"/>
  <c r="BV48" i="4"/>
  <c r="BV10" i="4"/>
  <c r="BV38" i="4"/>
  <c r="BV67" i="4"/>
  <c r="BV16" i="4"/>
  <c r="BV7" i="4"/>
  <c r="BV27" i="4"/>
  <c r="BV57" i="4"/>
  <c r="BV32" i="4"/>
  <c r="BV37" i="4"/>
  <c r="BV9" i="4"/>
  <c r="BV22" i="4"/>
  <c r="BV43" i="4"/>
  <c r="BV14" i="4"/>
  <c r="BV52" i="4"/>
  <c r="BV54" i="4"/>
  <c r="BV5" i="4"/>
  <c r="BV62" i="4"/>
  <c r="BV23" i="4"/>
  <c r="BV74" i="4"/>
  <c r="BV4" i="4"/>
  <c r="BV31" i="4"/>
  <c r="BV69" i="4"/>
  <c r="BV73" i="4"/>
  <c r="BV29" i="4"/>
  <c r="BV35" i="4"/>
  <c r="BV47" i="4"/>
  <c r="BV70" i="4"/>
  <c r="BV17" i="4"/>
  <c r="BV72" i="4"/>
  <c r="BV66" i="4"/>
  <c r="BV58" i="4"/>
  <c r="BV36" i="4"/>
  <c r="BV19" i="4"/>
  <c r="BV65" i="4"/>
  <c r="BV11" i="4"/>
  <c r="BV13" i="4"/>
  <c r="BV6" i="4"/>
  <c r="BV64" i="4"/>
  <c r="BV34" i="4"/>
  <c r="BV24" i="4"/>
  <c r="BV60" i="4"/>
  <c r="BV63" i="4"/>
  <c r="BV8" i="4"/>
  <c r="BV28" i="4"/>
  <c r="BV40" i="4"/>
  <c r="BV44" i="4"/>
  <c r="BV18" i="4"/>
  <c r="BV45" i="4"/>
  <c r="BV3" i="4"/>
  <c r="BV68" i="4"/>
  <c r="BV51" i="4"/>
  <c r="BV41" i="4"/>
  <c r="BV59" i="4"/>
  <c r="BV56" i="4"/>
  <c r="BV26" i="4"/>
  <c r="BV71" i="4"/>
  <c r="BV53" i="4"/>
  <c r="BV50" i="4"/>
  <c r="BV30" i="4"/>
  <c r="BV33" i="4"/>
  <c r="BV15" i="4"/>
  <c r="BV21" i="4"/>
  <c r="BU75" i="4"/>
  <c r="BU39" i="4"/>
  <c r="BU61" i="4"/>
  <c r="BU42" i="4"/>
  <c r="BU49" i="4"/>
  <c r="BU25" i="4"/>
  <c r="BU12" i="4"/>
  <c r="BU46" i="4"/>
  <c r="BU55" i="4"/>
  <c r="BU48" i="4"/>
  <c r="BU10" i="4"/>
  <c r="BU38" i="4"/>
  <c r="BU67" i="4"/>
  <c r="BU16" i="4"/>
  <c r="BU7" i="4"/>
  <c r="BU27" i="4"/>
  <c r="BU57" i="4"/>
  <c r="BU32" i="4"/>
  <c r="BU37" i="4"/>
  <c r="BU9" i="4"/>
  <c r="BU22" i="4"/>
  <c r="BU43" i="4"/>
  <c r="BU14" i="4"/>
  <c r="BU52" i="4"/>
  <c r="BU54" i="4"/>
  <c r="BU5" i="4"/>
  <c r="BU62" i="4"/>
  <c r="BU23" i="4"/>
  <c r="BU74" i="4"/>
  <c r="BU4" i="4"/>
  <c r="BU31" i="4"/>
  <c r="BU69" i="4"/>
  <c r="BU73" i="4"/>
  <c r="BU29" i="4"/>
  <c r="BU35" i="4"/>
  <c r="BU47" i="4"/>
  <c r="BU70" i="4"/>
  <c r="BU17" i="4"/>
  <c r="BU72" i="4"/>
  <c r="BU66" i="4"/>
  <c r="BU58" i="4"/>
  <c r="BU36" i="4"/>
  <c r="BU19" i="4"/>
  <c r="BU65" i="4"/>
  <c r="BU11" i="4"/>
  <c r="BU13" i="4"/>
  <c r="BU6" i="4"/>
  <c r="BU64" i="4"/>
  <c r="BU34" i="4"/>
  <c r="BU24" i="4"/>
  <c r="BU60" i="4"/>
  <c r="BU63" i="4"/>
  <c r="BU8" i="4"/>
  <c r="BU28" i="4"/>
  <c r="BU40" i="4"/>
  <c r="BU44" i="4"/>
  <c r="BU18" i="4"/>
  <c r="BU45" i="4"/>
  <c r="BU3" i="4"/>
  <c r="BU68" i="4"/>
  <c r="BU51" i="4"/>
  <c r="BU41" i="4"/>
  <c r="BU59" i="4"/>
  <c r="BU56" i="4"/>
  <c r="BU26" i="4"/>
  <c r="BU71" i="4"/>
  <c r="BU53" i="4"/>
  <c r="BU50" i="4"/>
  <c r="BU30" i="4"/>
  <c r="BU33" i="4"/>
  <c r="BU15" i="4"/>
  <c r="BU21" i="4"/>
  <c r="BT75" i="4"/>
  <c r="BT39" i="4"/>
  <c r="BT61" i="4"/>
  <c r="BT42" i="4"/>
  <c r="BT49" i="4"/>
  <c r="BT25" i="4"/>
  <c r="BT12" i="4"/>
  <c r="BT46" i="4"/>
  <c r="BT55" i="4"/>
  <c r="BT48" i="4"/>
  <c r="BT10" i="4"/>
  <c r="BT38" i="4"/>
  <c r="BT67" i="4"/>
  <c r="BT16" i="4"/>
  <c r="BT7" i="4"/>
  <c r="BT27" i="4"/>
  <c r="BT57" i="4"/>
  <c r="BT32" i="4"/>
  <c r="BT37" i="4"/>
  <c r="BT9" i="4"/>
  <c r="BT22" i="4"/>
  <c r="BT43" i="4"/>
  <c r="BT14" i="4"/>
  <c r="BT52" i="4"/>
  <c r="BT54" i="4"/>
  <c r="BT5" i="4"/>
  <c r="BT62" i="4"/>
  <c r="BT23" i="4"/>
  <c r="BT74" i="4"/>
  <c r="BT4" i="4"/>
  <c r="BT31" i="4"/>
  <c r="BT69" i="4"/>
  <c r="BT73" i="4"/>
  <c r="BT29" i="4"/>
  <c r="BT35" i="4"/>
  <c r="BT47" i="4"/>
  <c r="BT70" i="4"/>
  <c r="BT17" i="4"/>
  <c r="BT72" i="4"/>
  <c r="BT66" i="4"/>
  <c r="BT58" i="4"/>
  <c r="BT36" i="4"/>
  <c r="BT19" i="4"/>
  <c r="BT65" i="4"/>
  <c r="BT11" i="4"/>
  <c r="BT13" i="4"/>
  <c r="BT6" i="4"/>
  <c r="BT64" i="4"/>
  <c r="BT34" i="4"/>
  <c r="BT24" i="4"/>
  <c r="BT60" i="4"/>
  <c r="BT63" i="4"/>
  <c r="BT8" i="4"/>
  <c r="BT28" i="4"/>
  <c r="BT40" i="4"/>
  <c r="BT44" i="4"/>
  <c r="BT18" i="4"/>
  <c r="BT45" i="4"/>
  <c r="BT3" i="4"/>
  <c r="BT68" i="4"/>
  <c r="BT51" i="4"/>
  <c r="BT41" i="4"/>
  <c r="BT59" i="4"/>
  <c r="BT56" i="4"/>
  <c r="BT26" i="4"/>
  <c r="BT71" i="4"/>
  <c r="BT53" i="4"/>
  <c r="BT50" i="4"/>
  <c r="BT30" i="4"/>
  <c r="BT33" i="4"/>
  <c r="BT15" i="4"/>
  <c r="BT21" i="4"/>
  <c r="BS75" i="4"/>
  <c r="BS39" i="4"/>
  <c r="BS61" i="4"/>
  <c r="BS42" i="4"/>
  <c r="BS49" i="4"/>
  <c r="BS25" i="4"/>
  <c r="BS12" i="4"/>
  <c r="BS46" i="4"/>
  <c r="BS55" i="4"/>
  <c r="BS48" i="4"/>
  <c r="BS10" i="4"/>
  <c r="BS38" i="4"/>
  <c r="BS67" i="4"/>
  <c r="BS16" i="4"/>
  <c r="BS7" i="4"/>
  <c r="BS27" i="4"/>
  <c r="BS57" i="4"/>
  <c r="BS32" i="4"/>
  <c r="BS37" i="4"/>
  <c r="BS9" i="4"/>
  <c r="BS22" i="4"/>
  <c r="BS43" i="4"/>
  <c r="BS14" i="4"/>
  <c r="BS52" i="4"/>
  <c r="BS54" i="4"/>
  <c r="BS5" i="4"/>
  <c r="BS62" i="4"/>
  <c r="BS23" i="4"/>
  <c r="BS74" i="4"/>
  <c r="BS4" i="4"/>
  <c r="BS31" i="4"/>
  <c r="BS69" i="4"/>
  <c r="BS73" i="4"/>
  <c r="BS29" i="4"/>
  <c r="BS35" i="4"/>
  <c r="BS47" i="4"/>
  <c r="BS70" i="4"/>
  <c r="BS17" i="4"/>
  <c r="BS72" i="4"/>
  <c r="BS66" i="4"/>
  <c r="BS58" i="4"/>
  <c r="BS36" i="4"/>
  <c r="BS19" i="4"/>
  <c r="BS65" i="4"/>
  <c r="BS11" i="4"/>
  <c r="BS13" i="4"/>
  <c r="BS6" i="4"/>
  <c r="BS64" i="4"/>
  <c r="BS34" i="4"/>
  <c r="BS24" i="4"/>
  <c r="BS60" i="4"/>
  <c r="BS63" i="4"/>
  <c r="BS8" i="4"/>
  <c r="BS28" i="4"/>
  <c r="BS40" i="4"/>
  <c r="BS44" i="4"/>
  <c r="BS18" i="4"/>
  <c r="BS45" i="4"/>
  <c r="BS3" i="4"/>
  <c r="BS68" i="4"/>
  <c r="BS51" i="4"/>
  <c r="BS41" i="4"/>
  <c r="BS59" i="4"/>
  <c r="BS56" i="4"/>
  <c r="BS26" i="4"/>
  <c r="BS71" i="4"/>
  <c r="BS53" i="4"/>
  <c r="BS50" i="4"/>
  <c r="BS30" i="4"/>
  <c r="BS33" i="4"/>
  <c r="BS15" i="4"/>
  <c r="BS21" i="4"/>
  <c r="BR75" i="4"/>
  <c r="BR39" i="4"/>
  <c r="BR61" i="4"/>
  <c r="BR42" i="4"/>
  <c r="BR49" i="4"/>
  <c r="BR25" i="4"/>
  <c r="BR12" i="4"/>
  <c r="BR46" i="4"/>
  <c r="BR55" i="4"/>
  <c r="BR48" i="4"/>
  <c r="BR10" i="4"/>
  <c r="BR38" i="4"/>
  <c r="BR67" i="4"/>
  <c r="BR16" i="4"/>
  <c r="BR7" i="4"/>
  <c r="BR27" i="4"/>
  <c r="BR57" i="4"/>
  <c r="BR32" i="4"/>
  <c r="BR37" i="4"/>
  <c r="BR9" i="4"/>
  <c r="BR22" i="4"/>
  <c r="BR43" i="4"/>
  <c r="BR14" i="4"/>
  <c r="BR52" i="4"/>
  <c r="BR54" i="4"/>
  <c r="BR5" i="4"/>
  <c r="BR62" i="4"/>
  <c r="BR23" i="4"/>
  <c r="BR74" i="4"/>
  <c r="BR4" i="4"/>
  <c r="BR31" i="4"/>
  <c r="BR69" i="4"/>
  <c r="BR73" i="4"/>
  <c r="BR29" i="4"/>
  <c r="BR35" i="4"/>
  <c r="BR47" i="4"/>
  <c r="BR70" i="4"/>
  <c r="BR17" i="4"/>
  <c r="BR72" i="4"/>
  <c r="BR66" i="4"/>
  <c r="BR58" i="4"/>
  <c r="BR36" i="4"/>
  <c r="BR19" i="4"/>
  <c r="BR65" i="4"/>
  <c r="BR11" i="4"/>
  <c r="BR13" i="4"/>
  <c r="BR6" i="4"/>
  <c r="BR64" i="4"/>
  <c r="BR34" i="4"/>
  <c r="BR24" i="4"/>
  <c r="BR60" i="4"/>
  <c r="BR63" i="4"/>
  <c r="BR8" i="4"/>
  <c r="BR28" i="4"/>
  <c r="BR40" i="4"/>
  <c r="BR44" i="4"/>
  <c r="BR18" i="4"/>
  <c r="BR45" i="4"/>
  <c r="BR3" i="4"/>
  <c r="BR68" i="4"/>
  <c r="BR51" i="4"/>
  <c r="BR41" i="4"/>
  <c r="BR59" i="4"/>
  <c r="BR56" i="4"/>
  <c r="BR26" i="4"/>
  <c r="BR71" i="4"/>
  <c r="BR53" i="4"/>
  <c r="BR50" i="4"/>
  <c r="BR30" i="4"/>
  <c r="BR33" i="4"/>
  <c r="BR15" i="4"/>
  <c r="BR21" i="4"/>
  <c r="BQ75" i="4"/>
  <c r="BQ39" i="4"/>
  <c r="BQ61" i="4"/>
  <c r="BQ42" i="4"/>
  <c r="BQ49" i="4"/>
  <c r="BQ25" i="4"/>
  <c r="BQ12" i="4"/>
  <c r="BQ46" i="4"/>
  <c r="BQ55" i="4"/>
  <c r="BQ48" i="4"/>
  <c r="BQ10" i="4"/>
  <c r="BQ38" i="4"/>
  <c r="BQ67" i="4"/>
  <c r="BQ16" i="4"/>
  <c r="BQ7" i="4"/>
  <c r="BQ27" i="4"/>
  <c r="BQ57" i="4"/>
  <c r="BQ32" i="4"/>
  <c r="BQ37" i="4"/>
  <c r="BQ9" i="4"/>
  <c r="BQ22" i="4"/>
  <c r="BQ43" i="4"/>
  <c r="BQ14" i="4"/>
  <c r="BQ52" i="4"/>
  <c r="BQ54" i="4"/>
  <c r="BQ5" i="4"/>
  <c r="BQ62" i="4"/>
  <c r="BQ23" i="4"/>
  <c r="BQ74" i="4"/>
  <c r="BQ4" i="4"/>
  <c r="BQ31" i="4"/>
  <c r="BQ69" i="4"/>
  <c r="BQ73" i="4"/>
  <c r="BQ29" i="4"/>
  <c r="BQ35" i="4"/>
  <c r="BQ47" i="4"/>
  <c r="BQ70" i="4"/>
  <c r="BQ17" i="4"/>
  <c r="BQ72" i="4"/>
  <c r="BQ66" i="4"/>
  <c r="BQ58" i="4"/>
  <c r="BQ36" i="4"/>
  <c r="BQ19" i="4"/>
  <c r="BQ65" i="4"/>
  <c r="BQ11" i="4"/>
  <c r="BQ13" i="4"/>
  <c r="BQ6" i="4"/>
  <c r="BQ64" i="4"/>
  <c r="BQ34" i="4"/>
  <c r="BQ24" i="4"/>
  <c r="BQ60" i="4"/>
  <c r="BQ63" i="4"/>
  <c r="BQ8" i="4"/>
  <c r="BQ28" i="4"/>
  <c r="BQ40" i="4"/>
  <c r="BQ44" i="4"/>
  <c r="BQ18" i="4"/>
  <c r="BQ45" i="4"/>
  <c r="BQ3" i="4"/>
  <c r="BQ68" i="4"/>
  <c r="BQ51" i="4"/>
  <c r="BQ41" i="4"/>
  <c r="BQ59" i="4"/>
  <c r="BQ56" i="4"/>
  <c r="BQ26" i="4"/>
  <c r="BQ71" i="4"/>
  <c r="BQ53" i="4"/>
  <c r="BQ50" i="4"/>
  <c r="BQ30" i="4"/>
  <c r="BQ33" i="4"/>
  <c r="BQ15" i="4"/>
  <c r="BQ21" i="4"/>
  <c r="BP75" i="4"/>
  <c r="BP39" i="4"/>
  <c r="BP61" i="4"/>
  <c r="BP42" i="4"/>
  <c r="BP49" i="4"/>
  <c r="BP25" i="4"/>
  <c r="BP12" i="4"/>
  <c r="BP46" i="4"/>
  <c r="BP55" i="4"/>
  <c r="BP48" i="4"/>
  <c r="BP10" i="4"/>
  <c r="BP38" i="4"/>
  <c r="BP67" i="4"/>
  <c r="BP16" i="4"/>
  <c r="BP7" i="4"/>
  <c r="BP27" i="4"/>
  <c r="BP57" i="4"/>
  <c r="BP32" i="4"/>
  <c r="BP37" i="4"/>
  <c r="BP9" i="4"/>
  <c r="BP22" i="4"/>
  <c r="BP43" i="4"/>
  <c r="BP14" i="4"/>
  <c r="BP52" i="4"/>
  <c r="BP54" i="4"/>
  <c r="BP5" i="4"/>
  <c r="BP62" i="4"/>
  <c r="BP23" i="4"/>
  <c r="BP74" i="4"/>
  <c r="BP4" i="4"/>
  <c r="BP31" i="4"/>
  <c r="BP69" i="4"/>
  <c r="BP73" i="4"/>
  <c r="BP29" i="4"/>
  <c r="BP35" i="4"/>
  <c r="BP47" i="4"/>
  <c r="BP70" i="4"/>
  <c r="BP17" i="4"/>
  <c r="BP72" i="4"/>
  <c r="BP66" i="4"/>
  <c r="BP58" i="4"/>
  <c r="BP36" i="4"/>
  <c r="BP19" i="4"/>
  <c r="BP65" i="4"/>
  <c r="BP11" i="4"/>
  <c r="BP13" i="4"/>
  <c r="BP6" i="4"/>
  <c r="BP64" i="4"/>
  <c r="BP34" i="4"/>
  <c r="BP24" i="4"/>
  <c r="BP60" i="4"/>
  <c r="BP63" i="4"/>
  <c r="BP8" i="4"/>
  <c r="BP28" i="4"/>
  <c r="BP40" i="4"/>
  <c r="BP44" i="4"/>
  <c r="BP18" i="4"/>
  <c r="BP45" i="4"/>
  <c r="BP3" i="4"/>
  <c r="BP68" i="4"/>
  <c r="BP51" i="4"/>
  <c r="BP41" i="4"/>
  <c r="BP59" i="4"/>
  <c r="BP56" i="4"/>
  <c r="BP26" i="4"/>
  <c r="BP71" i="4"/>
  <c r="BP53" i="4"/>
  <c r="BP50" i="4"/>
  <c r="BP30" i="4"/>
  <c r="BP33" i="4"/>
  <c r="BP15" i="4"/>
  <c r="BP21" i="4"/>
  <c r="BO75" i="4"/>
  <c r="BO39" i="4"/>
  <c r="BO61" i="4"/>
  <c r="BO42" i="4"/>
  <c r="BO49" i="4"/>
  <c r="BO25" i="4"/>
  <c r="BO12" i="4"/>
  <c r="BO46" i="4"/>
  <c r="BO55" i="4"/>
  <c r="BO48" i="4"/>
  <c r="BO10" i="4"/>
  <c r="BO38" i="4"/>
  <c r="BO67" i="4"/>
  <c r="BO16" i="4"/>
  <c r="BO7" i="4"/>
  <c r="BO27" i="4"/>
  <c r="BO57" i="4"/>
  <c r="BO32" i="4"/>
  <c r="BO37" i="4"/>
  <c r="BO9" i="4"/>
  <c r="BO22" i="4"/>
  <c r="BO43" i="4"/>
  <c r="BO14" i="4"/>
  <c r="BO52" i="4"/>
  <c r="BO54" i="4"/>
  <c r="BO5" i="4"/>
  <c r="BO62" i="4"/>
  <c r="BO23" i="4"/>
  <c r="BO74" i="4"/>
  <c r="BO4" i="4"/>
  <c r="BO31" i="4"/>
  <c r="BO69" i="4"/>
  <c r="BO73" i="4"/>
  <c r="BO29" i="4"/>
  <c r="BO35" i="4"/>
  <c r="BO47" i="4"/>
  <c r="BO70" i="4"/>
  <c r="BO17" i="4"/>
  <c r="BO72" i="4"/>
  <c r="BO66" i="4"/>
  <c r="BO58" i="4"/>
  <c r="BO36" i="4"/>
  <c r="BO19" i="4"/>
  <c r="BO65" i="4"/>
  <c r="BO11" i="4"/>
  <c r="BO13" i="4"/>
  <c r="BO6" i="4"/>
  <c r="BO64" i="4"/>
  <c r="BO34" i="4"/>
  <c r="BO24" i="4"/>
  <c r="BO60" i="4"/>
  <c r="BO63" i="4"/>
  <c r="BO8" i="4"/>
  <c r="BO28" i="4"/>
  <c r="BO40" i="4"/>
  <c r="BO44" i="4"/>
  <c r="BO18" i="4"/>
  <c r="BO45" i="4"/>
  <c r="BO3" i="4"/>
  <c r="BO68" i="4"/>
  <c r="BO51" i="4"/>
  <c r="BO41" i="4"/>
  <c r="BO59" i="4"/>
  <c r="BO56" i="4"/>
  <c r="BO26" i="4"/>
  <c r="BO71" i="4"/>
  <c r="BO53" i="4"/>
  <c r="BO50" i="4"/>
  <c r="BO30" i="4"/>
  <c r="BO33" i="4"/>
  <c r="BO15" i="4"/>
  <c r="BO21" i="4"/>
  <c r="BN75" i="4"/>
  <c r="BN39" i="4"/>
  <c r="BN61" i="4"/>
  <c r="BN42" i="4"/>
  <c r="BN49" i="4"/>
  <c r="BN25" i="4"/>
  <c r="BN12" i="4"/>
  <c r="BN46" i="4"/>
  <c r="BN55" i="4"/>
  <c r="BN48" i="4"/>
  <c r="BN10" i="4"/>
  <c r="BN38" i="4"/>
  <c r="BN67" i="4"/>
  <c r="BN16" i="4"/>
  <c r="BN7" i="4"/>
  <c r="BN27" i="4"/>
  <c r="BN57" i="4"/>
  <c r="BN32" i="4"/>
  <c r="BN37" i="4"/>
  <c r="BN9" i="4"/>
  <c r="BN22" i="4"/>
  <c r="BN43" i="4"/>
  <c r="BN14" i="4"/>
  <c r="BN52" i="4"/>
  <c r="BN54" i="4"/>
  <c r="BN5" i="4"/>
  <c r="BN62" i="4"/>
  <c r="BN23" i="4"/>
  <c r="BN74" i="4"/>
  <c r="BN4" i="4"/>
  <c r="BN31" i="4"/>
  <c r="BN69" i="4"/>
  <c r="BN73" i="4"/>
  <c r="BN29" i="4"/>
  <c r="BN35" i="4"/>
  <c r="BN47" i="4"/>
  <c r="BN70" i="4"/>
  <c r="BN17" i="4"/>
  <c r="BN72" i="4"/>
  <c r="BN66" i="4"/>
  <c r="BN58" i="4"/>
  <c r="BN36" i="4"/>
  <c r="BN19" i="4"/>
  <c r="BN65" i="4"/>
  <c r="BN11" i="4"/>
  <c r="BN13" i="4"/>
  <c r="BN6" i="4"/>
  <c r="BN64" i="4"/>
  <c r="BN34" i="4"/>
  <c r="BN24" i="4"/>
  <c r="BN60" i="4"/>
  <c r="BN63" i="4"/>
  <c r="BN8" i="4"/>
  <c r="BN28" i="4"/>
  <c r="BN40" i="4"/>
  <c r="BN44" i="4"/>
  <c r="BN18" i="4"/>
  <c r="BN45" i="4"/>
  <c r="BN3" i="4"/>
  <c r="BN68" i="4"/>
  <c r="BN51" i="4"/>
  <c r="BN41" i="4"/>
  <c r="BN59" i="4"/>
  <c r="BN56" i="4"/>
  <c r="BN26" i="4"/>
  <c r="BN71" i="4"/>
  <c r="BN53" i="4"/>
  <c r="BN50" i="4"/>
  <c r="BN30" i="4"/>
  <c r="BN33" i="4"/>
  <c r="BN15" i="4"/>
  <c r="BN21" i="4"/>
  <c r="BM75" i="4"/>
  <c r="BM39" i="4"/>
  <c r="BM61" i="4"/>
  <c r="BM42" i="4"/>
  <c r="BM49" i="4"/>
  <c r="BM25" i="4"/>
  <c r="BM12" i="4"/>
  <c r="BM46" i="4"/>
  <c r="BM55" i="4"/>
  <c r="BM48" i="4"/>
  <c r="BM10" i="4"/>
  <c r="BM38" i="4"/>
  <c r="BM67" i="4"/>
  <c r="BM16" i="4"/>
  <c r="BM7" i="4"/>
  <c r="BM27" i="4"/>
  <c r="BM57" i="4"/>
  <c r="BM32" i="4"/>
  <c r="BM37" i="4"/>
  <c r="BM9" i="4"/>
  <c r="BM22" i="4"/>
  <c r="BM43" i="4"/>
  <c r="BM14" i="4"/>
  <c r="BM52" i="4"/>
  <c r="BM54" i="4"/>
  <c r="BM5" i="4"/>
  <c r="BM62" i="4"/>
  <c r="BM23" i="4"/>
  <c r="BM74" i="4"/>
  <c r="BM4" i="4"/>
  <c r="BM31" i="4"/>
  <c r="BM69" i="4"/>
  <c r="BM73" i="4"/>
  <c r="BM29" i="4"/>
  <c r="BM35" i="4"/>
  <c r="BM47" i="4"/>
  <c r="BM70" i="4"/>
  <c r="BM17" i="4"/>
  <c r="BM72" i="4"/>
  <c r="BM66" i="4"/>
  <c r="BM58" i="4"/>
  <c r="BM36" i="4"/>
  <c r="BM19" i="4"/>
  <c r="BM65" i="4"/>
  <c r="BM11" i="4"/>
  <c r="BM13" i="4"/>
  <c r="BM6" i="4"/>
  <c r="BM64" i="4"/>
  <c r="BM34" i="4"/>
  <c r="BM24" i="4"/>
  <c r="BM60" i="4"/>
  <c r="BM63" i="4"/>
  <c r="BM8" i="4"/>
  <c r="BM28" i="4"/>
  <c r="BM40" i="4"/>
  <c r="BM44" i="4"/>
  <c r="BM18" i="4"/>
  <c r="BM45" i="4"/>
  <c r="BM3" i="4"/>
  <c r="BM68" i="4"/>
  <c r="BM51" i="4"/>
  <c r="BM41" i="4"/>
  <c r="BM59" i="4"/>
  <c r="BM56" i="4"/>
  <c r="BM26" i="4"/>
  <c r="BM71" i="4"/>
  <c r="BM53" i="4"/>
  <c r="BM50" i="4"/>
  <c r="BM30" i="4"/>
  <c r="BM33" i="4"/>
  <c r="BM15" i="4"/>
  <c r="BM21" i="4"/>
  <c r="BL75" i="4"/>
  <c r="BL39" i="4"/>
  <c r="BL61" i="4"/>
  <c r="BL42" i="4"/>
  <c r="BL49" i="4"/>
  <c r="BL25" i="4"/>
  <c r="BL12" i="4"/>
  <c r="BL46" i="4"/>
  <c r="BL55" i="4"/>
  <c r="BL48" i="4"/>
  <c r="BL10" i="4"/>
  <c r="BL38" i="4"/>
  <c r="BL67" i="4"/>
  <c r="BL16" i="4"/>
  <c r="BL7" i="4"/>
  <c r="BL27" i="4"/>
  <c r="BL57" i="4"/>
  <c r="BL32" i="4"/>
  <c r="BL37" i="4"/>
  <c r="BL9" i="4"/>
  <c r="BL22" i="4"/>
  <c r="BL43" i="4"/>
  <c r="BL14" i="4"/>
  <c r="BL52" i="4"/>
  <c r="BL54" i="4"/>
  <c r="BL5" i="4"/>
  <c r="BL62" i="4"/>
  <c r="BL23" i="4"/>
  <c r="BL74" i="4"/>
  <c r="BL4" i="4"/>
  <c r="BL31" i="4"/>
  <c r="BL69" i="4"/>
  <c r="BL73" i="4"/>
  <c r="BL29" i="4"/>
  <c r="BL35" i="4"/>
  <c r="BL47" i="4"/>
  <c r="BL70" i="4"/>
  <c r="BL17" i="4"/>
  <c r="BL72" i="4"/>
  <c r="BL66" i="4"/>
  <c r="BL58" i="4"/>
  <c r="BL36" i="4"/>
  <c r="BL19" i="4"/>
  <c r="BL65" i="4"/>
  <c r="BL11" i="4"/>
  <c r="BL13" i="4"/>
  <c r="BL6" i="4"/>
  <c r="BL64" i="4"/>
  <c r="BL34" i="4"/>
  <c r="BL24" i="4"/>
  <c r="BL60" i="4"/>
  <c r="BL63" i="4"/>
  <c r="BL8" i="4"/>
  <c r="BL28" i="4"/>
  <c r="BL40" i="4"/>
  <c r="BL44" i="4"/>
  <c r="BL18" i="4"/>
  <c r="BL45" i="4"/>
  <c r="BL3" i="4"/>
  <c r="BL68" i="4"/>
  <c r="BL51" i="4"/>
  <c r="BL41" i="4"/>
  <c r="BL59" i="4"/>
  <c r="BL56" i="4"/>
  <c r="BL26" i="4"/>
  <c r="BL71" i="4"/>
  <c r="BL53" i="4"/>
  <c r="BL50" i="4"/>
  <c r="BL30" i="4"/>
  <c r="BL33" i="4"/>
  <c r="BL15" i="4"/>
  <c r="BL21" i="4"/>
  <c r="BK75" i="4"/>
  <c r="BK39" i="4"/>
  <c r="BK61" i="4"/>
  <c r="BK42" i="4"/>
  <c r="BK49" i="4"/>
  <c r="BK25" i="4"/>
  <c r="BK12" i="4"/>
  <c r="BK46" i="4"/>
  <c r="BK55" i="4"/>
  <c r="BK48" i="4"/>
  <c r="BK10" i="4"/>
  <c r="BK38" i="4"/>
  <c r="BK67" i="4"/>
  <c r="BK16" i="4"/>
  <c r="BK7" i="4"/>
  <c r="BK27" i="4"/>
  <c r="BK57" i="4"/>
  <c r="BK32" i="4"/>
  <c r="BK37" i="4"/>
  <c r="BK9" i="4"/>
  <c r="BK22" i="4"/>
  <c r="BK43" i="4"/>
  <c r="BK14" i="4"/>
  <c r="BK52" i="4"/>
  <c r="BK54" i="4"/>
  <c r="BK5" i="4"/>
  <c r="BK62" i="4"/>
  <c r="BK23" i="4"/>
  <c r="BK74" i="4"/>
  <c r="BK4" i="4"/>
  <c r="BK31" i="4"/>
  <c r="BK69" i="4"/>
  <c r="BK73" i="4"/>
  <c r="BK29" i="4"/>
  <c r="BK35" i="4"/>
  <c r="BK47" i="4"/>
  <c r="BK70" i="4"/>
  <c r="BK17" i="4"/>
  <c r="BK72" i="4"/>
  <c r="BK66" i="4"/>
  <c r="BK58" i="4"/>
  <c r="BK36" i="4"/>
  <c r="BK19" i="4"/>
  <c r="BK65" i="4"/>
  <c r="BK11" i="4"/>
  <c r="BK13" i="4"/>
  <c r="BK6" i="4"/>
  <c r="BK64" i="4"/>
  <c r="BK34" i="4"/>
  <c r="BK24" i="4"/>
  <c r="BK60" i="4"/>
  <c r="BK63" i="4"/>
  <c r="BK8" i="4"/>
  <c r="BK28" i="4"/>
  <c r="BK40" i="4"/>
  <c r="BK44" i="4"/>
  <c r="BK18" i="4"/>
  <c r="BK45" i="4"/>
  <c r="BK3" i="4"/>
  <c r="BK68" i="4"/>
  <c r="BK51" i="4"/>
  <c r="BK41" i="4"/>
  <c r="BK59" i="4"/>
  <c r="BK56" i="4"/>
  <c r="BK26" i="4"/>
  <c r="BK71" i="4"/>
  <c r="BK53" i="4"/>
  <c r="BK50" i="4"/>
  <c r="BK30" i="4"/>
  <c r="BK33" i="4"/>
  <c r="BK15" i="4"/>
  <c r="BK21" i="4"/>
  <c r="BJ75" i="4"/>
  <c r="BJ39" i="4"/>
  <c r="BJ61" i="4"/>
  <c r="BJ42" i="4"/>
  <c r="BJ49" i="4"/>
  <c r="BJ25" i="4"/>
  <c r="BJ12" i="4"/>
  <c r="BJ46" i="4"/>
  <c r="BJ55" i="4"/>
  <c r="BJ48" i="4"/>
  <c r="BJ10" i="4"/>
  <c r="BJ38" i="4"/>
  <c r="BJ67" i="4"/>
  <c r="BJ16" i="4"/>
  <c r="BJ7" i="4"/>
  <c r="BJ27" i="4"/>
  <c r="BJ57" i="4"/>
  <c r="BJ32" i="4"/>
  <c r="BJ37" i="4"/>
  <c r="BJ9" i="4"/>
  <c r="BJ22" i="4"/>
  <c r="BJ43" i="4"/>
  <c r="BJ14" i="4"/>
  <c r="BJ52" i="4"/>
  <c r="BJ54" i="4"/>
  <c r="BJ5" i="4"/>
  <c r="BJ62" i="4"/>
  <c r="BJ23" i="4"/>
  <c r="BJ74" i="4"/>
  <c r="BJ4" i="4"/>
  <c r="BJ31" i="4"/>
  <c r="BJ69" i="4"/>
  <c r="BJ73" i="4"/>
  <c r="BJ29" i="4"/>
  <c r="BJ35" i="4"/>
  <c r="BJ47" i="4"/>
  <c r="BJ70" i="4"/>
  <c r="BJ17" i="4"/>
  <c r="BJ72" i="4"/>
  <c r="BJ66" i="4"/>
  <c r="BJ58" i="4"/>
  <c r="BJ36" i="4"/>
  <c r="BJ19" i="4"/>
  <c r="BJ65" i="4"/>
  <c r="BJ11" i="4"/>
  <c r="BJ13" i="4"/>
  <c r="BJ6" i="4"/>
  <c r="BJ64" i="4"/>
  <c r="BJ34" i="4"/>
  <c r="BJ24" i="4"/>
  <c r="BJ60" i="4"/>
  <c r="BJ63" i="4"/>
  <c r="BJ8" i="4"/>
  <c r="BJ28" i="4"/>
  <c r="BJ40" i="4"/>
  <c r="BJ44" i="4"/>
  <c r="BJ18" i="4"/>
  <c r="BJ45" i="4"/>
  <c r="BJ3" i="4"/>
  <c r="BJ68" i="4"/>
  <c r="BJ51" i="4"/>
  <c r="BJ41" i="4"/>
  <c r="BJ59" i="4"/>
  <c r="BJ56" i="4"/>
  <c r="BJ26" i="4"/>
  <c r="BJ71" i="4"/>
  <c r="BJ53" i="4"/>
  <c r="BJ50" i="4"/>
  <c r="BJ30" i="4"/>
  <c r="BJ33" i="4"/>
  <c r="BJ15" i="4"/>
  <c r="BJ21" i="4"/>
  <c r="BI75" i="4"/>
  <c r="BI39" i="4"/>
  <c r="BI61" i="4"/>
  <c r="BI42" i="4"/>
  <c r="BI49" i="4"/>
  <c r="BI25" i="4"/>
  <c r="BI12" i="4"/>
  <c r="BI46" i="4"/>
  <c r="BI55" i="4"/>
  <c r="BI48" i="4"/>
  <c r="BI10" i="4"/>
  <c r="BI38" i="4"/>
  <c r="BI67" i="4"/>
  <c r="BI16" i="4"/>
  <c r="BI7" i="4"/>
  <c r="BI27" i="4"/>
  <c r="BI57" i="4"/>
  <c r="BI32" i="4"/>
  <c r="BI37" i="4"/>
  <c r="BI9" i="4"/>
  <c r="BI22" i="4"/>
  <c r="BI43" i="4"/>
  <c r="BI14" i="4"/>
  <c r="BI52" i="4"/>
  <c r="BI54" i="4"/>
  <c r="BI5" i="4"/>
  <c r="BI62" i="4"/>
  <c r="BI23" i="4"/>
  <c r="BI74" i="4"/>
  <c r="BI4" i="4"/>
  <c r="BI31" i="4"/>
  <c r="BI69" i="4"/>
  <c r="BI73" i="4"/>
  <c r="BI29" i="4"/>
  <c r="BI35" i="4"/>
  <c r="BI47" i="4"/>
  <c r="BI70" i="4"/>
  <c r="BI17" i="4"/>
  <c r="BI72" i="4"/>
  <c r="BI66" i="4"/>
  <c r="BI58" i="4"/>
  <c r="BI36" i="4"/>
  <c r="BI19" i="4"/>
  <c r="BI65" i="4"/>
  <c r="BI11" i="4"/>
  <c r="BI13" i="4"/>
  <c r="BI6" i="4"/>
  <c r="BI64" i="4"/>
  <c r="BI34" i="4"/>
  <c r="BI24" i="4"/>
  <c r="BI60" i="4"/>
  <c r="BI63" i="4"/>
  <c r="BI8" i="4"/>
  <c r="BI28" i="4"/>
  <c r="BI40" i="4"/>
  <c r="BI44" i="4"/>
  <c r="BI18" i="4"/>
  <c r="BI45" i="4"/>
  <c r="BI3" i="4"/>
  <c r="BI68" i="4"/>
  <c r="BI51" i="4"/>
  <c r="BI41" i="4"/>
  <c r="BI59" i="4"/>
  <c r="BI56" i="4"/>
  <c r="BI26" i="4"/>
  <c r="BI71" i="4"/>
  <c r="BI53" i="4"/>
  <c r="BI50" i="4"/>
  <c r="BI30" i="4"/>
  <c r="BI33" i="4"/>
  <c r="BI15" i="4"/>
  <c r="BI21" i="4"/>
  <c r="BH75" i="4"/>
  <c r="BH39" i="4"/>
  <c r="BH61" i="4"/>
  <c r="BH42" i="4"/>
  <c r="BH49" i="4"/>
  <c r="BH25" i="4"/>
  <c r="BH12" i="4"/>
  <c r="BH46" i="4"/>
  <c r="BH55" i="4"/>
  <c r="BH48" i="4"/>
  <c r="BH10" i="4"/>
  <c r="BH38" i="4"/>
  <c r="BH67" i="4"/>
  <c r="BH16" i="4"/>
  <c r="BH7" i="4"/>
  <c r="BH27" i="4"/>
  <c r="BH57" i="4"/>
  <c r="BH32" i="4"/>
  <c r="BH37" i="4"/>
  <c r="BH9" i="4"/>
  <c r="BH22" i="4"/>
  <c r="BH43" i="4"/>
  <c r="BH14" i="4"/>
  <c r="BH52" i="4"/>
  <c r="BH54" i="4"/>
  <c r="BH5" i="4"/>
  <c r="BH62" i="4"/>
  <c r="BH23" i="4"/>
  <c r="BH74" i="4"/>
  <c r="BH4" i="4"/>
  <c r="BH31" i="4"/>
  <c r="BH69" i="4"/>
  <c r="BH73" i="4"/>
  <c r="BH29" i="4"/>
  <c r="BH35" i="4"/>
  <c r="BH47" i="4"/>
  <c r="BH70" i="4"/>
  <c r="BH17" i="4"/>
  <c r="BH72" i="4"/>
  <c r="BH66" i="4"/>
  <c r="BH58" i="4"/>
  <c r="BH36" i="4"/>
  <c r="BH19" i="4"/>
  <c r="BH65" i="4"/>
  <c r="BH11" i="4"/>
  <c r="BH13" i="4"/>
  <c r="BH6" i="4"/>
  <c r="BH64" i="4"/>
  <c r="BH34" i="4"/>
  <c r="BH24" i="4"/>
  <c r="BH60" i="4"/>
  <c r="BH63" i="4"/>
  <c r="BH8" i="4"/>
  <c r="BH28" i="4"/>
  <c r="BH40" i="4"/>
  <c r="BH44" i="4"/>
  <c r="BH18" i="4"/>
  <c r="BH45" i="4"/>
  <c r="BH3" i="4"/>
  <c r="BH68" i="4"/>
  <c r="BH51" i="4"/>
  <c r="BH41" i="4"/>
  <c r="BH59" i="4"/>
  <c r="BH56" i="4"/>
  <c r="BH26" i="4"/>
  <c r="BH71" i="4"/>
  <c r="BH53" i="4"/>
  <c r="BH50" i="4"/>
  <c r="BH30" i="4"/>
  <c r="BH33" i="4"/>
  <c r="BH15" i="4"/>
  <c r="BH21" i="4"/>
  <c r="BG75" i="4"/>
  <c r="BG39" i="4"/>
  <c r="BG61" i="4"/>
  <c r="BG42" i="4"/>
  <c r="BG49" i="4"/>
  <c r="BG25" i="4"/>
  <c r="BG12" i="4"/>
  <c r="BG46" i="4"/>
  <c r="BG55" i="4"/>
  <c r="BG48" i="4"/>
  <c r="BG10" i="4"/>
  <c r="BG38" i="4"/>
  <c r="BG67" i="4"/>
  <c r="BG16" i="4"/>
  <c r="BG7" i="4"/>
  <c r="BG27" i="4"/>
  <c r="BG57" i="4"/>
  <c r="BG32" i="4"/>
  <c r="BG37" i="4"/>
  <c r="BG9" i="4"/>
  <c r="BG22" i="4"/>
  <c r="BG43" i="4"/>
  <c r="BG14" i="4"/>
  <c r="BG52" i="4"/>
  <c r="BG54" i="4"/>
  <c r="BG5" i="4"/>
  <c r="BG62" i="4"/>
  <c r="BG23" i="4"/>
  <c r="BG74" i="4"/>
  <c r="BG4" i="4"/>
  <c r="BG31" i="4"/>
  <c r="BG69" i="4"/>
  <c r="BG73" i="4"/>
  <c r="BG29" i="4"/>
  <c r="BG35" i="4"/>
  <c r="BG47" i="4"/>
  <c r="BG70" i="4"/>
  <c r="BG17" i="4"/>
  <c r="BG72" i="4"/>
  <c r="BG66" i="4"/>
  <c r="BG58" i="4"/>
  <c r="BG36" i="4"/>
  <c r="BG19" i="4"/>
  <c r="BG65" i="4"/>
  <c r="BG11" i="4"/>
  <c r="BG13" i="4"/>
  <c r="BG6" i="4"/>
  <c r="BG64" i="4"/>
  <c r="BG34" i="4"/>
  <c r="BG24" i="4"/>
  <c r="BG60" i="4"/>
  <c r="BG63" i="4"/>
  <c r="BG8" i="4"/>
  <c r="BG28" i="4"/>
  <c r="BG40" i="4"/>
  <c r="BG44" i="4"/>
  <c r="BG18" i="4"/>
  <c r="BG45" i="4"/>
  <c r="BG3" i="4"/>
  <c r="BG68" i="4"/>
  <c r="BG51" i="4"/>
  <c r="BG41" i="4"/>
  <c r="BG59" i="4"/>
  <c r="BG56" i="4"/>
  <c r="BG26" i="4"/>
  <c r="BG71" i="4"/>
  <c r="BG53" i="4"/>
  <c r="BG50" i="4"/>
  <c r="BG30" i="4"/>
  <c r="BG33" i="4"/>
  <c r="BG15" i="4"/>
  <c r="BG21" i="4"/>
  <c r="BF75" i="4"/>
  <c r="BF39" i="4"/>
  <c r="BF61" i="4"/>
  <c r="BF42" i="4"/>
  <c r="BF49" i="4"/>
  <c r="BF25" i="4"/>
  <c r="BF12" i="4"/>
  <c r="BF46" i="4"/>
  <c r="BF55" i="4"/>
  <c r="BF48" i="4"/>
  <c r="BF10" i="4"/>
  <c r="BF38" i="4"/>
  <c r="BF67" i="4"/>
  <c r="BF16" i="4"/>
  <c r="BF7" i="4"/>
  <c r="BF27" i="4"/>
  <c r="BF57" i="4"/>
  <c r="BF32" i="4"/>
  <c r="BF37" i="4"/>
  <c r="BF9" i="4"/>
  <c r="BF22" i="4"/>
  <c r="BF43" i="4"/>
  <c r="BF14" i="4"/>
  <c r="BF52" i="4"/>
  <c r="BF54" i="4"/>
  <c r="BF5" i="4"/>
  <c r="BF62" i="4"/>
  <c r="BF23" i="4"/>
  <c r="BF74" i="4"/>
  <c r="BF4" i="4"/>
  <c r="BF31" i="4"/>
  <c r="BF69" i="4"/>
  <c r="BF73" i="4"/>
  <c r="BF29" i="4"/>
  <c r="BF35" i="4"/>
  <c r="BF47" i="4"/>
  <c r="BF70" i="4"/>
  <c r="BF17" i="4"/>
  <c r="BF72" i="4"/>
  <c r="BF66" i="4"/>
  <c r="BF58" i="4"/>
  <c r="BF36" i="4"/>
  <c r="BF19" i="4"/>
  <c r="BF65" i="4"/>
  <c r="BF11" i="4"/>
  <c r="BF13" i="4"/>
  <c r="BF6" i="4"/>
  <c r="BF64" i="4"/>
  <c r="BF34" i="4"/>
  <c r="BF24" i="4"/>
  <c r="BF60" i="4"/>
  <c r="BF63" i="4"/>
  <c r="BF8" i="4"/>
  <c r="BF28" i="4"/>
  <c r="BF40" i="4"/>
  <c r="BF44" i="4"/>
  <c r="BF18" i="4"/>
  <c r="BF45" i="4"/>
  <c r="BF3" i="4"/>
  <c r="BF68" i="4"/>
  <c r="BF51" i="4"/>
  <c r="BF41" i="4"/>
  <c r="BF59" i="4"/>
  <c r="BF56" i="4"/>
  <c r="BF26" i="4"/>
  <c r="BF71" i="4"/>
  <c r="BF53" i="4"/>
  <c r="BF50" i="4"/>
  <c r="BF30" i="4"/>
  <c r="BF33" i="4"/>
  <c r="BF15" i="4"/>
  <c r="BF21" i="4"/>
  <c r="BE75" i="4"/>
  <c r="BE39" i="4"/>
  <c r="BE61" i="4"/>
  <c r="BE42" i="4"/>
  <c r="BE49" i="4"/>
  <c r="BE25" i="4"/>
  <c r="BE12" i="4"/>
  <c r="BE46" i="4"/>
  <c r="BE55" i="4"/>
  <c r="BE48" i="4"/>
  <c r="BE10" i="4"/>
  <c r="BE38" i="4"/>
  <c r="BE67" i="4"/>
  <c r="BE16" i="4"/>
  <c r="BE7" i="4"/>
  <c r="BE27" i="4"/>
  <c r="BE57" i="4"/>
  <c r="BE32" i="4"/>
  <c r="BE37" i="4"/>
  <c r="BE9" i="4"/>
  <c r="BE22" i="4"/>
  <c r="BE43" i="4"/>
  <c r="BE14" i="4"/>
  <c r="BE52" i="4"/>
  <c r="BE54" i="4"/>
  <c r="BE5" i="4"/>
  <c r="BE62" i="4"/>
  <c r="BE23" i="4"/>
  <c r="BE74" i="4"/>
  <c r="BE4" i="4"/>
  <c r="BE31" i="4"/>
  <c r="BE69" i="4"/>
  <c r="BE73" i="4"/>
  <c r="BE29" i="4"/>
  <c r="BE35" i="4"/>
  <c r="BE47" i="4"/>
  <c r="BE70" i="4"/>
  <c r="BE17" i="4"/>
  <c r="BE72" i="4"/>
  <c r="BE66" i="4"/>
  <c r="BE58" i="4"/>
  <c r="BE36" i="4"/>
  <c r="BE19" i="4"/>
  <c r="BE65" i="4"/>
  <c r="BE11" i="4"/>
  <c r="BE13" i="4"/>
  <c r="BE6" i="4"/>
  <c r="BE64" i="4"/>
  <c r="BE34" i="4"/>
  <c r="BE24" i="4"/>
  <c r="BE60" i="4"/>
  <c r="BE63" i="4"/>
  <c r="BE8" i="4"/>
  <c r="BE28" i="4"/>
  <c r="BE40" i="4"/>
  <c r="BE44" i="4"/>
  <c r="BE18" i="4"/>
  <c r="BE45" i="4"/>
  <c r="BE3" i="4"/>
  <c r="BE68" i="4"/>
  <c r="BE51" i="4"/>
  <c r="BE41" i="4"/>
  <c r="BE59" i="4"/>
  <c r="BE56" i="4"/>
  <c r="BE26" i="4"/>
  <c r="BE71" i="4"/>
  <c r="BE53" i="4"/>
  <c r="BE50" i="4"/>
  <c r="BE30" i="4"/>
  <c r="BE33" i="4"/>
  <c r="BE15" i="4"/>
  <c r="BE21" i="4"/>
  <c r="BD75" i="4"/>
  <c r="BD39" i="4"/>
  <c r="BD61" i="4"/>
  <c r="BD42" i="4"/>
  <c r="BD49" i="4"/>
  <c r="BD25" i="4"/>
  <c r="BD12" i="4"/>
  <c r="BD46" i="4"/>
  <c r="BD55" i="4"/>
  <c r="BD48" i="4"/>
  <c r="BD10" i="4"/>
  <c r="BD38" i="4"/>
  <c r="BD67" i="4"/>
  <c r="BD16" i="4"/>
  <c r="BD7" i="4"/>
  <c r="BD27" i="4"/>
  <c r="BD57" i="4"/>
  <c r="BD32" i="4"/>
  <c r="BD37" i="4"/>
  <c r="BD9" i="4"/>
  <c r="BD22" i="4"/>
  <c r="BD43" i="4"/>
  <c r="BD14" i="4"/>
  <c r="BD52" i="4"/>
  <c r="BD54" i="4"/>
  <c r="BD5" i="4"/>
  <c r="BD62" i="4"/>
  <c r="BD23" i="4"/>
  <c r="BD74" i="4"/>
  <c r="BD4" i="4"/>
  <c r="BD31" i="4"/>
  <c r="BD69" i="4"/>
  <c r="BD73" i="4"/>
  <c r="BD29" i="4"/>
  <c r="BD35" i="4"/>
  <c r="BD47" i="4"/>
  <c r="BD70" i="4"/>
  <c r="BD17" i="4"/>
  <c r="BD72" i="4"/>
  <c r="BD66" i="4"/>
  <c r="BD58" i="4"/>
  <c r="BD36" i="4"/>
  <c r="BD19" i="4"/>
  <c r="BD65" i="4"/>
  <c r="BD11" i="4"/>
  <c r="BD13" i="4"/>
  <c r="BD6" i="4"/>
  <c r="BD64" i="4"/>
  <c r="BD34" i="4"/>
  <c r="BD24" i="4"/>
  <c r="BD60" i="4"/>
  <c r="BD63" i="4"/>
  <c r="BD8" i="4"/>
  <c r="BD28" i="4"/>
  <c r="BD40" i="4"/>
  <c r="BD44" i="4"/>
  <c r="BD18" i="4"/>
  <c r="BD45" i="4"/>
  <c r="BD3" i="4"/>
  <c r="BD68" i="4"/>
  <c r="BD51" i="4"/>
  <c r="BD41" i="4"/>
  <c r="BD59" i="4"/>
  <c r="BD56" i="4"/>
  <c r="BD26" i="4"/>
  <c r="BD71" i="4"/>
  <c r="BD53" i="4"/>
  <c r="BD50" i="4"/>
  <c r="BD30" i="4"/>
  <c r="BD33" i="4"/>
  <c r="BD15" i="4"/>
  <c r="BD21" i="4"/>
  <c r="BC75" i="4"/>
  <c r="BC39" i="4"/>
  <c r="BC61" i="4"/>
  <c r="BC42" i="4"/>
  <c r="BC49" i="4"/>
  <c r="BC25" i="4"/>
  <c r="BC12" i="4"/>
  <c r="BC46" i="4"/>
  <c r="BC55" i="4"/>
  <c r="BC48" i="4"/>
  <c r="BC10" i="4"/>
  <c r="BC38" i="4"/>
  <c r="BC67" i="4"/>
  <c r="BC16" i="4"/>
  <c r="BC7" i="4"/>
  <c r="BC27" i="4"/>
  <c r="BC57" i="4"/>
  <c r="BC32" i="4"/>
  <c r="BC37" i="4"/>
  <c r="BC9" i="4"/>
  <c r="BC22" i="4"/>
  <c r="BC43" i="4"/>
  <c r="BC14" i="4"/>
  <c r="BC52" i="4"/>
  <c r="BC54" i="4"/>
  <c r="BC5" i="4"/>
  <c r="BC62" i="4"/>
  <c r="BC23" i="4"/>
  <c r="BC74" i="4"/>
  <c r="BC4" i="4"/>
  <c r="BC31" i="4"/>
  <c r="BC69" i="4"/>
  <c r="BC73" i="4"/>
  <c r="BC29" i="4"/>
  <c r="BC35" i="4"/>
  <c r="BC47" i="4"/>
  <c r="BC70" i="4"/>
  <c r="BC17" i="4"/>
  <c r="BC72" i="4"/>
  <c r="BC66" i="4"/>
  <c r="BC58" i="4"/>
  <c r="BC36" i="4"/>
  <c r="BC19" i="4"/>
  <c r="BC65" i="4"/>
  <c r="BC11" i="4"/>
  <c r="BC13" i="4"/>
  <c r="BC6" i="4"/>
  <c r="BC64" i="4"/>
  <c r="BC34" i="4"/>
  <c r="BC24" i="4"/>
  <c r="BC60" i="4"/>
  <c r="BC63" i="4"/>
  <c r="BC8" i="4"/>
  <c r="BC28" i="4"/>
  <c r="BC40" i="4"/>
  <c r="BC44" i="4"/>
  <c r="BC18" i="4"/>
  <c r="BC45" i="4"/>
  <c r="BC3" i="4"/>
  <c r="BC68" i="4"/>
  <c r="BC51" i="4"/>
  <c r="BC41" i="4"/>
  <c r="BC59" i="4"/>
  <c r="BC56" i="4"/>
  <c r="BC26" i="4"/>
  <c r="BC71" i="4"/>
  <c r="BC53" i="4"/>
  <c r="BC50" i="4"/>
  <c r="BC30" i="4"/>
  <c r="BC33" i="4"/>
  <c r="BC15" i="4"/>
  <c r="BC21" i="4"/>
  <c r="BC76" i="4"/>
  <c r="BC77" i="4"/>
  <c r="BC78" i="4"/>
  <c r="BC79" i="4"/>
  <c r="BC80" i="4"/>
  <c r="BC81" i="4"/>
  <c r="BB75" i="4"/>
  <c r="BB39" i="4"/>
  <c r="BB61" i="4"/>
  <c r="BB42" i="4"/>
  <c r="BB49" i="4"/>
  <c r="BB25" i="4"/>
  <c r="BB12" i="4"/>
  <c r="BB46" i="4"/>
  <c r="BB55" i="4"/>
  <c r="BB48" i="4"/>
  <c r="BB10" i="4"/>
  <c r="BB38" i="4"/>
  <c r="BB67" i="4"/>
  <c r="BB16" i="4"/>
  <c r="BB7" i="4"/>
  <c r="BB27" i="4"/>
  <c r="BB57" i="4"/>
  <c r="BB32" i="4"/>
  <c r="BB37" i="4"/>
  <c r="BB9" i="4"/>
  <c r="BB22" i="4"/>
  <c r="BB43" i="4"/>
  <c r="BB14" i="4"/>
  <c r="BB52" i="4"/>
  <c r="BB54" i="4"/>
  <c r="BB5" i="4"/>
  <c r="BB62" i="4"/>
  <c r="BB23" i="4"/>
  <c r="BB74" i="4"/>
  <c r="BB4" i="4"/>
  <c r="BB31" i="4"/>
  <c r="BB69" i="4"/>
  <c r="BB73" i="4"/>
  <c r="BB29" i="4"/>
  <c r="BB35" i="4"/>
  <c r="BB47" i="4"/>
  <c r="BB70" i="4"/>
  <c r="BB17" i="4"/>
  <c r="BB72" i="4"/>
  <c r="BB66" i="4"/>
  <c r="BB58" i="4"/>
  <c r="BB36" i="4"/>
  <c r="BB19" i="4"/>
  <c r="BB65" i="4"/>
  <c r="BB11" i="4"/>
  <c r="BB13" i="4"/>
  <c r="BB6" i="4"/>
  <c r="BB64" i="4"/>
  <c r="BB34" i="4"/>
  <c r="BB24" i="4"/>
  <c r="BB60" i="4"/>
  <c r="BB63" i="4"/>
  <c r="BB8" i="4"/>
  <c r="BB28" i="4"/>
  <c r="BB40" i="4"/>
  <c r="BB44" i="4"/>
  <c r="BB18" i="4"/>
  <c r="BB45" i="4"/>
  <c r="BB3" i="4"/>
  <c r="BB68" i="4"/>
  <c r="BB51" i="4"/>
  <c r="BB41" i="4"/>
  <c r="BB59" i="4"/>
  <c r="BB56" i="4"/>
  <c r="BB26" i="4"/>
  <c r="BB71" i="4"/>
  <c r="BB53" i="4"/>
  <c r="BB50" i="4"/>
  <c r="BB30" i="4"/>
  <c r="BB33" i="4"/>
  <c r="BB15" i="4"/>
  <c r="BB21" i="4"/>
  <c r="BA75" i="4"/>
  <c r="BA39" i="4"/>
  <c r="BA61" i="4"/>
  <c r="BA42" i="4"/>
  <c r="BA49" i="4"/>
  <c r="BA25" i="4"/>
  <c r="BA12" i="4"/>
  <c r="BA46" i="4"/>
  <c r="BA55" i="4"/>
  <c r="BA48" i="4"/>
  <c r="BA10" i="4"/>
  <c r="BA38" i="4"/>
  <c r="BA67" i="4"/>
  <c r="BA16" i="4"/>
  <c r="BA7" i="4"/>
  <c r="BA27" i="4"/>
  <c r="BA57" i="4"/>
  <c r="BA32" i="4"/>
  <c r="BA37" i="4"/>
  <c r="BA9" i="4"/>
  <c r="BA22" i="4"/>
  <c r="BA43" i="4"/>
  <c r="BA14" i="4"/>
  <c r="BA52" i="4"/>
  <c r="BA54" i="4"/>
  <c r="BA5" i="4"/>
  <c r="BA62" i="4"/>
  <c r="BA23" i="4"/>
  <c r="BA74" i="4"/>
  <c r="BA4" i="4"/>
  <c r="BA31" i="4"/>
  <c r="BA69" i="4"/>
  <c r="BA73" i="4"/>
  <c r="BA29" i="4"/>
  <c r="BA35" i="4"/>
  <c r="BA47" i="4"/>
  <c r="BA70" i="4"/>
  <c r="BA17" i="4"/>
  <c r="BA72" i="4"/>
  <c r="BA66" i="4"/>
  <c r="BA58" i="4"/>
  <c r="BA36" i="4"/>
  <c r="BA19" i="4"/>
  <c r="BA65" i="4"/>
  <c r="BA11" i="4"/>
  <c r="BA13" i="4"/>
  <c r="BA6" i="4"/>
  <c r="BA64" i="4"/>
  <c r="BA34" i="4"/>
  <c r="BA24" i="4"/>
  <c r="BA60" i="4"/>
  <c r="BA63" i="4"/>
  <c r="BA8" i="4"/>
  <c r="BA28" i="4"/>
  <c r="BA40" i="4"/>
  <c r="BA44" i="4"/>
  <c r="BA18" i="4"/>
  <c r="BA45" i="4"/>
  <c r="BA3" i="4"/>
  <c r="BA68" i="4"/>
  <c r="BA51" i="4"/>
  <c r="BA41" i="4"/>
  <c r="BA59" i="4"/>
  <c r="BA56" i="4"/>
  <c r="BA26" i="4"/>
  <c r="BA71" i="4"/>
  <c r="BA53" i="4"/>
  <c r="BA50" i="4"/>
  <c r="BA30" i="4"/>
  <c r="BA33" i="4"/>
  <c r="BA15" i="4"/>
  <c r="BA21" i="4"/>
  <c r="AZ75" i="4"/>
  <c r="AZ39" i="4"/>
  <c r="AZ61" i="4"/>
  <c r="AZ42" i="4"/>
  <c r="AZ49" i="4"/>
  <c r="AZ25" i="4"/>
  <c r="AZ12" i="4"/>
  <c r="AZ46" i="4"/>
  <c r="AZ55" i="4"/>
  <c r="AZ48" i="4"/>
  <c r="AZ10" i="4"/>
  <c r="AZ38" i="4"/>
  <c r="AZ67" i="4"/>
  <c r="AZ16" i="4"/>
  <c r="AZ7" i="4"/>
  <c r="AZ27" i="4"/>
  <c r="AZ57" i="4"/>
  <c r="AZ32" i="4"/>
  <c r="AZ37" i="4"/>
  <c r="AZ9" i="4"/>
  <c r="AZ22" i="4"/>
  <c r="AZ43" i="4"/>
  <c r="AZ14" i="4"/>
  <c r="AZ52" i="4"/>
  <c r="AZ54" i="4"/>
  <c r="AZ5" i="4"/>
  <c r="AZ62" i="4"/>
  <c r="AZ23" i="4"/>
  <c r="AZ74" i="4"/>
  <c r="AZ4" i="4"/>
  <c r="AZ31" i="4"/>
  <c r="AZ69" i="4"/>
  <c r="AZ73" i="4"/>
  <c r="AZ29" i="4"/>
  <c r="AZ35" i="4"/>
  <c r="AZ47" i="4"/>
  <c r="AZ70" i="4"/>
  <c r="AZ17" i="4"/>
  <c r="AZ72" i="4"/>
  <c r="AZ66" i="4"/>
  <c r="AZ58" i="4"/>
  <c r="AZ36" i="4"/>
  <c r="AZ19" i="4"/>
  <c r="AZ65" i="4"/>
  <c r="AZ11" i="4"/>
  <c r="AZ13" i="4"/>
  <c r="AZ6" i="4"/>
  <c r="AZ64" i="4"/>
  <c r="AZ34" i="4"/>
  <c r="AZ24" i="4"/>
  <c r="AZ60" i="4"/>
  <c r="AZ63" i="4"/>
  <c r="AZ8" i="4"/>
  <c r="AZ28" i="4"/>
  <c r="AZ40" i="4"/>
  <c r="AZ44" i="4"/>
  <c r="AZ18" i="4"/>
  <c r="AZ45" i="4"/>
  <c r="AZ3" i="4"/>
  <c r="AZ68" i="4"/>
  <c r="AZ51" i="4"/>
  <c r="AZ41" i="4"/>
  <c r="AZ59" i="4"/>
  <c r="AZ56" i="4"/>
  <c r="AZ26" i="4"/>
  <c r="AZ71" i="4"/>
  <c r="AZ53" i="4"/>
  <c r="AZ50" i="4"/>
  <c r="AZ30" i="4"/>
  <c r="AZ33" i="4"/>
  <c r="AZ15" i="4"/>
  <c r="AZ21" i="4"/>
  <c r="AY75" i="4"/>
  <c r="AY39" i="4"/>
  <c r="AY61" i="4"/>
  <c r="AY42" i="4"/>
  <c r="AY49" i="4"/>
  <c r="AY25" i="4"/>
  <c r="AY12" i="4"/>
  <c r="AY46" i="4"/>
  <c r="AY55" i="4"/>
  <c r="AY48" i="4"/>
  <c r="AY10" i="4"/>
  <c r="AY38" i="4"/>
  <c r="AY67" i="4"/>
  <c r="AY16" i="4"/>
  <c r="AY7" i="4"/>
  <c r="AY27" i="4"/>
  <c r="AY57" i="4"/>
  <c r="AY32" i="4"/>
  <c r="AY37" i="4"/>
  <c r="AY9" i="4"/>
  <c r="AY22" i="4"/>
  <c r="AY43" i="4"/>
  <c r="AY14" i="4"/>
  <c r="AY52" i="4"/>
  <c r="AY54" i="4"/>
  <c r="AY5" i="4"/>
  <c r="AY62" i="4"/>
  <c r="AY23" i="4"/>
  <c r="AY74" i="4"/>
  <c r="AY4" i="4"/>
  <c r="AY31" i="4"/>
  <c r="AY69" i="4"/>
  <c r="AY73" i="4"/>
  <c r="AY29" i="4"/>
  <c r="AY35" i="4"/>
  <c r="AY47" i="4"/>
  <c r="AY70" i="4"/>
  <c r="AY17" i="4"/>
  <c r="AY72" i="4"/>
  <c r="AY66" i="4"/>
  <c r="AY58" i="4"/>
  <c r="AY36" i="4"/>
  <c r="AY19" i="4"/>
  <c r="AY65" i="4"/>
  <c r="AY11" i="4"/>
  <c r="AY13" i="4"/>
  <c r="AY6" i="4"/>
  <c r="AY64" i="4"/>
  <c r="AY34" i="4"/>
  <c r="AY24" i="4"/>
  <c r="AY60" i="4"/>
  <c r="AY63" i="4"/>
  <c r="AY8" i="4"/>
  <c r="AY28" i="4"/>
  <c r="AY40" i="4"/>
  <c r="AY44" i="4"/>
  <c r="AY18" i="4"/>
  <c r="AY45" i="4"/>
  <c r="AY3" i="4"/>
  <c r="AY68" i="4"/>
  <c r="AY51" i="4"/>
  <c r="AY41" i="4"/>
  <c r="AY59" i="4"/>
  <c r="AY56" i="4"/>
  <c r="AY26" i="4"/>
  <c r="AY71" i="4"/>
  <c r="AY53" i="4"/>
  <c r="AY50" i="4"/>
  <c r="AY30" i="4"/>
  <c r="AY33" i="4"/>
  <c r="AY15" i="4"/>
  <c r="AY21" i="4"/>
  <c r="AX75" i="4"/>
  <c r="AX39" i="4"/>
  <c r="AX61" i="4"/>
  <c r="AX42" i="4"/>
  <c r="AX49" i="4"/>
  <c r="AX25" i="4"/>
  <c r="AX12" i="4"/>
  <c r="AX46" i="4"/>
  <c r="AX55" i="4"/>
  <c r="AX48" i="4"/>
  <c r="AX10" i="4"/>
  <c r="AX38" i="4"/>
  <c r="AX67" i="4"/>
  <c r="AX16" i="4"/>
  <c r="AX7" i="4"/>
  <c r="AX27" i="4"/>
  <c r="AX57" i="4"/>
  <c r="AX32" i="4"/>
  <c r="AX37" i="4"/>
  <c r="AX9" i="4"/>
  <c r="AX22" i="4"/>
  <c r="AX43" i="4"/>
  <c r="AX14" i="4"/>
  <c r="AX52" i="4"/>
  <c r="AX54" i="4"/>
  <c r="AX5" i="4"/>
  <c r="AX62" i="4"/>
  <c r="AX23" i="4"/>
  <c r="AX74" i="4"/>
  <c r="AX4" i="4"/>
  <c r="AX31" i="4"/>
  <c r="AX69" i="4"/>
  <c r="AX73" i="4"/>
  <c r="AX29" i="4"/>
  <c r="AX35" i="4"/>
  <c r="AX47" i="4"/>
  <c r="AX70" i="4"/>
  <c r="AX17" i="4"/>
  <c r="AX72" i="4"/>
  <c r="AX66" i="4"/>
  <c r="AX58" i="4"/>
  <c r="AX36" i="4"/>
  <c r="AX19" i="4"/>
  <c r="AX65" i="4"/>
  <c r="AX11" i="4"/>
  <c r="AX13" i="4"/>
  <c r="AX6" i="4"/>
  <c r="AX64" i="4"/>
  <c r="AX34" i="4"/>
  <c r="AX24" i="4"/>
  <c r="AX60" i="4"/>
  <c r="AX63" i="4"/>
  <c r="AX8" i="4"/>
  <c r="AX28" i="4"/>
  <c r="AX40" i="4"/>
  <c r="AX44" i="4"/>
  <c r="AX18" i="4"/>
  <c r="AX45" i="4"/>
  <c r="AX3" i="4"/>
  <c r="AX68" i="4"/>
  <c r="AX51" i="4"/>
  <c r="AX41" i="4"/>
  <c r="AX59" i="4"/>
  <c r="AX56" i="4"/>
  <c r="AX26" i="4"/>
  <c r="AX71" i="4"/>
  <c r="AX53" i="4"/>
  <c r="AX50" i="4"/>
  <c r="AX30" i="4"/>
  <c r="AX33" i="4"/>
  <c r="AX15" i="4"/>
  <c r="AX21" i="4"/>
  <c r="AV75" i="4"/>
  <c r="AV39" i="4"/>
  <c r="AV61" i="4"/>
  <c r="AV42" i="4"/>
  <c r="AV49" i="4"/>
  <c r="AV25" i="4"/>
  <c r="AV12" i="4"/>
  <c r="AV46" i="4"/>
  <c r="AV55" i="4"/>
  <c r="AV48" i="4"/>
  <c r="AV10" i="4"/>
  <c r="AV38" i="4"/>
  <c r="AV67" i="4"/>
  <c r="AV16" i="4"/>
  <c r="AV7" i="4"/>
  <c r="AV27" i="4"/>
  <c r="AV57" i="4"/>
  <c r="AV32" i="4"/>
  <c r="AV37" i="4"/>
  <c r="AV9" i="4"/>
  <c r="AV22" i="4"/>
  <c r="AV43" i="4"/>
  <c r="AV14" i="4"/>
  <c r="AV52" i="4"/>
  <c r="AV54" i="4"/>
  <c r="AV5" i="4"/>
  <c r="AV62" i="4"/>
  <c r="AV23" i="4"/>
  <c r="AV74" i="4"/>
  <c r="AV4" i="4"/>
  <c r="AV31" i="4"/>
  <c r="AV69" i="4"/>
  <c r="AV73" i="4"/>
  <c r="AV29" i="4"/>
  <c r="AV35" i="4"/>
  <c r="AV47" i="4"/>
  <c r="AV70" i="4"/>
  <c r="AV17" i="4"/>
  <c r="AV72" i="4"/>
  <c r="AV66" i="4"/>
  <c r="AV58" i="4"/>
  <c r="AV36" i="4"/>
  <c r="AV19" i="4"/>
  <c r="AV65" i="4"/>
  <c r="AV11" i="4"/>
  <c r="AV13" i="4"/>
  <c r="AV6" i="4"/>
  <c r="AV64" i="4"/>
  <c r="AV34" i="4"/>
  <c r="AV24" i="4"/>
  <c r="AV60" i="4"/>
  <c r="AV63" i="4"/>
  <c r="AV8" i="4"/>
  <c r="AV28" i="4"/>
  <c r="AV40" i="4"/>
  <c r="AV44" i="4"/>
  <c r="AV18" i="4"/>
  <c r="AV45" i="4"/>
  <c r="AV3" i="4"/>
  <c r="AV68" i="4"/>
  <c r="AV51" i="4"/>
  <c r="AV41" i="4"/>
  <c r="AV59" i="4"/>
  <c r="AV56" i="4"/>
  <c r="AV26" i="4"/>
  <c r="AV71" i="4"/>
  <c r="AV53" i="4"/>
  <c r="AV50" i="4"/>
  <c r="AV30" i="4"/>
  <c r="AV33" i="4"/>
  <c r="AV15" i="4"/>
  <c r="AV21" i="4"/>
  <c r="AQ76" i="4"/>
  <c r="AQ77" i="4"/>
  <c r="AQ78" i="4"/>
  <c r="AQ79" i="4"/>
  <c r="AQ80" i="4"/>
  <c r="AQ81" i="4"/>
  <c r="AP75" i="4"/>
  <c r="AP39" i="4"/>
  <c r="AP61" i="4"/>
  <c r="AP42" i="4"/>
  <c r="AP49" i="4"/>
  <c r="AP25" i="4"/>
  <c r="AP12" i="4"/>
  <c r="AP46" i="4"/>
  <c r="AP55" i="4"/>
  <c r="AP48" i="4"/>
  <c r="AP10" i="4"/>
  <c r="AP38" i="4"/>
  <c r="AP67" i="4"/>
  <c r="AP16" i="4"/>
  <c r="AP7" i="4"/>
  <c r="AP27" i="4"/>
  <c r="AP57" i="4"/>
  <c r="AP32" i="4"/>
  <c r="AP37" i="4"/>
  <c r="AP9" i="4"/>
  <c r="AP22" i="4"/>
  <c r="AP43" i="4"/>
  <c r="AP14" i="4"/>
  <c r="AP52" i="4"/>
  <c r="AP54" i="4"/>
  <c r="AP5" i="4"/>
  <c r="AP62" i="4"/>
  <c r="AP23" i="4"/>
  <c r="AP74" i="4"/>
  <c r="AP4" i="4"/>
  <c r="AP31" i="4"/>
  <c r="AP69" i="4"/>
  <c r="AP73" i="4"/>
  <c r="AP29" i="4"/>
  <c r="AP35" i="4"/>
  <c r="AP47" i="4"/>
  <c r="AP70" i="4"/>
  <c r="AP17" i="4"/>
  <c r="AP72" i="4"/>
  <c r="AP66" i="4"/>
  <c r="AP58" i="4"/>
  <c r="AP36" i="4"/>
  <c r="AP19" i="4"/>
  <c r="AP65" i="4"/>
  <c r="AP11" i="4"/>
  <c r="AP13" i="4"/>
  <c r="AP6" i="4"/>
  <c r="AP64" i="4"/>
  <c r="AP34" i="4"/>
  <c r="AP24" i="4"/>
  <c r="AP60" i="4"/>
  <c r="AP63" i="4"/>
  <c r="AP8" i="4"/>
  <c r="AP28" i="4"/>
  <c r="AP40" i="4"/>
  <c r="AP44" i="4"/>
  <c r="AP18" i="4"/>
  <c r="AP45" i="4"/>
  <c r="AP3" i="4"/>
  <c r="AP68" i="4"/>
  <c r="AP51" i="4"/>
  <c r="AP41" i="4"/>
  <c r="AP59" i="4"/>
  <c r="AP56" i="4"/>
  <c r="AP26" i="4"/>
  <c r="AP71" i="4"/>
  <c r="AP53" i="4"/>
  <c r="AP50" i="4"/>
  <c r="AP30" i="4"/>
  <c r="AP33" i="4"/>
  <c r="AP15" i="4"/>
  <c r="AP21" i="4"/>
  <c r="AH75" i="4"/>
  <c r="AH39" i="4"/>
  <c r="AH61" i="4"/>
  <c r="AH42" i="4"/>
  <c r="AH49" i="4"/>
  <c r="AH25" i="4"/>
  <c r="AH12" i="4"/>
  <c r="AH46" i="4"/>
  <c r="AH55" i="4"/>
  <c r="AH48" i="4"/>
  <c r="AH10" i="4"/>
  <c r="AH38" i="4"/>
  <c r="AH67" i="4"/>
  <c r="AH16" i="4"/>
  <c r="AH7" i="4"/>
  <c r="AH27" i="4"/>
  <c r="AH57" i="4"/>
  <c r="AH32" i="4"/>
  <c r="AH37" i="4"/>
  <c r="AH9" i="4"/>
  <c r="AH22" i="4"/>
  <c r="AH43" i="4"/>
  <c r="AH14" i="4"/>
  <c r="AH52" i="4"/>
  <c r="AH54" i="4"/>
  <c r="AH5" i="4"/>
  <c r="AH62" i="4"/>
  <c r="AH23" i="4"/>
  <c r="AH74" i="4"/>
  <c r="AH4" i="4"/>
  <c r="AH31" i="4"/>
  <c r="AH69" i="4"/>
  <c r="AH73" i="4"/>
  <c r="AH29" i="4"/>
  <c r="AH35" i="4"/>
  <c r="AH47" i="4"/>
  <c r="AH70" i="4"/>
  <c r="AH17" i="4"/>
  <c r="AH72" i="4"/>
  <c r="AH66" i="4"/>
  <c r="AH58" i="4"/>
  <c r="AH36" i="4"/>
  <c r="AH19" i="4"/>
  <c r="AH65" i="4"/>
  <c r="AH11" i="4"/>
  <c r="AH13" i="4"/>
  <c r="AH6" i="4"/>
  <c r="AH64" i="4"/>
  <c r="AH34" i="4"/>
  <c r="AH24" i="4"/>
  <c r="AH60" i="4"/>
  <c r="AH63" i="4"/>
  <c r="AH8" i="4"/>
  <c r="AH28" i="4"/>
  <c r="AH40" i="4"/>
  <c r="AH44" i="4"/>
  <c r="AH18" i="4"/>
  <c r="AH45" i="4"/>
  <c r="AH3" i="4"/>
  <c r="AH68" i="4"/>
  <c r="AH51" i="4"/>
  <c r="AH41" i="4"/>
  <c r="AH59" i="4"/>
  <c r="AH56" i="4"/>
  <c r="AH26" i="4"/>
  <c r="AH71" i="4"/>
  <c r="AH53" i="4"/>
  <c r="AH50" i="4"/>
  <c r="AH30" i="4"/>
  <c r="AH33" i="4"/>
  <c r="AH15" i="4"/>
  <c r="AH21" i="4"/>
  <c r="W75" i="4"/>
  <c r="W39" i="4"/>
  <c r="W61" i="4"/>
  <c r="W42" i="4"/>
  <c r="W49" i="4"/>
  <c r="W25" i="4"/>
  <c r="W12" i="4"/>
  <c r="W46" i="4"/>
  <c r="W55" i="4"/>
  <c r="W48" i="4"/>
  <c r="W10" i="4"/>
  <c r="W38" i="4"/>
  <c r="W67" i="4"/>
  <c r="W16" i="4"/>
  <c r="W7" i="4"/>
  <c r="W27" i="4"/>
  <c r="W57" i="4"/>
  <c r="W32" i="4"/>
  <c r="W37" i="4"/>
  <c r="W9" i="4"/>
  <c r="W22" i="4"/>
  <c r="W43" i="4"/>
  <c r="W14" i="4"/>
  <c r="W52" i="4"/>
  <c r="W54" i="4"/>
  <c r="W5" i="4"/>
  <c r="W62" i="4"/>
  <c r="W23" i="4"/>
  <c r="W74" i="4"/>
  <c r="W4" i="4"/>
  <c r="W31" i="4"/>
  <c r="W69" i="4"/>
  <c r="W73" i="4"/>
  <c r="W29" i="4"/>
  <c r="W35" i="4"/>
  <c r="W47" i="4"/>
  <c r="W70" i="4"/>
  <c r="W17" i="4"/>
  <c r="W72" i="4"/>
  <c r="W66" i="4"/>
  <c r="W58" i="4"/>
  <c r="W36" i="4"/>
  <c r="W19" i="4"/>
  <c r="W65" i="4"/>
  <c r="W11" i="4"/>
  <c r="W13" i="4"/>
  <c r="W6" i="4"/>
  <c r="W64" i="4"/>
  <c r="W34" i="4"/>
  <c r="W24" i="4"/>
  <c r="W60" i="4"/>
  <c r="W63" i="4"/>
  <c r="W8" i="4"/>
  <c r="W28" i="4"/>
  <c r="W40" i="4"/>
  <c r="W44" i="4"/>
  <c r="W18" i="4"/>
  <c r="W45" i="4"/>
  <c r="W3" i="4"/>
  <c r="W68" i="4"/>
  <c r="W51" i="4"/>
  <c r="W41" i="4"/>
  <c r="W59" i="4"/>
  <c r="W56" i="4"/>
  <c r="W26" i="4"/>
  <c r="W71" i="4"/>
  <c r="W53" i="4"/>
  <c r="W50" i="4"/>
  <c r="W30" i="4"/>
  <c r="W33" i="4"/>
  <c r="W15" i="4"/>
  <c r="W21" i="4"/>
  <c r="V75" i="4"/>
  <c r="V39" i="4"/>
  <c r="V61" i="4"/>
  <c r="V42" i="4"/>
  <c r="V49" i="4"/>
  <c r="V25" i="4"/>
  <c r="V12" i="4"/>
  <c r="V46" i="4"/>
  <c r="V55" i="4"/>
  <c r="V48" i="4"/>
  <c r="V10" i="4"/>
  <c r="V38" i="4"/>
  <c r="V67" i="4"/>
  <c r="V16" i="4"/>
  <c r="V7" i="4"/>
  <c r="V27" i="4"/>
  <c r="V57" i="4"/>
  <c r="V32" i="4"/>
  <c r="V37" i="4"/>
  <c r="V9" i="4"/>
  <c r="V22" i="4"/>
  <c r="V43" i="4"/>
  <c r="V14" i="4"/>
  <c r="V52" i="4"/>
  <c r="V54" i="4"/>
  <c r="V5" i="4"/>
  <c r="V62" i="4"/>
  <c r="V23" i="4"/>
  <c r="V74" i="4"/>
  <c r="V4" i="4"/>
  <c r="V31" i="4"/>
  <c r="V69" i="4"/>
  <c r="V73" i="4"/>
  <c r="V29" i="4"/>
  <c r="V35" i="4"/>
  <c r="V47" i="4"/>
  <c r="V70" i="4"/>
  <c r="V17" i="4"/>
  <c r="V72" i="4"/>
  <c r="V66" i="4"/>
  <c r="V58" i="4"/>
  <c r="V36" i="4"/>
  <c r="V19" i="4"/>
  <c r="V65" i="4"/>
  <c r="V11" i="4"/>
  <c r="V13" i="4"/>
  <c r="V6" i="4"/>
  <c r="V64" i="4"/>
  <c r="V34" i="4"/>
  <c r="V24" i="4"/>
  <c r="V60" i="4"/>
  <c r="V63" i="4"/>
  <c r="V8" i="4"/>
  <c r="V28" i="4"/>
  <c r="V40" i="4"/>
  <c r="V44" i="4"/>
  <c r="V18" i="4"/>
  <c r="V45" i="4"/>
  <c r="V3" i="4"/>
  <c r="V68" i="4"/>
  <c r="V51" i="4"/>
  <c r="V41" i="4"/>
  <c r="V59" i="4"/>
  <c r="V56" i="4"/>
  <c r="V26" i="4"/>
  <c r="V71" i="4"/>
  <c r="V53" i="4"/>
  <c r="V50" i="4"/>
  <c r="V30" i="4"/>
  <c r="V33" i="4"/>
  <c r="V15" i="4"/>
  <c r="V21" i="4"/>
  <c r="V20" i="4"/>
  <c r="W20" i="4"/>
  <c r="AH20" i="4"/>
  <c r="AP20" i="4"/>
  <c r="AV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R75" i="4"/>
  <c r="R39" i="4"/>
  <c r="R61" i="4"/>
  <c r="R42" i="4"/>
  <c r="R49" i="4"/>
  <c r="R25" i="4"/>
  <c r="R12" i="4"/>
  <c r="R46" i="4"/>
  <c r="R55" i="4"/>
  <c r="R48" i="4"/>
  <c r="R10" i="4"/>
  <c r="R38" i="4"/>
  <c r="R67" i="4"/>
  <c r="R16" i="4"/>
  <c r="R7" i="4"/>
  <c r="R27" i="4"/>
  <c r="R57" i="4"/>
  <c r="R32" i="4"/>
  <c r="R37" i="4"/>
  <c r="R9" i="4"/>
  <c r="R22" i="4"/>
  <c r="R43" i="4"/>
  <c r="R14" i="4"/>
  <c r="R52" i="4"/>
  <c r="R54" i="4"/>
  <c r="R5" i="4"/>
  <c r="R62" i="4"/>
  <c r="R23" i="4"/>
  <c r="R74" i="4"/>
  <c r="R4" i="4"/>
  <c r="R31" i="4"/>
  <c r="R69" i="4"/>
  <c r="R73" i="4"/>
  <c r="R29" i="4"/>
  <c r="R35" i="4"/>
  <c r="R47" i="4"/>
  <c r="R70" i="4"/>
  <c r="R17" i="4"/>
  <c r="R72" i="4"/>
  <c r="R66" i="4"/>
  <c r="R58" i="4"/>
  <c r="R36" i="4"/>
  <c r="R19" i="4"/>
  <c r="R65" i="4"/>
  <c r="R11" i="4"/>
  <c r="R13" i="4"/>
  <c r="R6" i="4"/>
  <c r="R64" i="4"/>
  <c r="R34" i="4"/>
  <c r="R24" i="4"/>
  <c r="R60" i="4"/>
  <c r="R63" i="4"/>
  <c r="R8" i="4"/>
  <c r="R28" i="4"/>
  <c r="R40" i="4"/>
  <c r="R44" i="4"/>
  <c r="R18" i="4"/>
  <c r="R45" i="4"/>
  <c r="R3" i="4"/>
  <c r="R68" i="4"/>
  <c r="R51" i="4"/>
  <c r="R41" i="4"/>
  <c r="R59" i="4"/>
  <c r="R56" i="4"/>
  <c r="R26" i="4"/>
  <c r="R71" i="4"/>
  <c r="R53" i="4"/>
  <c r="R50" i="4"/>
  <c r="R30" i="4"/>
  <c r="R33" i="4"/>
  <c r="R15" i="4"/>
  <c r="R21" i="4"/>
  <c r="Q75" i="4"/>
  <c r="Q39" i="4"/>
  <c r="Q61" i="4"/>
  <c r="Q49" i="4"/>
  <c r="Q25" i="4"/>
  <c r="Q46" i="4"/>
  <c r="Q55" i="4"/>
  <c r="Q48" i="4"/>
  <c r="Q38" i="4"/>
  <c r="Q67" i="4"/>
  <c r="Q16" i="4"/>
  <c r="Q57" i="4"/>
  <c r="Q32" i="4"/>
  <c r="Q9" i="4"/>
  <c r="Q43" i="4"/>
  <c r="Q52" i="4"/>
  <c r="Q5" i="4"/>
  <c r="Q74" i="4"/>
  <c r="Q69" i="4"/>
  <c r="Q73" i="4"/>
  <c r="Q29" i="4"/>
  <c r="Q35" i="4"/>
  <c r="Q47" i="4"/>
  <c r="Q70" i="4"/>
  <c r="Q17" i="4"/>
  <c r="Q72" i="4"/>
  <c r="Q66" i="4"/>
  <c r="Q58" i="4"/>
  <c r="Q19" i="4"/>
  <c r="Q65" i="4"/>
  <c r="Q13" i="4"/>
  <c r="Q64" i="4"/>
  <c r="Q24" i="4"/>
  <c r="Q63" i="4"/>
  <c r="Q8" i="4"/>
  <c r="Q40" i="4"/>
  <c r="Q44" i="4"/>
  <c r="Q18" i="4"/>
  <c r="Q45" i="4"/>
  <c r="Q68" i="4"/>
  <c r="Q41" i="4"/>
  <c r="Q59" i="4"/>
  <c r="Q56" i="4"/>
  <c r="Q71" i="4"/>
  <c r="Q53" i="4"/>
  <c r="Q50" i="4"/>
  <c r="Q30" i="4"/>
  <c r="Q33" i="4"/>
  <c r="Q15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9" i="4" s="1"/>
  <c r="AD20" i="2"/>
  <c r="M46" i="4" s="1"/>
  <c r="AD37" i="2"/>
  <c r="M54" i="4" s="1"/>
  <c r="AD41" i="2"/>
  <c r="M74" i="4" s="1"/>
  <c r="AD44" i="2"/>
  <c r="M69" i="4" s="1"/>
  <c r="AD45" i="2"/>
  <c r="M73" i="4" s="1"/>
  <c r="AD70" i="2"/>
  <c r="M45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0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5" i="4" s="1"/>
  <c r="J60" i="4"/>
  <c r="AD28" i="2"/>
  <c r="M27" i="4" s="1"/>
  <c r="P51" i="2"/>
  <c r="K72" i="4" s="1"/>
  <c r="W47" i="2"/>
  <c r="L35" i="4" s="1"/>
  <c r="W46" i="2"/>
  <c r="L29" i="4" s="1"/>
  <c r="P58" i="2"/>
  <c r="K13" i="4" s="1"/>
  <c r="W54" i="2"/>
  <c r="L36" i="4" s="1"/>
  <c r="W42" i="2"/>
  <c r="L4" i="4" s="1"/>
  <c r="W59" i="2"/>
  <c r="L6" i="4" s="1"/>
  <c r="P59" i="2"/>
  <c r="K6" i="4" s="1"/>
  <c r="P47" i="2"/>
  <c r="K35" i="4" s="1"/>
  <c r="W55" i="2"/>
  <c r="L19" i="4" s="1"/>
  <c r="W43" i="2"/>
  <c r="L31" i="4" s="1"/>
  <c r="P55" i="2"/>
  <c r="K19" i="4" s="1"/>
  <c r="P43" i="2"/>
  <c r="K31" i="4" s="1"/>
  <c r="P57" i="2"/>
  <c r="K11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11" i="4" s="1"/>
  <c r="W50" i="2"/>
  <c r="L17" i="4" s="1"/>
  <c r="W53" i="2"/>
  <c r="L58" i="4" s="1"/>
  <c r="W62" i="2"/>
  <c r="L24" i="4" s="1"/>
  <c r="W65" i="2"/>
  <c r="L8" i="4" s="1"/>
  <c r="P65" i="2"/>
  <c r="P53" i="2"/>
  <c r="K58" i="4" s="1"/>
  <c r="P41" i="2"/>
  <c r="K74" i="4" s="1"/>
  <c r="W61" i="2"/>
  <c r="L34" i="4" s="1"/>
  <c r="P54" i="2"/>
  <c r="K36" i="4" s="1"/>
  <c r="P42" i="2"/>
  <c r="K4" i="4" s="1"/>
  <c r="P64" i="2"/>
  <c r="K60" i="4" s="1"/>
  <c r="P52" i="2"/>
  <c r="K66" i="4" s="1"/>
  <c r="P40" i="2"/>
  <c r="K23" i="4" s="1"/>
  <c r="P60" i="2"/>
  <c r="K64" i="4" s="1"/>
  <c r="P48" i="2"/>
  <c r="K47" i="4" s="1"/>
  <c r="P46" i="2"/>
  <c r="K29" i="4" s="1"/>
  <c r="W60" i="2"/>
  <c r="L64" i="4" s="1"/>
  <c r="W48" i="2"/>
  <c r="L47" i="4" s="1"/>
  <c r="W52" i="2"/>
  <c r="L66" i="4" s="1"/>
  <c r="W40" i="2"/>
  <c r="L23" i="4" s="1"/>
  <c r="P44" i="2"/>
  <c r="K69" i="4" s="1"/>
  <c r="P62" i="2"/>
  <c r="K24" i="4" s="1"/>
  <c r="P50" i="2"/>
  <c r="K17" i="4" s="1"/>
  <c r="W58" i="2"/>
  <c r="L13" i="4" s="1"/>
  <c r="W64" i="2"/>
  <c r="L60" i="4" s="1"/>
  <c r="AD42" i="2"/>
  <c r="M4" i="4" s="1"/>
  <c r="AD77" i="2"/>
  <c r="M26" i="4" s="1"/>
  <c r="A63" i="2"/>
  <c r="C62" i="4"/>
  <c r="C65" i="4"/>
  <c r="AD84" i="2"/>
  <c r="M21" i="4" s="1"/>
  <c r="AD83" i="2"/>
  <c r="M15" i="4" s="1"/>
  <c r="AD82" i="2"/>
  <c r="M33" i="4" s="1"/>
  <c r="AD81" i="2"/>
  <c r="M30" i="4" s="1"/>
  <c r="AD80" i="2"/>
  <c r="M50" i="4" s="1"/>
  <c r="AD79" i="2"/>
  <c r="M53" i="4" s="1"/>
  <c r="AD76" i="2"/>
  <c r="M56" i="4" s="1"/>
  <c r="AD75" i="2"/>
  <c r="M59" i="4" s="1"/>
  <c r="AD74" i="2"/>
  <c r="M41" i="4" s="1"/>
  <c r="AD73" i="2"/>
  <c r="M51" i="4" s="1"/>
  <c r="AD72" i="2"/>
  <c r="M68" i="4" s="1"/>
  <c r="AD71" i="2"/>
  <c r="M3" i="4" s="1"/>
  <c r="AD69" i="2"/>
  <c r="M18" i="4" s="1"/>
  <c r="AD68" i="2"/>
  <c r="M44" i="4" s="1"/>
  <c r="AD67" i="2"/>
  <c r="M40" i="4" s="1"/>
  <c r="AD66" i="2"/>
  <c r="M28" i="4" s="1"/>
  <c r="AD65" i="2"/>
  <c r="M8" i="4" s="1"/>
  <c r="AD63" i="2"/>
  <c r="M63" i="4" s="1"/>
  <c r="AD64" i="2"/>
  <c r="M60" i="4" s="1"/>
  <c r="AD62" i="2"/>
  <c r="M24" i="4" s="1"/>
  <c r="AD61" i="2"/>
  <c r="M34" i="4" s="1"/>
  <c r="AD60" i="2"/>
  <c r="M64" i="4" s="1"/>
  <c r="AD59" i="2"/>
  <c r="M6" i="4" s="1"/>
  <c r="AD58" i="2"/>
  <c r="M13" i="4" s="1"/>
  <c r="AD57" i="2"/>
  <c r="M11" i="4" s="1"/>
  <c r="AD56" i="2"/>
  <c r="M65" i="4" s="1"/>
  <c r="AD55" i="2"/>
  <c r="M19" i="4" s="1"/>
  <c r="AD54" i="2"/>
  <c r="M36" i="4" s="1"/>
  <c r="AD53" i="2"/>
  <c r="M58" i="4" s="1"/>
  <c r="AD52" i="2"/>
  <c r="M66" i="4" s="1"/>
  <c r="AD51" i="2"/>
  <c r="M72" i="4" s="1"/>
  <c r="AD50" i="2"/>
  <c r="M17" i="4" s="1"/>
  <c r="AD49" i="2"/>
  <c r="M70" i="4" s="1"/>
  <c r="AD48" i="2"/>
  <c r="M47" i="4" s="1"/>
  <c r="AD47" i="2"/>
  <c r="M35" i="4" s="1"/>
  <c r="AD46" i="2"/>
  <c r="M29" i="4" s="1"/>
  <c r="AD43" i="2"/>
  <c r="M31" i="4" s="1"/>
  <c r="AD40" i="2"/>
  <c r="M23" i="4" s="1"/>
  <c r="AD39" i="2"/>
  <c r="M62" i="4" s="1"/>
  <c r="AD38" i="2"/>
  <c r="M5" i="4" s="1"/>
  <c r="AD36" i="2"/>
  <c r="M52" i="4" s="1"/>
  <c r="AD35" i="2"/>
  <c r="M14" i="4" s="1"/>
  <c r="AD34" i="2"/>
  <c r="M43" i="4" s="1"/>
  <c r="AD33" i="2"/>
  <c r="M22" i="4" s="1"/>
  <c r="AD32" i="2"/>
  <c r="M9" i="4" s="1"/>
  <c r="AD31" i="2"/>
  <c r="M37" i="4" s="1"/>
  <c r="AD30" i="2"/>
  <c r="M32" i="4" s="1"/>
  <c r="AD29" i="2"/>
  <c r="M57" i="4" s="1"/>
  <c r="AD27" i="2"/>
  <c r="M7" i="4" s="1"/>
  <c r="AD26" i="2"/>
  <c r="M16" i="4" s="1"/>
  <c r="AD24" i="2"/>
  <c r="M38" i="4" s="1"/>
  <c r="AD23" i="2"/>
  <c r="M10" i="4" s="1"/>
  <c r="AD22" i="2"/>
  <c r="M48" i="4" s="1"/>
  <c r="AD21" i="2"/>
  <c r="M55" i="4" s="1"/>
  <c r="AD19" i="2"/>
  <c r="M12" i="4" s="1"/>
  <c r="AD16" i="2"/>
  <c r="M42" i="4" s="1"/>
  <c r="AD14" i="2"/>
  <c r="M39" i="4" s="1"/>
  <c r="AW98" i="2" l="1"/>
  <c r="AU98" i="2" s="1"/>
  <c r="AW97" i="2"/>
  <c r="AU97" i="2" s="1"/>
  <c r="AW96" i="2"/>
  <c r="AU96" i="2" s="1"/>
  <c r="W13" i="2"/>
  <c r="L75" i="4" s="1"/>
  <c r="W36" i="2"/>
  <c r="L52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3" i="4"/>
  <c r="J74" i="4"/>
  <c r="J4" i="4"/>
  <c r="J31" i="4"/>
  <c r="J69" i="4"/>
  <c r="J73" i="4"/>
  <c r="J29" i="4"/>
  <c r="J35" i="4"/>
  <c r="J47" i="4"/>
  <c r="J70" i="4"/>
  <c r="J17" i="4"/>
  <c r="J72" i="4"/>
  <c r="J66" i="4"/>
  <c r="J58" i="4"/>
  <c r="J36" i="4"/>
  <c r="J19" i="4"/>
  <c r="J11" i="4"/>
  <c r="J13" i="4"/>
  <c r="J6" i="4"/>
  <c r="J24" i="4"/>
  <c r="J51" i="4"/>
  <c r="I74" i="2"/>
  <c r="J42" i="4"/>
  <c r="D51" i="4"/>
  <c r="D42" i="4"/>
  <c r="O73" i="2"/>
  <c r="L73" i="2"/>
  <c r="O16" i="2"/>
  <c r="L16" i="2"/>
  <c r="K16" i="2"/>
  <c r="A67" i="3"/>
  <c r="A73" i="2" s="1"/>
  <c r="A10" i="3"/>
  <c r="C42" i="4" s="1"/>
  <c r="W66" i="2" l="1"/>
  <c r="L28" i="4" s="1"/>
  <c r="J64" i="4"/>
  <c r="J34" i="4"/>
  <c r="W37" i="2"/>
  <c r="L54" i="4" s="1"/>
  <c r="W75" i="2"/>
  <c r="L59" i="4" s="1"/>
  <c r="W29" i="2"/>
  <c r="L57" i="4" s="1"/>
  <c r="W16" i="2"/>
  <c r="L42" i="4" s="1"/>
  <c r="W79" i="2"/>
  <c r="L53" i="4" s="1"/>
  <c r="W28" i="2"/>
  <c r="L27" i="4" s="1"/>
  <c r="W15" i="2"/>
  <c r="L61" i="4" s="1"/>
  <c r="W24" i="2"/>
  <c r="L38" i="4" s="1"/>
  <c r="W33" i="2"/>
  <c r="L22" i="4" s="1"/>
  <c r="W20" i="2"/>
  <c r="L46" i="4" s="1"/>
  <c r="W77" i="2"/>
  <c r="L26" i="4" s="1"/>
  <c r="W38" i="2"/>
  <c r="L5" i="4" s="1"/>
  <c r="W26" i="2"/>
  <c r="L16" i="4" s="1"/>
  <c r="A16" i="2"/>
  <c r="W23" i="2"/>
  <c r="L10" i="4" s="1"/>
  <c r="C51" i="4"/>
  <c r="W73" i="2"/>
  <c r="L51" i="4" s="1"/>
  <c r="W34" i="2"/>
  <c r="L43" i="4" s="1"/>
  <c r="W21" i="2"/>
  <c r="L55" i="4" s="1"/>
  <c r="W83" i="2"/>
  <c r="L15" i="4" s="1"/>
  <c r="W71" i="2"/>
  <c r="L3" i="4" s="1"/>
  <c r="W32" i="2"/>
  <c r="L9" i="4" s="1"/>
  <c r="W19" i="2"/>
  <c r="L12" i="4" s="1"/>
  <c r="W81" i="2"/>
  <c r="L30" i="4" s="1"/>
  <c r="W69" i="2"/>
  <c r="L18" i="4" s="1"/>
  <c r="W30" i="2"/>
  <c r="L32" i="4" s="1"/>
  <c r="W17" i="2"/>
  <c r="L49" i="4" s="1"/>
  <c r="P73" i="2"/>
  <c r="K51" i="4" s="1"/>
  <c r="P16" i="2"/>
  <c r="K42" i="4" s="1"/>
  <c r="W84" i="2"/>
  <c r="L21" i="4" s="1"/>
  <c r="W80" i="2"/>
  <c r="L50" i="4" s="1"/>
  <c r="W76" i="2"/>
  <c r="L56" i="4" s="1"/>
  <c r="W72" i="2"/>
  <c r="L68" i="4" s="1"/>
  <c r="W68" i="2"/>
  <c r="L44" i="4" s="1"/>
  <c r="W82" i="2"/>
  <c r="L33" i="4" s="1"/>
  <c r="W70" i="2"/>
  <c r="L45" i="4" s="1"/>
  <c r="W35" i="2"/>
  <c r="L14" i="4" s="1"/>
  <c r="W31" i="2"/>
  <c r="L37" i="4" s="1"/>
  <c r="W27" i="2"/>
  <c r="L7" i="4" s="1"/>
  <c r="W22" i="2"/>
  <c r="L48" i="4" s="1"/>
  <c r="W18" i="2"/>
  <c r="L25" i="4" s="1"/>
  <c r="W14" i="2"/>
  <c r="L39" i="4" s="1"/>
  <c r="W74" i="2"/>
  <c r="L41" i="4" s="1"/>
  <c r="H81" i="2"/>
  <c r="I81" i="2"/>
  <c r="J30" i="4" s="1"/>
  <c r="E81" i="2"/>
  <c r="D81" i="2"/>
  <c r="J55" i="4"/>
  <c r="D55" i="4"/>
  <c r="D30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5" i="4" s="1"/>
  <c r="P81" i="2"/>
  <c r="K30" i="4" s="1"/>
  <c r="C30" i="4"/>
  <c r="C55" i="4"/>
  <c r="D26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6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8" i="4"/>
  <c r="D45" i="4"/>
  <c r="D19" i="4"/>
  <c r="D12" i="4"/>
  <c r="D11" i="4"/>
  <c r="D6" i="4"/>
  <c r="D15" i="4"/>
  <c r="D3" i="4"/>
  <c r="D16" i="4"/>
  <c r="D21" i="4"/>
  <c r="D49" i="4"/>
  <c r="D69" i="4"/>
  <c r="D22" i="4"/>
  <c r="D32" i="4"/>
  <c r="D27" i="4"/>
  <c r="D72" i="4"/>
  <c r="D58" i="4"/>
  <c r="D60" i="4"/>
  <c r="D57" i="4"/>
  <c r="D17" i="4"/>
  <c r="D33" i="4"/>
  <c r="D28" i="4"/>
  <c r="D75" i="4"/>
  <c r="D37" i="4"/>
  <c r="D44" i="4"/>
  <c r="D18" i="4"/>
  <c r="D24" i="4"/>
  <c r="D23" i="4"/>
  <c r="D66" i="4"/>
  <c r="D20" i="4"/>
  <c r="D9" i="4"/>
  <c r="D43" i="4"/>
  <c r="D34" i="4"/>
  <c r="D7" i="4"/>
  <c r="D46" i="4"/>
  <c r="D39" i="4"/>
  <c r="D70" i="4"/>
  <c r="D52" i="4"/>
  <c r="D13" i="4"/>
  <c r="D73" i="4"/>
  <c r="D53" i="4"/>
  <c r="D47" i="4"/>
  <c r="D35" i="4"/>
  <c r="D31" i="4"/>
  <c r="D8" i="4"/>
  <c r="D61" i="4"/>
  <c r="D59" i="4"/>
  <c r="D25" i="4"/>
  <c r="D36" i="4"/>
  <c r="D40" i="4"/>
  <c r="D54" i="4"/>
  <c r="D10" i="4"/>
  <c r="D50" i="4"/>
  <c r="D68" i="4"/>
  <c r="D29" i="4"/>
  <c r="D56" i="4"/>
  <c r="D5" i="4"/>
  <c r="D74" i="4"/>
  <c r="D71" i="4"/>
  <c r="D41" i="4"/>
  <c r="D4" i="4"/>
  <c r="D14" i="4"/>
  <c r="D48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6" i="4" s="1"/>
  <c r="A60" i="2"/>
  <c r="C64" i="4"/>
  <c r="P15" i="2"/>
  <c r="K61" i="4" s="1"/>
  <c r="P37" i="2"/>
  <c r="K54" i="4" s="1"/>
  <c r="P24" i="2"/>
  <c r="K38" i="4" s="1"/>
  <c r="P30" i="2"/>
  <c r="K32" i="4" s="1"/>
  <c r="P19" i="2"/>
  <c r="K12" i="4" s="1"/>
  <c r="P33" i="2"/>
  <c r="K22" i="4" s="1"/>
  <c r="P67" i="2"/>
  <c r="K40" i="4" s="1"/>
  <c r="P20" i="2"/>
  <c r="K46" i="4" s="1"/>
  <c r="P34" i="2"/>
  <c r="K43" i="4" s="1"/>
  <c r="P28" i="2"/>
  <c r="K27" i="4" s="1"/>
  <c r="P27" i="2"/>
  <c r="K7" i="4" s="1"/>
  <c r="P78" i="2"/>
  <c r="K71" i="4" s="1"/>
  <c r="K8" i="4"/>
  <c r="P38" i="2"/>
  <c r="K5" i="4" s="1"/>
  <c r="P75" i="2"/>
  <c r="K59" i="4" s="1"/>
  <c r="P35" i="2"/>
  <c r="K14" i="4" s="1"/>
  <c r="P22" i="2"/>
  <c r="K48" i="4" s="1"/>
  <c r="P71" i="2"/>
  <c r="K3" i="4" s="1"/>
  <c r="P32" i="2"/>
  <c r="K9" i="4" s="1"/>
  <c r="P18" i="2"/>
  <c r="K25" i="4" s="1"/>
  <c r="P77" i="2"/>
  <c r="K26" i="4" s="1"/>
  <c r="P76" i="2"/>
  <c r="K56" i="4" s="1"/>
  <c r="P36" i="2"/>
  <c r="K52" i="4" s="1"/>
  <c r="P23" i="2"/>
  <c r="K10" i="4" s="1"/>
  <c r="P70" i="2"/>
  <c r="K45" i="4" s="1"/>
  <c r="P31" i="2"/>
  <c r="K37" i="4" s="1"/>
  <c r="P17" i="2"/>
  <c r="K49" i="4" s="1"/>
  <c r="P74" i="2"/>
  <c r="K41" i="4" s="1"/>
  <c r="P69" i="2"/>
  <c r="K18" i="4" s="1"/>
  <c r="P68" i="2"/>
  <c r="K44" i="4" s="1"/>
  <c r="P29" i="2"/>
  <c r="K57" i="4" s="1"/>
  <c r="P14" i="2"/>
  <c r="K39" i="4" s="1"/>
  <c r="P83" i="2"/>
  <c r="K15" i="4" s="1"/>
  <c r="P82" i="2"/>
  <c r="K33" i="4" s="1"/>
  <c r="P79" i="2"/>
  <c r="K53" i="4" s="1"/>
  <c r="P66" i="2"/>
  <c r="K28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3" i="4" s="1"/>
  <c r="A35" i="3"/>
  <c r="C74" i="4" s="1"/>
  <c r="A36" i="3"/>
  <c r="C4" i="4" s="1"/>
  <c r="A37" i="3"/>
  <c r="C31" i="4" s="1"/>
  <c r="A38" i="3"/>
  <c r="C69" i="4" s="1"/>
  <c r="A39" i="3"/>
  <c r="C73" i="4" s="1"/>
  <c r="A40" i="3"/>
  <c r="C29" i="4" s="1"/>
  <c r="A41" i="3"/>
  <c r="C35" i="4" s="1"/>
  <c r="A42" i="3"/>
  <c r="C47" i="4" s="1"/>
  <c r="A43" i="3"/>
  <c r="C70" i="4" s="1"/>
  <c r="A44" i="3"/>
  <c r="C17" i="4" s="1"/>
  <c r="A45" i="3"/>
  <c r="C72" i="4" s="1"/>
  <c r="A46" i="3"/>
  <c r="C66" i="4" s="1"/>
  <c r="A47" i="3"/>
  <c r="C58" i="4" s="1"/>
  <c r="A48" i="3"/>
  <c r="C36" i="4" s="1"/>
  <c r="A49" i="3"/>
  <c r="C19" i="4" s="1"/>
  <c r="A51" i="3"/>
  <c r="C11" i="4" s="1"/>
  <c r="A52" i="3"/>
  <c r="C13" i="4" s="1"/>
  <c r="A53" i="3"/>
  <c r="C6" i="4" s="1"/>
  <c r="A55" i="3"/>
  <c r="C34" i="4" s="1"/>
  <c r="A56" i="3"/>
  <c r="C24" i="4" s="1"/>
  <c r="A57" i="3"/>
  <c r="C60" i="4" s="1"/>
  <c r="A59" i="3"/>
  <c r="C8" i="4" s="1"/>
  <c r="A60" i="3"/>
  <c r="C28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7" i="4"/>
  <c r="A31" i="2"/>
  <c r="C49" i="4"/>
  <c r="A17" i="2"/>
  <c r="C3" i="4"/>
  <c r="A71" i="2"/>
  <c r="A57" i="2"/>
  <c r="A44" i="2"/>
  <c r="C32" i="4"/>
  <c r="A30" i="2"/>
  <c r="C61" i="4"/>
  <c r="A15" i="2"/>
  <c r="C68" i="4"/>
  <c r="A72" i="2"/>
  <c r="C45" i="4"/>
  <c r="A70" i="2"/>
  <c r="A55" i="2"/>
  <c r="A43" i="2"/>
  <c r="C57" i="4"/>
  <c r="A29" i="2"/>
  <c r="C39" i="4"/>
  <c r="A14" i="2"/>
  <c r="A42" i="2"/>
  <c r="C27" i="4"/>
  <c r="A28" i="2"/>
  <c r="C75" i="4"/>
  <c r="A13" i="2"/>
  <c r="C44" i="4"/>
  <c r="A68" i="2"/>
  <c r="A53" i="2"/>
  <c r="A41" i="2"/>
  <c r="C7" i="4"/>
  <c r="A27" i="2"/>
  <c r="C20" i="4"/>
  <c r="A12" i="2"/>
  <c r="A54" i="2"/>
  <c r="C15" i="4"/>
  <c r="A83" i="2"/>
  <c r="C33" i="4"/>
  <c r="A82" i="2"/>
  <c r="C40" i="4"/>
  <c r="A67" i="2"/>
  <c r="A52" i="2"/>
  <c r="A40" i="2"/>
  <c r="C16" i="4"/>
  <c r="A26" i="2"/>
  <c r="C21" i="4"/>
  <c r="A84" i="2"/>
  <c r="C50" i="4"/>
  <c r="A80" i="2"/>
  <c r="A66" i="2"/>
  <c r="A51" i="2"/>
  <c r="C5" i="4"/>
  <c r="A38" i="2"/>
  <c r="C38" i="4"/>
  <c r="A24" i="2"/>
  <c r="JE92" i="2" s="1"/>
  <c r="C53" i="4"/>
  <c r="A79" i="2"/>
  <c r="A65" i="2"/>
  <c r="A50" i="2"/>
  <c r="C54" i="4"/>
  <c r="A37" i="2"/>
  <c r="C10" i="4"/>
  <c r="A23" i="2"/>
  <c r="A49" i="2"/>
  <c r="C52" i="4"/>
  <c r="A36" i="2"/>
  <c r="C48" i="4"/>
  <c r="A22" i="2"/>
  <c r="C56" i="4"/>
  <c r="A76" i="2"/>
  <c r="A48" i="2"/>
  <c r="C43" i="4"/>
  <c r="A34" i="2"/>
  <c r="C46" i="4"/>
  <c r="A20" i="2"/>
  <c r="C18" i="4"/>
  <c r="A69" i="2"/>
  <c r="A64" i="2"/>
  <c r="A62" i="2"/>
  <c r="C59" i="4"/>
  <c r="A75" i="2"/>
  <c r="A61" i="2"/>
  <c r="A47" i="2"/>
  <c r="C22" i="4"/>
  <c r="A33" i="2"/>
  <c r="C12" i="4"/>
  <c r="A19" i="2"/>
  <c r="C41" i="4"/>
  <c r="A74" i="2"/>
  <c r="A59" i="2"/>
  <c r="A46" i="2"/>
  <c r="C9" i="4"/>
  <c r="A32" i="2"/>
  <c r="C25" i="4"/>
  <c r="A18" i="2"/>
  <c r="C71" i="4"/>
  <c r="C14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IC92" i="2" l="1"/>
  <c r="HA92" i="2"/>
  <c r="HO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Y83" i="2"/>
  <c r="LX83" i="2"/>
  <c r="LW83" i="2"/>
  <c r="LV83" i="2"/>
  <c r="LU83" i="2"/>
  <c r="LZ83" i="2" s="1"/>
  <c r="LZ82" i="2"/>
  <c r="LY82" i="2"/>
  <c r="LX82" i="2"/>
  <c r="LW82" i="2"/>
  <c r="LV82" i="2"/>
  <c r="LU82" i="2"/>
  <c r="LY81" i="2"/>
  <c r="LX81" i="2"/>
  <c r="LW81" i="2"/>
  <c r="LV81" i="2"/>
  <c r="LU81" i="2"/>
  <c r="LZ81" i="2" s="1"/>
  <c r="LZ80" i="2"/>
  <c r="LY80" i="2"/>
  <c r="LX80" i="2"/>
  <c r="LW80" i="2"/>
  <c r="LV80" i="2"/>
  <c r="LU80" i="2"/>
  <c r="LY79" i="2"/>
  <c r="LX79" i="2"/>
  <c r="LW79" i="2"/>
  <c r="LV79" i="2"/>
  <c r="LU79" i="2"/>
  <c r="LZ79" i="2" s="1"/>
  <c r="LZ78" i="2"/>
  <c r="LY78" i="2"/>
  <c r="LX78" i="2"/>
  <c r="LW78" i="2"/>
  <c r="LV78" i="2"/>
  <c r="LU78" i="2"/>
  <c r="LY77" i="2"/>
  <c r="LX77" i="2"/>
  <c r="LW77" i="2"/>
  <c r="LV77" i="2"/>
  <c r="LU77" i="2"/>
  <c r="LZ77" i="2" s="1"/>
  <c r="LZ76" i="2"/>
  <c r="LY76" i="2"/>
  <c r="LX76" i="2"/>
  <c r="LW76" i="2"/>
  <c r="LV76" i="2"/>
  <c r="LU76" i="2"/>
  <c r="LY75" i="2"/>
  <c r="LX75" i="2"/>
  <c r="LW75" i="2"/>
  <c r="LV75" i="2"/>
  <c r="LU75" i="2"/>
  <c r="LZ75" i="2" s="1"/>
  <c r="LZ74" i="2"/>
  <c r="LY74" i="2"/>
  <c r="LX74" i="2"/>
  <c r="LW74" i="2"/>
  <c r="LV74" i="2"/>
  <c r="LU74" i="2"/>
  <c r="LY73" i="2"/>
  <c r="LX73" i="2"/>
  <c r="LW73" i="2"/>
  <c r="LV73" i="2"/>
  <c r="LU73" i="2"/>
  <c r="LZ73" i="2" s="1"/>
  <c r="LZ72" i="2"/>
  <c r="LY72" i="2"/>
  <c r="LX72" i="2"/>
  <c r="LW72" i="2"/>
  <c r="LV72" i="2"/>
  <c r="LU72" i="2"/>
  <c r="LY71" i="2"/>
  <c r="LX71" i="2"/>
  <c r="LW71" i="2"/>
  <c r="LV71" i="2"/>
  <c r="LU71" i="2"/>
  <c r="LZ71" i="2" s="1"/>
  <c r="LZ70" i="2"/>
  <c r="LY70" i="2"/>
  <c r="LX70" i="2"/>
  <c r="LW70" i="2"/>
  <c r="LV70" i="2"/>
  <c r="LU70" i="2"/>
  <c r="LY69" i="2"/>
  <c r="LX69" i="2"/>
  <c r="LW69" i="2"/>
  <c r="LV69" i="2"/>
  <c r="LU69" i="2"/>
  <c r="LZ69" i="2" s="1"/>
  <c r="LZ68" i="2"/>
  <c r="LY68" i="2"/>
  <c r="LX68" i="2"/>
  <c r="LW68" i="2"/>
  <c r="LV68" i="2"/>
  <c r="LU68" i="2"/>
  <c r="LY67" i="2"/>
  <c r="LX67" i="2"/>
  <c r="LW67" i="2"/>
  <c r="LV67" i="2"/>
  <c r="LU67" i="2"/>
  <c r="LZ67" i="2" s="1"/>
  <c r="LZ66" i="2"/>
  <c r="LY66" i="2"/>
  <c r="LX66" i="2"/>
  <c r="LW66" i="2"/>
  <c r="LV66" i="2"/>
  <c r="LU66" i="2"/>
  <c r="LY65" i="2"/>
  <c r="LX65" i="2"/>
  <c r="LW65" i="2"/>
  <c r="LV65" i="2"/>
  <c r="LU65" i="2"/>
  <c r="LZ65" i="2" s="1"/>
  <c r="LZ64" i="2"/>
  <c r="LY64" i="2"/>
  <c r="LX64" i="2"/>
  <c r="LW64" i="2"/>
  <c r="LV64" i="2"/>
  <c r="LU64" i="2"/>
  <c r="LY63" i="2"/>
  <c r="LX63" i="2"/>
  <c r="LW63" i="2"/>
  <c r="LV63" i="2"/>
  <c r="LU63" i="2"/>
  <c r="LZ63" i="2" s="1"/>
  <c r="LZ62" i="2"/>
  <c r="LY62" i="2"/>
  <c r="LX62" i="2"/>
  <c r="LW62" i="2"/>
  <c r="LV62" i="2"/>
  <c r="LU62" i="2"/>
  <c r="LY61" i="2"/>
  <c r="LX61" i="2"/>
  <c r="LW61" i="2"/>
  <c r="LV61" i="2"/>
  <c r="LU61" i="2"/>
  <c r="LZ61" i="2" s="1"/>
  <c r="LZ60" i="2"/>
  <c r="LY60" i="2"/>
  <c r="LX60" i="2"/>
  <c r="LW60" i="2"/>
  <c r="LV60" i="2"/>
  <c r="LU60" i="2"/>
  <c r="LY59" i="2"/>
  <c r="LX59" i="2"/>
  <c r="LW59" i="2"/>
  <c r="LV59" i="2"/>
  <c r="LU59" i="2"/>
  <c r="LZ59" i="2" s="1"/>
  <c r="LZ58" i="2"/>
  <c r="LY58" i="2"/>
  <c r="LX58" i="2"/>
  <c r="LW58" i="2"/>
  <c r="LV58" i="2"/>
  <c r="LU58" i="2"/>
  <c r="LY57" i="2"/>
  <c r="LX57" i="2"/>
  <c r="LW57" i="2"/>
  <c r="LV57" i="2"/>
  <c r="LU57" i="2"/>
  <c r="LZ57" i="2" s="1"/>
  <c r="LZ56" i="2"/>
  <c r="LY56" i="2"/>
  <c r="LX56" i="2"/>
  <c r="LW56" i="2"/>
  <c r="LV56" i="2"/>
  <c r="LU56" i="2"/>
  <c r="LY55" i="2"/>
  <c r="LX55" i="2"/>
  <c r="LW55" i="2"/>
  <c r="LV55" i="2"/>
  <c r="LU55" i="2"/>
  <c r="LZ55" i="2" s="1"/>
  <c r="LZ54" i="2"/>
  <c r="LY54" i="2"/>
  <c r="LX54" i="2"/>
  <c r="LW54" i="2"/>
  <c r="LV54" i="2"/>
  <c r="LU54" i="2"/>
  <c r="LY53" i="2"/>
  <c r="LX53" i="2"/>
  <c r="LW53" i="2"/>
  <c r="LV53" i="2"/>
  <c r="LU53" i="2"/>
  <c r="LZ53" i="2" s="1"/>
  <c r="LZ52" i="2"/>
  <c r="LY52" i="2"/>
  <c r="LX52" i="2"/>
  <c r="LW52" i="2"/>
  <c r="LV52" i="2"/>
  <c r="LU52" i="2"/>
  <c r="LY51" i="2"/>
  <c r="LX51" i="2"/>
  <c r="LW51" i="2"/>
  <c r="LV51" i="2"/>
  <c r="LU51" i="2"/>
  <c r="LZ51" i="2" s="1"/>
  <c r="LZ50" i="2"/>
  <c r="LY50" i="2"/>
  <c r="LX50" i="2"/>
  <c r="LW50" i="2"/>
  <c r="LV50" i="2"/>
  <c r="LU50" i="2"/>
  <c r="LY49" i="2"/>
  <c r="LX49" i="2"/>
  <c r="LW49" i="2"/>
  <c r="LV49" i="2"/>
  <c r="LU49" i="2"/>
  <c r="LZ49" i="2" s="1"/>
  <c r="LZ48" i="2"/>
  <c r="LY48" i="2"/>
  <c r="LX48" i="2"/>
  <c r="LW48" i="2"/>
  <c r="LV48" i="2"/>
  <c r="LU48" i="2"/>
  <c r="LY47" i="2"/>
  <c r="LX47" i="2"/>
  <c r="LW47" i="2"/>
  <c r="LV47" i="2"/>
  <c r="LU47" i="2"/>
  <c r="LZ47" i="2" s="1"/>
  <c r="LZ46" i="2"/>
  <c r="LY46" i="2"/>
  <c r="LX46" i="2"/>
  <c r="LW46" i="2"/>
  <c r="LV46" i="2"/>
  <c r="LU46" i="2"/>
  <c r="LY45" i="2"/>
  <c r="LX45" i="2"/>
  <c r="LW45" i="2"/>
  <c r="LV45" i="2"/>
  <c r="LU45" i="2"/>
  <c r="LZ45" i="2" s="1"/>
  <c r="LZ44" i="2"/>
  <c r="LY44" i="2"/>
  <c r="LX44" i="2"/>
  <c r="LW44" i="2"/>
  <c r="LV44" i="2"/>
  <c r="LU44" i="2"/>
  <c r="LY43" i="2"/>
  <c r="LX43" i="2"/>
  <c r="LW43" i="2"/>
  <c r="LV43" i="2"/>
  <c r="LU43" i="2"/>
  <c r="LZ43" i="2" s="1"/>
  <c r="LZ42" i="2"/>
  <c r="LY42" i="2"/>
  <c r="LX42" i="2"/>
  <c r="LW42" i="2"/>
  <c r="LV42" i="2"/>
  <c r="LU42" i="2"/>
  <c r="LY41" i="2"/>
  <c r="LX41" i="2"/>
  <c r="LW41" i="2"/>
  <c r="LV41" i="2"/>
  <c r="LU41" i="2"/>
  <c r="LZ41" i="2" s="1"/>
  <c r="LZ40" i="2"/>
  <c r="LY40" i="2"/>
  <c r="LX40" i="2"/>
  <c r="LW40" i="2"/>
  <c r="LV40" i="2"/>
  <c r="LU40" i="2"/>
  <c r="LY39" i="2"/>
  <c r="LX39" i="2"/>
  <c r="LW39" i="2"/>
  <c r="LV39" i="2"/>
  <c r="LU39" i="2"/>
  <c r="LZ39" i="2" s="1"/>
  <c r="LZ38" i="2"/>
  <c r="LY38" i="2"/>
  <c r="LX38" i="2"/>
  <c r="LW38" i="2"/>
  <c r="LV38" i="2"/>
  <c r="LU38" i="2"/>
  <c r="LY37" i="2"/>
  <c r="LX37" i="2"/>
  <c r="LW37" i="2"/>
  <c r="LV37" i="2"/>
  <c r="LU37" i="2"/>
  <c r="LZ37" i="2" s="1"/>
  <c r="LZ36" i="2"/>
  <c r="LY36" i="2"/>
  <c r="LX36" i="2"/>
  <c r="LW36" i="2"/>
  <c r="LV36" i="2"/>
  <c r="LU36" i="2"/>
  <c r="LY35" i="2"/>
  <c r="LX35" i="2"/>
  <c r="LW35" i="2"/>
  <c r="LV35" i="2"/>
  <c r="LU35" i="2"/>
  <c r="LZ35" i="2" s="1"/>
  <c r="LZ34" i="2"/>
  <c r="LY34" i="2"/>
  <c r="LX34" i="2"/>
  <c r="LW34" i="2"/>
  <c r="LV34" i="2"/>
  <c r="LU34" i="2"/>
  <c r="LY33" i="2"/>
  <c r="LX33" i="2"/>
  <c r="LW33" i="2"/>
  <c r="LV33" i="2"/>
  <c r="LU33" i="2"/>
  <c r="LZ33" i="2" s="1"/>
  <c r="LZ32" i="2"/>
  <c r="LY32" i="2"/>
  <c r="LX32" i="2"/>
  <c r="LW32" i="2"/>
  <c r="LV32" i="2"/>
  <c r="LU32" i="2"/>
  <c r="LY31" i="2"/>
  <c r="LX31" i="2"/>
  <c r="LW31" i="2"/>
  <c r="LV31" i="2"/>
  <c r="LU31" i="2"/>
  <c r="LY30" i="2"/>
  <c r="LX30" i="2"/>
  <c r="LW30" i="2"/>
  <c r="LV30" i="2"/>
  <c r="LU30" i="2"/>
  <c r="LZ30" i="2" s="1"/>
  <c r="LY29" i="2"/>
  <c r="LX29" i="2"/>
  <c r="LW29" i="2"/>
  <c r="LV29" i="2"/>
  <c r="LU29" i="2"/>
  <c r="LZ29" i="2" s="1"/>
  <c r="LZ28" i="2"/>
  <c r="LY28" i="2"/>
  <c r="LX28" i="2"/>
  <c r="LW28" i="2"/>
  <c r="LV28" i="2"/>
  <c r="LU28" i="2"/>
  <c r="LY27" i="2"/>
  <c r="LX27" i="2"/>
  <c r="LW27" i="2"/>
  <c r="LV27" i="2"/>
  <c r="LU27" i="2"/>
  <c r="LZ27" i="2" s="1"/>
  <c r="LY26" i="2"/>
  <c r="LX26" i="2"/>
  <c r="LW26" i="2"/>
  <c r="LV26" i="2"/>
  <c r="LU26" i="2"/>
  <c r="LZ26" i="2" s="1"/>
  <c r="LY25" i="2"/>
  <c r="LX25" i="2"/>
  <c r="LW25" i="2"/>
  <c r="LV25" i="2"/>
  <c r="LU25" i="2"/>
  <c r="LY24" i="2"/>
  <c r="LX24" i="2"/>
  <c r="LW24" i="2"/>
  <c r="LV24" i="2"/>
  <c r="LU24" i="2"/>
  <c r="LZ24" i="2" s="1"/>
  <c r="LY23" i="2"/>
  <c r="LX23" i="2"/>
  <c r="LW23" i="2"/>
  <c r="LV23" i="2"/>
  <c r="LU23" i="2"/>
  <c r="LZ23" i="2" s="1"/>
  <c r="LZ22" i="2"/>
  <c r="LY22" i="2"/>
  <c r="LX22" i="2"/>
  <c r="LW22" i="2"/>
  <c r="LV22" i="2"/>
  <c r="LU22" i="2"/>
  <c r="LY21" i="2"/>
  <c r="LX21" i="2"/>
  <c r="LW21" i="2"/>
  <c r="LV21" i="2"/>
  <c r="LU21" i="2"/>
  <c r="LZ21" i="2" s="1"/>
  <c r="LZ20" i="2"/>
  <c r="LY20" i="2"/>
  <c r="LX20" i="2"/>
  <c r="LW20" i="2"/>
  <c r="LV20" i="2"/>
  <c r="LU20" i="2"/>
  <c r="LY19" i="2"/>
  <c r="LX19" i="2"/>
  <c r="LW19" i="2"/>
  <c r="LV19" i="2"/>
  <c r="LU19" i="2"/>
  <c r="LZ19" i="2" s="1"/>
  <c r="LZ18" i="2"/>
  <c r="LY18" i="2"/>
  <c r="LX18" i="2"/>
  <c r="LW18" i="2"/>
  <c r="LV18" i="2"/>
  <c r="LU18" i="2"/>
  <c r="LY17" i="2"/>
  <c r="LX17" i="2"/>
  <c r="LW17" i="2"/>
  <c r="LV17" i="2"/>
  <c r="LU17" i="2"/>
  <c r="LZ17" i="2" s="1"/>
  <c r="LZ16" i="2"/>
  <c r="LY16" i="2"/>
  <c r="LX16" i="2"/>
  <c r="LW16" i="2"/>
  <c r="LV16" i="2"/>
  <c r="LU16" i="2"/>
  <c r="LY15" i="2"/>
  <c r="LX15" i="2"/>
  <c r="LW15" i="2"/>
  <c r="LV15" i="2"/>
  <c r="LU15" i="2"/>
  <c r="LZ15" i="2" s="1"/>
  <c r="LZ14" i="2"/>
  <c r="LY14" i="2"/>
  <c r="LX14" i="2"/>
  <c r="LW14" i="2"/>
  <c r="LV14" i="2"/>
  <c r="LU14" i="2"/>
  <c r="LY13" i="2"/>
  <c r="LX13" i="2"/>
  <c r="LW13" i="2"/>
  <c r="LV13" i="2"/>
  <c r="LU13" i="2"/>
  <c r="LZ13" i="2" s="1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K84" i="2"/>
  <c r="LJ84" i="2"/>
  <c r="LI84" i="2"/>
  <c r="LH84" i="2"/>
  <c r="LG84" i="2"/>
  <c r="LL84" i="2" s="1"/>
  <c r="LL83" i="2"/>
  <c r="LK83" i="2"/>
  <c r="LJ83" i="2"/>
  <c r="LI83" i="2"/>
  <c r="LH83" i="2"/>
  <c r="LG83" i="2"/>
  <c r="LK82" i="2"/>
  <c r="LJ82" i="2"/>
  <c r="LI82" i="2"/>
  <c r="LH82" i="2"/>
  <c r="LG82" i="2"/>
  <c r="LL82" i="2" s="1"/>
  <c r="LL81" i="2"/>
  <c r="LK81" i="2"/>
  <c r="LJ81" i="2"/>
  <c r="LI81" i="2"/>
  <c r="LH81" i="2"/>
  <c r="LG81" i="2"/>
  <c r="LK80" i="2"/>
  <c r="LJ80" i="2"/>
  <c r="LI80" i="2"/>
  <c r="LH80" i="2"/>
  <c r="LG80" i="2"/>
  <c r="LL80" i="2" s="1"/>
  <c r="LL79" i="2"/>
  <c r="LK79" i="2"/>
  <c r="LJ79" i="2"/>
  <c r="LI79" i="2"/>
  <c r="LH79" i="2"/>
  <c r="LG79" i="2"/>
  <c r="LK78" i="2"/>
  <c r="LJ78" i="2"/>
  <c r="LI78" i="2"/>
  <c r="LH78" i="2"/>
  <c r="LG78" i="2"/>
  <c r="LL78" i="2" s="1"/>
  <c r="LL77" i="2"/>
  <c r="LK77" i="2"/>
  <c r="LJ77" i="2"/>
  <c r="LI77" i="2"/>
  <c r="LH77" i="2"/>
  <c r="LG77" i="2"/>
  <c r="LK76" i="2"/>
  <c r="LJ76" i="2"/>
  <c r="LI76" i="2"/>
  <c r="LH76" i="2"/>
  <c r="LG76" i="2"/>
  <c r="LL76" i="2" s="1"/>
  <c r="LL75" i="2"/>
  <c r="LK75" i="2"/>
  <c r="LJ75" i="2"/>
  <c r="LI75" i="2"/>
  <c r="LH75" i="2"/>
  <c r="LG75" i="2"/>
  <c r="LK74" i="2"/>
  <c r="LJ74" i="2"/>
  <c r="LI74" i="2"/>
  <c r="LH74" i="2"/>
  <c r="LG74" i="2"/>
  <c r="LL74" i="2" s="1"/>
  <c r="LL73" i="2"/>
  <c r="LK73" i="2"/>
  <c r="LJ73" i="2"/>
  <c r="LI73" i="2"/>
  <c r="LH73" i="2"/>
  <c r="LG73" i="2"/>
  <c r="LK72" i="2"/>
  <c r="LJ72" i="2"/>
  <c r="LI72" i="2"/>
  <c r="LH72" i="2"/>
  <c r="LG72" i="2"/>
  <c r="LL72" i="2" s="1"/>
  <c r="LL71" i="2"/>
  <c r="LK71" i="2"/>
  <c r="LJ71" i="2"/>
  <c r="LI71" i="2"/>
  <c r="LH71" i="2"/>
  <c r="LG71" i="2"/>
  <c r="LK70" i="2"/>
  <c r="LJ70" i="2"/>
  <c r="LI70" i="2"/>
  <c r="LH70" i="2"/>
  <c r="LG70" i="2"/>
  <c r="LL70" i="2" s="1"/>
  <c r="LL69" i="2"/>
  <c r="LK69" i="2"/>
  <c r="LJ69" i="2"/>
  <c r="LI69" i="2"/>
  <c r="LH69" i="2"/>
  <c r="LG69" i="2"/>
  <c r="LK68" i="2"/>
  <c r="LJ68" i="2"/>
  <c r="LI68" i="2"/>
  <c r="LH68" i="2"/>
  <c r="LG68" i="2"/>
  <c r="LL68" i="2" s="1"/>
  <c r="LL67" i="2"/>
  <c r="LK67" i="2"/>
  <c r="LJ67" i="2"/>
  <c r="LI67" i="2"/>
  <c r="LH67" i="2"/>
  <c r="LG67" i="2"/>
  <c r="LK66" i="2"/>
  <c r="LJ66" i="2"/>
  <c r="LI66" i="2"/>
  <c r="LH66" i="2"/>
  <c r="LG66" i="2"/>
  <c r="LL66" i="2" s="1"/>
  <c r="LL65" i="2"/>
  <c r="LK65" i="2"/>
  <c r="LJ65" i="2"/>
  <c r="LI65" i="2"/>
  <c r="LH65" i="2"/>
  <c r="LG65" i="2"/>
  <c r="LK64" i="2"/>
  <c r="LJ64" i="2"/>
  <c r="LI64" i="2"/>
  <c r="LH64" i="2"/>
  <c r="LG64" i="2"/>
  <c r="LL64" i="2" s="1"/>
  <c r="LL63" i="2"/>
  <c r="LK63" i="2"/>
  <c r="LJ63" i="2"/>
  <c r="LI63" i="2"/>
  <c r="LH63" i="2"/>
  <c r="LG63" i="2"/>
  <c r="LK62" i="2"/>
  <c r="LJ62" i="2"/>
  <c r="LI62" i="2"/>
  <c r="LH62" i="2"/>
  <c r="LG62" i="2"/>
  <c r="LL62" i="2" s="1"/>
  <c r="LL61" i="2"/>
  <c r="LK61" i="2"/>
  <c r="LJ61" i="2"/>
  <c r="LI61" i="2"/>
  <c r="LH61" i="2"/>
  <c r="LG61" i="2"/>
  <c r="LK60" i="2"/>
  <c r="LJ60" i="2"/>
  <c r="LI60" i="2"/>
  <c r="LH60" i="2"/>
  <c r="LG60" i="2"/>
  <c r="LL60" i="2" s="1"/>
  <c r="LL59" i="2"/>
  <c r="LK59" i="2"/>
  <c r="LJ59" i="2"/>
  <c r="LI59" i="2"/>
  <c r="LH59" i="2"/>
  <c r="LG59" i="2"/>
  <c r="LK58" i="2"/>
  <c r="LJ58" i="2"/>
  <c r="LI58" i="2"/>
  <c r="LH58" i="2"/>
  <c r="LG58" i="2"/>
  <c r="LL58" i="2" s="1"/>
  <c r="LL57" i="2"/>
  <c r="LK57" i="2"/>
  <c r="LJ57" i="2"/>
  <c r="LI57" i="2"/>
  <c r="LH57" i="2"/>
  <c r="LG57" i="2"/>
  <c r="LK56" i="2"/>
  <c r="LJ56" i="2"/>
  <c r="LI56" i="2"/>
  <c r="LH56" i="2"/>
  <c r="LG56" i="2"/>
  <c r="LL56" i="2" s="1"/>
  <c r="LL55" i="2"/>
  <c r="LK55" i="2"/>
  <c r="LJ55" i="2"/>
  <c r="LI55" i="2"/>
  <c r="LH55" i="2"/>
  <c r="LG55" i="2"/>
  <c r="LK54" i="2"/>
  <c r="LJ54" i="2"/>
  <c r="LI54" i="2"/>
  <c r="LH54" i="2"/>
  <c r="LG54" i="2"/>
  <c r="LL54" i="2" s="1"/>
  <c r="LL53" i="2"/>
  <c r="LK53" i="2"/>
  <c r="LJ53" i="2"/>
  <c r="LI53" i="2"/>
  <c r="LH53" i="2"/>
  <c r="LG53" i="2"/>
  <c r="LK52" i="2"/>
  <c r="LJ52" i="2"/>
  <c r="LI52" i="2"/>
  <c r="LH52" i="2"/>
  <c r="LG52" i="2"/>
  <c r="LL52" i="2" s="1"/>
  <c r="LL51" i="2"/>
  <c r="LK51" i="2"/>
  <c r="LJ51" i="2"/>
  <c r="LI51" i="2"/>
  <c r="LH51" i="2"/>
  <c r="LG51" i="2"/>
  <c r="LK50" i="2"/>
  <c r="LJ50" i="2"/>
  <c r="LI50" i="2"/>
  <c r="LH50" i="2"/>
  <c r="LG50" i="2"/>
  <c r="LL50" i="2" s="1"/>
  <c r="LL49" i="2"/>
  <c r="LK49" i="2"/>
  <c r="LJ49" i="2"/>
  <c r="LI49" i="2"/>
  <c r="LH49" i="2"/>
  <c r="LG49" i="2"/>
  <c r="LK48" i="2"/>
  <c r="LJ48" i="2"/>
  <c r="LI48" i="2"/>
  <c r="LH48" i="2"/>
  <c r="LG48" i="2"/>
  <c r="LL48" i="2" s="1"/>
  <c r="LL47" i="2"/>
  <c r="LK47" i="2"/>
  <c r="LJ47" i="2"/>
  <c r="LI47" i="2"/>
  <c r="LH47" i="2"/>
  <c r="LG47" i="2"/>
  <c r="LK46" i="2"/>
  <c r="LJ46" i="2"/>
  <c r="LI46" i="2"/>
  <c r="LH46" i="2"/>
  <c r="LG46" i="2"/>
  <c r="LL46" i="2" s="1"/>
  <c r="LL45" i="2"/>
  <c r="LK45" i="2"/>
  <c r="LJ45" i="2"/>
  <c r="LI45" i="2"/>
  <c r="LH45" i="2"/>
  <c r="LG45" i="2"/>
  <c r="LK44" i="2"/>
  <c r="LJ44" i="2"/>
  <c r="LI44" i="2"/>
  <c r="LH44" i="2"/>
  <c r="LG44" i="2"/>
  <c r="LL44" i="2" s="1"/>
  <c r="LL43" i="2"/>
  <c r="LK43" i="2"/>
  <c r="LJ43" i="2"/>
  <c r="LI43" i="2"/>
  <c r="LH43" i="2"/>
  <c r="LG43" i="2"/>
  <c r="LK42" i="2"/>
  <c r="LJ42" i="2"/>
  <c r="LI42" i="2"/>
  <c r="LH42" i="2"/>
  <c r="LG42" i="2"/>
  <c r="LL42" i="2" s="1"/>
  <c r="LL41" i="2"/>
  <c r="LK41" i="2"/>
  <c r="LJ41" i="2"/>
  <c r="LI41" i="2"/>
  <c r="LH41" i="2"/>
  <c r="LG41" i="2"/>
  <c r="LK40" i="2"/>
  <c r="LJ40" i="2"/>
  <c r="LI40" i="2"/>
  <c r="LH40" i="2"/>
  <c r="LG40" i="2"/>
  <c r="LL40" i="2" s="1"/>
  <c r="LL39" i="2"/>
  <c r="LK39" i="2"/>
  <c r="LJ39" i="2"/>
  <c r="LI39" i="2"/>
  <c r="LH39" i="2"/>
  <c r="LG39" i="2"/>
  <c r="LK38" i="2"/>
  <c r="LJ38" i="2"/>
  <c r="LI38" i="2"/>
  <c r="LH38" i="2"/>
  <c r="LG38" i="2"/>
  <c r="LL38" i="2" s="1"/>
  <c r="LL37" i="2"/>
  <c r="LK37" i="2"/>
  <c r="LJ37" i="2"/>
  <c r="LI37" i="2"/>
  <c r="LH37" i="2"/>
  <c r="LG37" i="2"/>
  <c r="LK36" i="2"/>
  <c r="LJ36" i="2"/>
  <c r="LI36" i="2"/>
  <c r="LH36" i="2"/>
  <c r="LG36" i="2"/>
  <c r="LL36" i="2" s="1"/>
  <c r="LL35" i="2"/>
  <c r="LK35" i="2"/>
  <c r="LJ35" i="2"/>
  <c r="LI35" i="2"/>
  <c r="LH35" i="2"/>
  <c r="LG35" i="2"/>
  <c r="LK34" i="2"/>
  <c r="LJ34" i="2"/>
  <c r="LI34" i="2"/>
  <c r="LH34" i="2"/>
  <c r="LG34" i="2"/>
  <c r="LL34" i="2" s="1"/>
  <c r="LL33" i="2"/>
  <c r="LK33" i="2"/>
  <c r="LJ33" i="2"/>
  <c r="LI33" i="2"/>
  <c r="LH33" i="2"/>
  <c r="LG33" i="2"/>
  <c r="LK32" i="2"/>
  <c r="LJ32" i="2"/>
  <c r="LI32" i="2"/>
  <c r="LH32" i="2"/>
  <c r="LG32" i="2"/>
  <c r="LL32" i="2" s="1"/>
  <c r="LK31" i="2"/>
  <c r="LJ31" i="2"/>
  <c r="LI31" i="2"/>
  <c r="LH31" i="2"/>
  <c r="LG31" i="2"/>
  <c r="LL31" i="2" s="1"/>
  <c r="LK30" i="2"/>
  <c r="LJ30" i="2"/>
  <c r="LI30" i="2"/>
  <c r="LH30" i="2"/>
  <c r="LG30" i="2"/>
  <c r="LK29" i="2"/>
  <c r="LJ29" i="2"/>
  <c r="LI29" i="2"/>
  <c r="LH29" i="2"/>
  <c r="LG29" i="2"/>
  <c r="LL29" i="2" s="1"/>
  <c r="LK28" i="2"/>
  <c r="LJ28" i="2"/>
  <c r="LI28" i="2"/>
  <c r="LH28" i="2"/>
  <c r="LG28" i="2"/>
  <c r="LL28" i="2" s="1"/>
  <c r="LL27" i="2"/>
  <c r="LK27" i="2"/>
  <c r="LJ27" i="2"/>
  <c r="LI27" i="2"/>
  <c r="LH27" i="2"/>
  <c r="LG27" i="2"/>
  <c r="LK26" i="2"/>
  <c r="LJ26" i="2"/>
  <c r="LI26" i="2"/>
  <c r="LH26" i="2"/>
  <c r="LG26" i="2"/>
  <c r="LL26" i="2" s="1"/>
  <c r="LK25" i="2"/>
  <c r="LJ25" i="2"/>
  <c r="LI25" i="2"/>
  <c r="LH25" i="2"/>
  <c r="LG25" i="2"/>
  <c r="LK24" i="2"/>
  <c r="LJ24" i="2"/>
  <c r="LI24" i="2"/>
  <c r="LH24" i="2"/>
  <c r="LG24" i="2"/>
  <c r="LL23" i="2"/>
  <c r="LK23" i="2"/>
  <c r="LJ23" i="2"/>
  <c r="LI23" i="2"/>
  <c r="LH23" i="2"/>
  <c r="LG23" i="2"/>
  <c r="LK22" i="2"/>
  <c r="LJ22" i="2"/>
  <c r="LI22" i="2"/>
  <c r="LH22" i="2"/>
  <c r="LG22" i="2"/>
  <c r="LL22" i="2" s="1"/>
  <c r="LL21" i="2"/>
  <c r="LK21" i="2"/>
  <c r="LJ21" i="2"/>
  <c r="LI21" i="2"/>
  <c r="LH21" i="2"/>
  <c r="LG21" i="2"/>
  <c r="LK20" i="2"/>
  <c r="LJ20" i="2"/>
  <c r="LI20" i="2"/>
  <c r="LH20" i="2"/>
  <c r="LG20" i="2"/>
  <c r="LL20" i="2" s="1"/>
  <c r="LL19" i="2"/>
  <c r="LK19" i="2"/>
  <c r="LJ19" i="2"/>
  <c r="LI19" i="2"/>
  <c r="LH19" i="2"/>
  <c r="LG19" i="2"/>
  <c r="LK18" i="2"/>
  <c r="LJ18" i="2"/>
  <c r="LI18" i="2"/>
  <c r="LH18" i="2"/>
  <c r="LG18" i="2"/>
  <c r="LL18" i="2" s="1"/>
  <c r="LL17" i="2"/>
  <c r="LK17" i="2"/>
  <c r="LJ17" i="2"/>
  <c r="LI17" i="2"/>
  <c r="LH17" i="2"/>
  <c r="LG17" i="2"/>
  <c r="LK16" i="2"/>
  <c r="LJ16" i="2"/>
  <c r="LI16" i="2"/>
  <c r="LH16" i="2"/>
  <c r="LG16" i="2"/>
  <c r="LL16" i="2" s="1"/>
  <c r="LL15" i="2"/>
  <c r="LK15" i="2"/>
  <c r="LJ15" i="2"/>
  <c r="LI15" i="2"/>
  <c r="LH15" i="2"/>
  <c r="LG15" i="2"/>
  <c r="LK14" i="2"/>
  <c r="LJ14" i="2"/>
  <c r="LI14" i="2"/>
  <c r="LH14" i="2"/>
  <c r="LG14" i="2"/>
  <c r="LL14" i="2" s="1"/>
  <c r="LL13" i="2"/>
  <c r="LK13" i="2"/>
  <c r="LJ13" i="2"/>
  <c r="LI13" i="2"/>
  <c r="LH13" i="2"/>
  <c r="LG13" i="2"/>
  <c r="LK12" i="2"/>
  <c r="LJ12" i="2"/>
  <c r="LI12" i="2"/>
  <c r="LH12" i="2"/>
  <c r="LG12" i="2"/>
  <c r="LL12" i="2" s="1"/>
  <c r="QQ1" i="2"/>
  <c r="QQ2" i="2"/>
  <c r="QQ3" i="2"/>
  <c r="OF3" i="2"/>
  <c r="GD1" i="2"/>
  <c r="GD2" i="2"/>
  <c r="AT3" i="2"/>
  <c r="AM3" i="2"/>
  <c r="LL25" i="2" l="1"/>
  <c r="LL24" i="2"/>
  <c r="LZ25" i="2"/>
  <c r="LZ31" i="2"/>
  <c r="LL30" i="2"/>
  <c r="BA3" i="2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QQ106" i="2"/>
  <c r="QJ106" i="2"/>
  <c r="PO106" i="2"/>
  <c r="PA106" i="2"/>
  <c r="NY106" i="2"/>
  <c r="NK106" i="2"/>
  <c r="MW106" i="2"/>
  <c r="MB106" i="2"/>
  <c r="KE106" i="2"/>
  <c r="JX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QQ93" i="2"/>
  <c r="QJ93" i="2"/>
  <c r="PO93" i="2"/>
  <c r="PA93" i="2"/>
  <c r="NY93" i="2"/>
  <c r="NK93" i="2"/>
  <c r="MW93" i="2"/>
  <c r="MB93" i="2"/>
  <c r="KE93" i="2"/>
  <c r="JX93" i="2"/>
  <c r="G99" i="2"/>
  <c r="E99" i="2" s="1"/>
  <c r="G98" i="2"/>
  <c r="E98" i="2" s="1"/>
  <c r="G97" i="2"/>
  <c r="E97" i="2" s="1"/>
  <c r="G96" i="2"/>
  <c r="E96" i="2" s="1"/>
  <c r="I77" i="2"/>
  <c r="J26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9" i="4" s="1"/>
  <c r="AM14" i="2"/>
  <c r="AN14" i="2"/>
  <c r="AO112" i="2"/>
  <c r="AP191" i="2"/>
  <c r="AQ14" i="2"/>
  <c r="AV112" i="2"/>
  <c r="AW191" i="2"/>
  <c r="P39" i="4"/>
  <c r="BC112" i="2"/>
  <c r="BD191" i="2"/>
  <c r="BJ112" i="2"/>
  <c r="BK191" i="2"/>
  <c r="BQ112" i="2"/>
  <c r="BR191" i="2"/>
  <c r="BX112" i="2"/>
  <c r="BY191" i="2"/>
  <c r="T39" i="4"/>
  <c r="CE112" i="2"/>
  <c r="CF191" i="2"/>
  <c r="U39" i="4"/>
  <c r="CL112" i="2"/>
  <c r="CM191" i="2"/>
  <c r="CS112" i="2"/>
  <c r="CT191" i="2"/>
  <c r="CZ112" i="2"/>
  <c r="DA191" i="2"/>
  <c r="X39" i="4"/>
  <c r="DG112" i="2"/>
  <c r="DH191" i="2"/>
  <c r="Y39" i="4"/>
  <c r="DN112" i="2"/>
  <c r="DO191" i="2"/>
  <c r="Z39" i="4"/>
  <c r="DU112" i="2"/>
  <c r="DV191" i="2"/>
  <c r="AA39" i="4"/>
  <c r="EB112" i="2"/>
  <c r="EC191" i="2"/>
  <c r="AB39" i="4"/>
  <c r="EI112" i="2"/>
  <c r="EJ191" i="2"/>
  <c r="EP112" i="2"/>
  <c r="EQ191" i="2"/>
  <c r="EW112" i="2"/>
  <c r="EX191" i="2"/>
  <c r="AE39" i="4"/>
  <c r="AF39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9" i="4"/>
  <c r="GT112" i="2"/>
  <c r="GU191" i="2"/>
  <c r="AL39" i="4"/>
  <c r="HA112" i="2"/>
  <c r="HB191" i="2"/>
  <c r="AM39" i="4"/>
  <c r="HI191" i="2"/>
  <c r="HO112" i="2"/>
  <c r="HP191" i="2"/>
  <c r="AO39" i="4"/>
  <c r="HV112" i="2"/>
  <c r="HW191" i="2"/>
  <c r="IC112" i="2"/>
  <c r="ID191" i="2"/>
  <c r="AQ39" i="4"/>
  <c r="AR39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9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V14" i="2"/>
  <c r="AW39" i="4" s="1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2" i="4" s="1"/>
  <c r="AM16" i="2"/>
  <c r="AN16" i="2"/>
  <c r="AO114" i="2"/>
  <c r="AP193" i="2"/>
  <c r="AQ16" i="2"/>
  <c r="AV114" i="2"/>
  <c r="AW193" i="2"/>
  <c r="P42" i="4"/>
  <c r="BC114" i="2"/>
  <c r="BD193" i="2"/>
  <c r="BJ114" i="2"/>
  <c r="BK193" i="2"/>
  <c r="BQ114" i="2"/>
  <c r="BR193" i="2"/>
  <c r="S42" i="4"/>
  <c r="BX114" i="2"/>
  <c r="BY193" i="2"/>
  <c r="T42" i="4"/>
  <c r="CE114" i="2"/>
  <c r="CF193" i="2"/>
  <c r="U42" i="4"/>
  <c r="CL114" i="2"/>
  <c r="CM193" i="2"/>
  <c r="CS114" i="2"/>
  <c r="CT193" i="2"/>
  <c r="CZ114" i="2"/>
  <c r="DA193" i="2"/>
  <c r="X42" i="4"/>
  <c r="DG114" i="2"/>
  <c r="DH193" i="2"/>
  <c r="Y42" i="4"/>
  <c r="DN114" i="2"/>
  <c r="DO193" i="2"/>
  <c r="Z42" i="4"/>
  <c r="DU114" i="2"/>
  <c r="DV193" i="2"/>
  <c r="AA42" i="4"/>
  <c r="EB114" i="2"/>
  <c r="EC193" i="2"/>
  <c r="AB42" i="4"/>
  <c r="EI114" i="2"/>
  <c r="EJ193" i="2"/>
  <c r="EP114" i="2"/>
  <c r="EQ193" i="2"/>
  <c r="EW114" i="2"/>
  <c r="EX193" i="2"/>
  <c r="AE42" i="4"/>
  <c r="FD114" i="2"/>
  <c r="FE193" i="2"/>
  <c r="AF42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2" i="4"/>
  <c r="GM114" i="2"/>
  <c r="GN193" i="2"/>
  <c r="AK42" i="4"/>
  <c r="GT114" i="2"/>
  <c r="GU193" i="2"/>
  <c r="AL42" i="4"/>
  <c r="HA114" i="2"/>
  <c r="HB193" i="2"/>
  <c r="AM42" i="4"/>
  <c r="AN42" i="4"/>
  <c r="HH114" i="2"/>
  <c r="HI193" i="2"/>
  <c r="HO114" i="2"/>
  <c r="HP193" i="2"/>
  <c r="AO42" i="4"/>
  <c r="HV114" i="2"/>
  <c r="HW193" i="2"/>
  <c r="IC114" i="2"/>
  <c r="ID193" i="2"/>
  <c r="AQ42" i="4"/>
  <c r="AR42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JA16" i="2"/>
  <c r="AT42" i="4" s="1"/>
  <c r="AU42" i="4"/>
  <c r="JJ16" i="2"/>
  <c r="JK16" i="2"/>
  <c r="JL16" i="2"/>
  <c r="JL114" i="2" s="1"/>
  <c r="JM16" i="2"/>
  <c r="JM193" i="2" s="1"/>
  <c r="JN16" i="2"/>
  <c r="JO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5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5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2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2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6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6" i="4"/>
  <c r="IJ118" i="2"/>
  <c r="IK197" i="2"/>
  <c r="AR46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8" i="4"/>
  <c r="CE120" i="2"/>
  <c r="CF199" i="2"/>
  <c r="CL120" i="2"/>
  <c r="CM199" i="2"/>
  <c r="CS120" i="2"/>
  <c r="CT199" i="2"/>
  <c r="CZ120" i="2"/>
  <c r="DA199" i="2"/>
  <c r="DG120" i="2"/>
  <c r="DH199" i="2"/>
  <c r="Y48" i="4"/>
  <c r="DN120" i="2"/>
  <c r="DO199" i="2"/>
  <c r="Z48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8" i="4"/>
  <c r="GT120" i="2"/>
  <c r="GU199" i="2"/>
  <c r="HA120" i="2"/>
  <c r="HB199" i="2"/>
  <c r="AM48" i="4"/>
  <c r="HI199" i="2"/>
  <c r="HO120" i="2"/>
  <c r="HP199" i="2"/>
  <c r="AO48" i="4"/>
  <c r="HV120" i="2"/>
  <c r="HW199" i="2"/>
  <c r="IC120" i="2"/>
  <c r="ID199" i="2"/>
  <c r="AQ48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8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0" i="4" s="1"/>
  <c r="AM23" i="2"/>
  <c r="AN23" i="2"/>
  <c r="AO121" i="2"/>
  <c r="AP200" i="2"/>
  <c r="AQ23" i="2"/>
  <c r="AV121" i="2"/>
  <c r="AW200" i="2"/>
  <c r="P10" i="4"/>
  <c r="BC121" i="2"/>
  <c r="BD200" i="2"/>
  <c r="BJ121" i="2"/>
  <c r="BK200" i="2"/>
  <c r="BQ121" i="2"/>
  <c r="BR200" i="2"/>
  <c r="S10" i="4"/>
  <c r="BX121" i="2"/>
  <c r="BY200" i="2"/>
  <c r="CE121" i="2"/>
  <c r="CF200" i="2"/>
  <c r="U10" i="4"/>
  <c r="CL121" i="2"/>
  <c r="CM200" i="2"/>
  <c r="CS121" i="2"/>
  <c r="CT200" i="2"/>
  <c r="CZ121" i="2"/>
  <c r="DA200" i="2"/>
  <c r="DG121" i="2"/>
  <c r="DH200" i="2"/>
  <c r="DN121" i="2"/>
  <c r="DO200" i="2"/>
  <c r="Z10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10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7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7" i="4"/>
  <c r="HI204" i="2"/>
  <c r="HO125" i="2"/>
  <c r="HP204" i="2"/>
  <c r="AO7" i="4"/>
  <c r="HV125" i="2"/>
  <c r="HW204" i="2"/>
  <c r="IC125" i="2"/>
  <c r="ID204" i="2"/>
  <c r="AQ7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7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7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9" i="4"/>
  <c r="BX130" i="2"/>
  <c r="BY209" i="2"/>
  <c r="T9" i="4"/>
  <c r="CE130" i="2"/>
  <c r="CF209" i="2"/>
  <c r="CL130" i="2"/>
  <c r="CM209" i="2"/>
  <c r="CS130" i="2"/>
  <c r="CT209" i="2"/>
  <c r="CZ130" i="2"/>
  <c r="DA209" i="2"/>
  <c r="X9" i="4"/>
  <c r="DG130" i="2"/>
  <c r="DH209" i="2"/>
  <c r="DN130" i="2"/>
  <c r="DO209" i="2"/>
  <c r="DU130" i="2"/>
  <c r="DV209" i="2"/>
  <c r="AA9" i="4"/>
  <c r="EB130" i="2"/>
  <c r="EC209" i="2"/>
  <c r="AB9" i="4"/>
  <c r="EI130" i="2"/>
  <c r="EJ209" i="2"/>
  <c r="EP130" i="2"/>
  <c r="EQ209" i="2"/>
  <c r="EW130" i="2"/>
  <c r="EX209" i="2"/>
  <c r="AE9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9" i="4"/>
  <c r="GT130" i="2"/>
  <c r="GU209" i="2"/>
  <c r="AL9" i="4"/>
  <c r="HA130" i="2"/>
  <c r="HB209" i="2"/>
  <c r="AM9" i="4"/>
  <c r="HI209" i="2"/>
  <c r="HO130" i="2"/>
  <c r="HP209" i="2"/>
  <c r="AO9" i="4"/>
  <c r="HV130" i="2"/>
  <c r="HW209" i="2"/>
  <c r="IC130" i="2"/>
  <c r="ID209" i="2"/>
  <c r="AQ9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9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2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2" i="4"/>
  <c r="BX131" i="2"/>
  <c r="BY210" i="2"/>
  <c r="T22" i="4"/>
  <c r="CE131" i="2"/>
  <c r="CF210" i="2"/>
  <c r="U22" i="4"/>
  <c r="CL131" i="2"/>
  <c r="CM210" i="2"/>
  <c r="CS131" i="2"/>
  <c r="CT210" i="2"/>
  <c r="CZ131" i="2"/>
  <c r="DA210" i="2"/>
  <c r="X22" i="4"/>
  <c r="DG131" i="2"/>
  <c r="DH210" i="2"/>
  <c r="Y22" i="4"/>
  <c r="DN131" i="2"/>
  <c r="DO210" i="2"/>
  <c r="Z22" i="4"/>
  <c r="DU131" i="2"/>
  <c r="DV210" i="2"/>
  <c r="AA22" i="4"/>
  <c r="EB131" i="2"/>
  <c r="EC210" i="2"/>
  <c r="AB22" i="4"/>
  <c r="EI131" i="2"/>
  <c r="EJ210" i="2"/>
  <c r="EP131" i="2"/>
  <c r="EQ210" i="2"/>
  <c r="EW131" i="2"/>
  <c r="EX210" i="2"/>
  <c r="AE22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2" i="4"/>
  <c r="GM131" i="2"/>
  <c r="GN210" i="2"/>
  <c r="AK22" i="4"/>
  <c r="GT131" i="2"/>
  <c r="GU210" i="2"/>
  <c r="AL22" i="4"/>
  <c r="HA131" i="2"/>
  <c r="HB210" i="2"/>
  <c r="AM22" i="4"/>
  <c r="HI210" i="2"/>
  <c r="HO131" i="2"/>
  <c r="HP210" i="2"/>
  <c r="AO22" i="4"/>
  <c r="HV131" i="2"/>
  <c r="HW210" i="2"/>
  <c r="IC131" i="2"/>
  <c r="ID210" i="2"/>
  <c r="AQ22" i="4"/>
  <c r="AR22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2" i="4"/>
  <c r="JJ33" i="2"/>
  <c r="JK33" i="2"/>
  <c r="JL33" i="2"/>
  <c r="JL131" i="2" s="1"/>
  <c r="JM33" i="2"/>
  <c r="JM210" i="2" s="1"/>
  <c r="JN33" i="2"/>
  <c r="JO33" i="2"/>
  <c r="JQ33" i="2"/>
  <c r="JR33" i="2"/>
  <c r="JV33" i="2" s="1"/>
  <c r="AW22" i="4" s="1"/>
  <c r="JS131" i="2"/>
  <c r="JT210" i="2"/>
  <c r="JU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3" i="4"/>
  <c r="CE132" i="2"/>
  <c r="CF211" i="2"/>
  <c r="CL132" i="2"/>
  <c r="CM211" i="2"/>
  <c r="CS132" i="2"/>
  <c r="CT211" i="2"/>
  <c r="CZ132" i="2"/>
  <c r="DA211" i="2"/>
  <c r="X43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3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4" i="4" s="1"/>
  <c r="AM35" i="2"/>
  <c r="AN35" i="2"/>
  <c r="AO133" i="2"/>
  <c r="AP212" i="2"/>
  <c r="AQ35" i="2"/>
  <c r="AV133" i="2"/>
  <c r="AW212" i="2"/>
  <c r="P14" i="4"/>
  <c r="BC133" i="2"/>
  <c r="BD212" i="2"/>
  <c r="BJ133" i="2"/>
  <c r="BK212" i="2"/>
  <c r="BQ133" i="2"/>
  <c r="BR212" i="2"/>
  <c r="BX133" i="2"/>
  <c r="BY212" i="2"/>
  <c r="T14" i="4"/>
  <c r="CE133" i="2"/>
  <c r="CF212" i="2"/>
  <c r="U14" i="4"/>
  <c r="CL133" i="2"/>
  <c r="CM212" i="2"/>
  <c r="CS133" i="2"/>
  <c r="CT212" i="2"/>
  <c r="CZ133" i="2"/>
  <c r="DA212" i="2"/>
  <c r="X14" i="4"/>
  <c r="DG133" i="2"/>
  <c r="DH212" i="2"/>
  <c r="Y14" i="4"/>
  <c r="DN133" i="2"/>
  <c r="DO212" i="2"/>
  <c r="Z14" i="4"/>
  <c r="DU133" i="2"/>
  <c r="DV212" i="2"/>
  <c r="AA14" i="4"/>
  <c r="EB133" i="2"/>
  <c r="EC212" i="2"/>
  <c r="AB14" i="4"/>
  <c r="EI133" i="2"/>
  <c r="EJ212" i="2"/>
  <c r="EP133" i="2"/>
  <c r="EQ212" i="2"/>
  <c r="EW133" i="2"/>
  <c r="EX212" i="2"/>
  <c r="AE14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4" i="4"/>
  <c r="GT133" i="2"/>
  <c r="GU212" i="2"/>
  <c r="AL14" i="4"/>
  <c r="HA133" i="2"/>
  <c r="HB212" i="2"/>
  <c r="AM14" i="4"/>
  <c r="HI212" i="2"/>
  <c r="HO133" i="2"/>
  <c r="HP212" i="2"/>
  <c r="AO14" i="4"/>
  <c r="HV133" i="2"/>
  <c r="HW212" i="2"/>
  <c r="IC133" i="2"/>
  <c r="ID212" i="2"/>
  <c r="AQ14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4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2" i="4"/>
  <c r="BX134" i="2"/>
  <c r="BY213" i="2"/>
  <c r="T52" i="4"/>
  <c r="CE134" i="2"/>
  <c r="CF213" i="2"/>
  <c r="CL134" i="2"/>
  <c r="CM213" i="2"/>
  <c r="CS134" i="2"/>
  <c r="CT213" i="2"/>
  <c r="CZ134" i="2"/>
  <c r="DA213" i="2"/>
  <c r="X52" i="4"/>
  <c r="DG134" i="2"/>
  <c r="DH213" i="2"/>
  <c r="Y52" i="4"/>
  <c r="DN134" i="2"/>
  <c r="DO213" i="2"/>
  <c r="Z52" i="4"/>
  <c r="DU134" i="2"/>
  <c r="DV213" i="2"/>
  <c r="AA52" i="4"/>
  <c r="EB134" i="2"/>
  <c r="EC213" i="2"/>
  <c r="AB52" i="4"/>
  <c r="EI134" i="2"/>
  <c r="EJ213" i="2"/>
  <c r="EP134" i="2"/>
  <c r="EQ213" i="2"/>
  <c r="EW134" i="2"/>
  <c r="EX213" i="2"/>
  <c r="AE52" i="4"/>
  <c r="FD134" i="2"/>
  <c r="FE213" i="2"/>
  <c r="FI36" i="2"/>
  <c r="FJ36" i="2"/>
  <c r="FK36" i="2"/>
  <c r="FK134" i="2" s="1"/>
  <c r="FL36" i="2"/>
  <c r="FL213" i="2" s="1"/>
  <c r="FM36" i="2"/>
  <c r="FN36" i="2"/>
  <c r="AG52" i="4" s="1"/>
  <c r="FR134" i="2"/>
  <c r="FS213" i="2"/>
  <c r="FW36" i="2"/>
  <c r="FX36" i="2"/>
  <c r="FY36" i="2"/>
  <c r="FY134" i="2" s="1"/>
  <c r="FZ36" i="2"/>
  <c r="FZ213" i="2" s="1"/>
  <c r="GA36" i="2"/>
  <c r="GB36" i="2"/>
  <c r="AI52" i="4" s="1"/>
  <c r="GG213" i="2"/>
  <c r="GM134" i="2"/>
  <c r="GN213" i="2"/>
  <c r="AK52" i="4"/>
  <c r="GT134" i="2"/>
  <c r="GU213" i="2"/>
  <c r="HA134" i="2"/>
  <c r="HB213" i="2"/>
  <c r="AM52" i="4"/>
  <c r="HI213" i="2"/>
  <c r="HO134" i="2"/>
  <c r="HP213" i="2"/>
  <c r="AO52" i="4"/>
  <c r="HV134" i="2"/>
  <c r="HW213" i="2"/>
  <c r="IC134" i="2"/>
  <c r="ID213" i="2"/>
  <c r="AQ52" i="4"/>
  <c r="AR52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2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2" i="4" s="1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4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4" i="4"/>
  <c r="HH135" i="2"/>
  <c r="HI214" i="2"/>
  <c r="HO135" i="2"/>
  <c r="HP214" i="2"/>
  <c r="AO54" i="4"/>
  <c r="HV135" i="2"/>
  <c r="HW214" i="2"/>
  <c r="IC135" i="2"/>
  <c r="ID214" i="2"/>
  <c r="AQ54" i="4"/>
  <c r="IJ135" i="2"/>
  <c r="IK214" i="2"/>
  <c r="IO37" i="2"/>
  <c r="IT37" i="2" s="1"/>
  <c r="AS54" i="4" s="1"/>
  <c r="IP37" i="2"/>
  <c r="IQ135" i="2"/>
  <c r="IR214" i="2"/>
  <c r="IS37" i="2"/>
  <c r="IV37" i="2"/>
  <c r="IW37" i="2"/>
  <c r="IX37" i="2"/>
  <c r="IX135" i="2" s="1"/>
  <c r="IY37" i="2"/>
  <c r="IY214" i="2" s="1"/>
  <c r="IZ37" i="2"/>
  <c r="AU54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4" i="4" s="1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5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3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3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3" i="4"/>
  <c r="IJ138" i="2"/>
  <c r="IK217" i="2"/>
  <c r="IO40" i="2"/>
  <c r="IP40" i="2"/>
  <c r="IQ138" i="2"/>
  <c r="IR217" i="2"/>
  <c r="IS40" i="2"/>
  <c r="IT40" i="2"/>
  <c r="AS23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9" i="4"/>
  <c r="BC144" i="2"/>
  <c r="BD223" i="2"/>
  <c r="BJ144" i="2"/>
  <c r="BK223" i="2"/>
  <c r="BQ144" i="2"/>
  <c r="BR223" i="2"/>
  <c r="BX144" i="2"/>
  <c r="BY223" i="2"/>
  <c r="T29" i="4"/>
  <c r="CE144" i="2"/>
  <c r="CF223" i="2"/>
  <c r="U29" i="4"/>
  <c r="CL144" i="2"/>
  <c r="CM223" i="2"/>
  <c r="CS144" i="2"/>
  <c r="CT223" i="2"/>
  <c r="CZ144" i="2"/>
  <c r="DA223" i="2"/>
  <c r="X29" i="4"/>
  <c r="DG144" i="2"/>
  <c r="DH223" i="2"/>
  <c r="DN144" i="2"/>
  <c r="DO223" i="2"/>
  <c r="DU144" i="2"/>
  <c r="DV223" i="2"/>
  <c r="EB144" i="2"/>
  <c r="EC223" i="2"/>
  <c r="AB29" i="4"/>
  <c r="EI144" i="2"/>
  <c r="EJ223" i="2"/>
  <c r="EP144" i="2"/>
  <c r="EQ223" i="2"/>
  <c r="EW144" i="2"/>
  <c r="EX223" i="2"/>
  <c r="AE29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29" i="4"/>
  <c r="GM144" i="2"/>
  <c r="GN223" i="2"/>
  <c r="AK29" i="4"/>
  <c r="GT144" i="2"/>
  <c r="GU223" i="2"/>
  <c r="HA144" i="2"/>
  <c r="HB223" i="2"/>
  <c r="AM29" i="4"/>
  <c r="HI223" i="2"/>
  <c r="HO144" i="2"/>
  <c r="HP223" i="2"/>
  <c r="AO29" i="4"/>
  <c r="HV144" i="2"/>
  <c r="HW223" i="2"/>
  <c r="IC144" i="2"/>
  <c r="ID223" i="2"/>
  <c r="AQ29" i="4"/>
  <c r="IJ144" i="2"/>
  <c r="IK223" i="2"/>
  <c r="AR29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29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35" i="4"/>
  <c r="BX145" i="2"/>
  <c r="BY224" i="2"/>
  <c r="T35" i="4"/>
  <c r="CE145" i="2"/>
  <c r="CF224" i="2"/>
  <c r="U35" i="4"/>
  <c r="CL145" i="2"/>
  <c r="CM224" i="2"/>
  <c r="CS145" i="2"/>
  <c r="CT224" i="2"/>
  <c r="CZ145" i="2"/>
  <c r="DA224" i="2"/>
  <c r="X35" i="4"/>
  <c r="DG145" i="2"/>
  <c r="DH224" i="2"/>
  <c r="Y35" i="4"/>
  <c r="DN145" i="2"/>
  <c r="DO224" i="2"/>
  <c r="Z35" i="4"/>
  <c r="DU145" i="2"/>
  <c r="DV224" i="2"/>
  <c r="AA35" i="4"/>
  <c r="EB145" i="2"/>
  <c r="EC224" i="2"/>
  <c r="AB35" i="4"/>
  <c r="EI145" i="2"/>
  <c r="EJ224" i="2"/>
  <c r="EP145" i="2"/>
  <c r="EQ224" i="2"/>
  <c r="EW145" i="2"/>
  <c r="EX224" i="2"/>
  <c r="AE35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35" i="4"/>
  <c r="GT145" i="2"/>
  <c r="GU224" i="2"/>
  <c r="AL35" i="4"/>
  <c r="HA145" i="2"/>
  <c r="HB224" i="2"/>
  <c r="AM35" i="4"/>
  <c r="HI224" i="2"/>
  <c r="HO145" i="2"/>
  <c r="HP224" i="2"/>
  <c r="AO35" i="4"/>
  <c r="HV145" i="2"/>
  <c r="HW224" i="2"/>
  <c r="IC145" i="2"/>
  <c r="ID224" i="2"/>
  <c r="AQ35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35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7" i="4"/>
  <c r="CE148" i="2"/>
  <c r="CF227" i="2"/>
  <c r="CL148" i="2"/>
  <c r="CM227" i="2"/>
  <c r="CS148" i="2"/>
  <c r="CT227" i="2"/>
  <c r="CZ148" i="2"/>
  <c r="DA227" i="2"/>
  <c r="X17" i="4"/>
  <c r="DG148" i="2"/>
  <c r="DH227" i="2"/>
  <c r="DN148" i="2"/>
  <c r="DO227" i="2"/>
  <c r="DU148" i="2"/>
  <c r="DV227" i="2"/>
  <c r="EB148" i="2"/>
  <c r="EC227" i="2"/>
  <c r="AB17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7" i="4"/>
  <c r="AR17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I231" i="2"/>
  <c r="HO152" i="2"/>
  <c r="HP231" i="2"/>
  <c r="AO36" i="4"/>
  <c r="HV152" i="2"/>
  <c r="HW231" i="2"/>
  <c r="IC152" i="2"/>
  <c r="ID231" i="2"/>
  <c r="AQ36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6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9" i="4" s="1"/>
  <c r="AM55" i="2"/>
  <c r="AN55" i="2"/>
  <c r="AO153" i="2"/>
  <c r="AP232" i="2"/>
  <c r="AQ55" i="2"/>
  <c r="AV153" i="2"/>
  <c r="AW232" i="2"/>
  <c r="P19" i="4"/>
  <c r="BC153" i="2"/>
  <c r="BD232" i="2"/>
  <c r="BJ153" i="2"/>
  <c r="BK232" i="2"/>
  <c r="BQ153" i="2"/>
  <c r="BR232" i="2"/>
  <c r="BX153" i="2"/>
  <c r="BY232" i="2"/>
  <c r="T19" i="4"/>
  <c r="CE153" i="2"/>
  <c r="CF232" i="2"/>
  <c r="U19" i="4"/>
  <c r="CL153" i="2"/>
  <c r="CM232" i="2"/>
  <c r="CS153" i="2"/>
  <c r="CT232" i="2"/>
  <c r="CZ153" i="2"/>
  <c r="DA232" i="2"/>
  <c r="X19" i="4"/>
  <c r="DG153" i="2"/>
  <c r="DH232" i="2"/>
  <c r="Y19" i="4"/>
  <c r="DN153" i="2"/>
  <c r="DO232" i="2"/>
  <c r="Z19" i="4"/>
  <c r="DU153" i="2"/>
  <c r="DV232" i="2"/>
  <c r="AA19" i="4"/>
  <c r="EB153" i="2"/>
  <c r="EC232" i="2"/>
  <c r="AB19" i="4"/>
  <c r="EI153" i="2"/>
  <c r="EJ232" i="2"/>
  <c r="EP153" i="2"/>
  <c r="EQ232" i="2"/>
  <c r="EW153" i="2"/>
  <c r="EX232" i="2"/>
  <c r="AE19" i="4"/>
  <c r="FD153" i="2"/>
  <c r="FE232" i="2"/>
  <c r="AF19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19" i="4"/>
  <c r="GT153" i="2"/>
  <c r="GU232" i="2"/>
  <c r="HA153" i="2"/>
  <c r="HB232" i="2"/>
  <c r="AM19" i="4"/>
  <c r="HI232" i="2"/>
  <c r="HO153" i="2"/>
  <c r="HP232" i="2"/>
  <c r="AO19" i="4"/>
  <c r="HV153" i="2"/>
  <c r="HW232" i="2"/>
  <c r="IC153" i="2"/>
  <c r="ID232" i="2"/>
  <c r="AQ19" i="4"/>
  <c r="IJ153" i="2"/>
  <c r="IK232" i="2"/>
  <c r="IO55" i="2"/>
  <c r="IT55" i="2" s="1"/>
  <c r="AS19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19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1" i="4" s="1"/>
  <c r="AM57" i="2"/>
  <c r="AN57" i="2"/>
  <c r="AO155" i="2"/>
  <c r="AP234" i="2"/>
  <c r="AQ57" i="2"/>
  <c r="AV155" i="2"/>
  <c r="AW234" i="2"/>
  <c r="P11" i="4"/>
  <c r="BC155" i="2"/>
  <c r="BD234" i="2"/>
  <c r="BJ155" i="2"/>
  <c r="BK234" i="2"/>
  <c r="BQ155" i="2"/>
  <c r="BR234" i="2"/>
  <c r="S11" i="4"/>
  <c r="BX155" i="2"/>
  <c r="BY234" i="2"/>
  <c r="T11" i="4"/>
  <c r="CE155" i="2"/>
  <c r="CF234" i="2"/>
  <c r="U11" i="4"/>
  <c r="CL155" i="2"/>
  <c r="CM234" i="2"/>
  <c r="CS155" i="2"/>
  <c r="CT234" i="2"/>
  <c r="CZ155" i="2"/>
  <c r="DA234" i="2"/>
  <c r="X11" i="4"/>
  <c r="DG155" i="2"/>
  <c r="DH234" i="2"/>
  <c r="Y11" i="4"/>
  <c r="DN155" i="2"/>
  <c r="DO234" i="2"/>
  <c r="Z11" i="4"/>
  <c r="DU155" i="2"/>
  <c r="DV234" i="2"/>
  <c r="AA11" i="4"/>
  <c r="EB155" i="2"/>
  <c r="EC234" i="2"/>
  <c r="AB11" i="4"/>
  <c r="EI155" i="2"/>
  <c r="EJ234" i="2"/>
  <c r="EP155" i="2"/>
  <c r="EQ234" i="2"/>
  <c r="EX234" i="2"/>
  <c r="AE11" i="4"/>
  <c r="AF11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1" i="4"/>
  <c r="GT155" i="2"/>
  <c r="GU234" i="2"/>
  <c r="HA155" i="2"/>
  <c r="HB234" i="2"/>
  <c r="AM11" i="4"/>
  <c r="HI234" i="2"/>
  <c r="HO155" i="2"/>
  <c r="HP234" i="2"/>
  <c r="AO11" i="4"/>
  <c r="HV155" i="2"/>
  <c r="HW234" i="2"/>
  <c r="IC155" i="2"/>
  <c r="ID234" i="2"/>
  <c r="AQ11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11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3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3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V59" i="2" s="1"/>
  <c r="AW6" i="4" s="1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4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4" i="4"/>
  <c r="CE160" i="2"/>
  <c r="CF239" i="2"/>
  <c r="CL160" i="2"/>
  <c r="CM239" i="2"/>
  <c r="CS160" i="2"/>
  <c r="CT239" i="2"/>
  <c r="CZ160" i="2"/>
  <c r="DA239" i="2"/>
  <c r="X24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4" i="4"/>
  <c r="HI239" i="2"/>
  <c r="HO160" i="2"/>
  <c r="HP239" i="2"/>
  <c r="AO24" i="4"/>
  <c r="HV160" i="2"/>
  <c r="HW239" i="2"/>
  <c r="IC160" i="2"/>
  <c r="ID239" i="2"/>
  <c r="AQ24" i="4"/>
  <c r="IJ160" i="2"/>
  <c r="IK239" i="2"/>
  <c r="IO62" i="2"/>
  <c r="IP62" i="2"/>
  <c r="IQ160" i="2"/>
  <c r="IR239" i="2"/>
  <c r="IS62" i="2"/>
  <c r="IT62" i="2"/>
  <c r="AS24" i="4" s="1"/>
  <c r="IV62" i="2"/>
  <c r="IW62" i="2"/>
  <c r="IX62" i="2"/>
  <c r="IX160" i="2" s="1"/>
  <c r="IY62" i="2"/>
  <c r="IY239" i="2" s="1"/>
  <c r="IZ62" i="2"/>
  <c r="AU24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8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8" i="4"/>
  <c r="GT163" i="2"/>
  <c r="GU242" i="2"/>
  <c r="HA163" i="2"/>
  <c r="HB242" i="2"/>
  <c r="AM8" i="4"/>
  <c r="HI242" i="2"/>
  <c r="HO163" i="2"/>
  <c r="HP242" i="2"/>
  <c r="AO8" i="4"/>
  <c r="HV163" i="2"/>
  <c r="HW242" i="2"/>
  <c r="IC163" i="2"/>
  <c r="ID242" i="2"/>
  <c r="AQ8" i="4"/>
  <c r="AR8" i="4"/>
  <c r="IJ163" i="2"/>
  <c r="IK242" i="2"/>
  <c r="IO65" i="2"/>
  <c r="IP65" i="2"/>
  <c r="IQ163" i="2"/>
  <c r="IR242" i="2"/>
  <c r="IS65" i="2"/>
  <c r="IT65" i="2"/>
  <c r="AS8" i="4" s="1"/>
  <c r="IV65" i="2"/>
  <c r="IW65" i="2"/>
  <c r="IX65" i="2"/>
  <c r="IX163" i="2" s="1"/>
  <c r="IY65" i="2"/>
  <c r="IY242" i="2" s="1"/>
  <c r="IZ65" i="2"/>
  <c r="AU8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8" i="4"/>
  <c r="BC164" i="2"/>
  <c r="BD243" i="2"/>
  <c r="BJ164" i="2"/>
  <c r="BK243" i="2"/>
  <c r="BQ164" i="2"/>
  <c r="BR243" i="2"/>
  <c r="S28" i="4"/>
  <c r="BX164" i="2"/>
  <c r="BY243" i="2"/>
  <c r="T28" i="4"/>
  <c r="CE164" i="2"/>
  <c r="CF243" i="2"/>
  <c r="CL164" i="2"/>
  <c r="CM243" i="2"/>
  <c r="CS164" i="2"/>
  <c r="CT243" i="2"/>
  <c r="CZ164" i="2"/>
  <c r="DA243" i="2"/>
  <c r="DG164" i="2"/>
  <c r="DH243" i="2"/>
  <c r="Y28" i="4"/>
  <c r="DN164" i="2"/>
  <c r="DO243" i="2"/>
  <c r="Z28" i="4"/>
  <c r="DU164" i="2"/>
  <c r="DV243" i="2"/>
  <c r="AA28" i="4"/>
  <c r="EB164" i="2"/>
  <c r="EC243" i="2"/>
  <c r="AB28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8" i="4"/>
  <c r="GT164" i="2"/>
  <c r="GU243" i="2"/>
  <c r="HA164" i="2"/>
  <c r="HB243" i="2"/>
  <c r="AM28" i="4"/>
  <c r="HI243" i="2"/>
  <c r="HO164" i="2"/>
  <c r="HP243" i="2"/>
  <c r="AO28" i="4"/>
  <c r="HV164" i="2"/>
  <c r="HW243" i="2"/>
  <c r="IC164" i="2"/>
  <c r="ID243" i="2"/>
  <c r="AQ28" i="4"/>
  <c r="IJ164" i="2"/>
  <c r="IK243" i="2"/>
  <c r="IO66" i="2"/>
  <c r="IT66" i="2" s="1"/>
  <c r="AS28" i="4" s="1"/>
  <c r="IP66" i="2"/>
  <c r="IQ164" i="2"/>
  <c r="IR243" i="2"/>
  <c r="IS66" i="2"/>
  <c r="IV66" i="2"/>
  <c r="JA66" i="2" s="1"/>
  <c r="AT28" i="4" s="1"/>
  <c r="IW66" i="2"/>
  <c r="IX66" i="2"/>
  <c r="IX164" i="2" s="1"/>
  <c r="IY66" i="2"/>
  <c r="IY243" i="2" s="1"/>
  <c r="IZ66" i="2"/>
  <c r="AU28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40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4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8" i="4"/>
  <c r="HV167" i="2"/>
  <c r="HW246" i="2"/>
  <c r="IC167" i="2"/>
  <c r="ID246" i="2"/>
  <c r="AQ18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5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5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5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DN169" i="2"/>
  <c r="DO248" i="2"/>
  <c r="Z3" i="4"/>
  <c r="DU169" i="2"/>
  <c r="DV248" i="2"/>
  <c r="AA3" i="4"/>
  <c r="EB169" i="2"/>
  <c r="EC248" i="2"/>
  <c r="AB3" i="4"/>
  <c r="EI169" i="2"/>
  <c r="EJ248" i="2"/>
  <c r="EP169" i="2"/>
  <c r="EQ248" i="2"/>
  <c r="EW169" i="2"/>
  <c r="EX248" i="2"/>
  <c r="AE3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3" i="4"/>
  <c r="GT169" i="2"/>
  <c r="GU248" i="2"/>
  <c r="HA169" i="2"/>
  <c r="HB248" i="2"/>
  <c r="AM3" i="4"/>
  <c r="HI248" i="2"/>
  <c r="HO169" i="2"/>
  <c r="HP248" i="2"/>
  <c r="AO3" i="4"/>
  <c r="HV169" i="2"/>
  <c r="HW248" i="2"/>
  <c r="IC169" i="2"/>
  <c r="ID248" i="2"/>
  <c r="AQ3" i="4"/>
  <c r="IJ169" i="2"/>
  <c r="IK248" i="2"/>
  <c r="IO71" i="2"/>
  <c r="IP71" i="2"/>
  <c r="IQ169" i="2"/>
  <c r="IR248" i="2"/>
  <c r="IS71" i="2"/>
  <c r="IV71" i="2"/>
  <c r="JA71" i="2" s="1"/>
  <c r="AT3" i="4" s="1"/>
  <c r="IW71" i="2"/>
  <c r="IX71" i="2"/>
  <c r="IX169" i="2" s="1"/>
  <c r="IY71" i="2"/>
  <c r="IY248" i="2" s="1"/>
  <c r="IZ71" i="2"/>
  <c r="AU3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1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41" i="4"/>
  <c r="BC172" i="2"/>
  <c r="BD251" i="2"/>
  <c r="BJ172" i="2"/>
  <c r="BK251" i="2"/>
  <c r="BQ172" i="2"/>
  <c r="BR251" i="2"/>
  <c r="S41" i="4"/>
  <c r="BX172" i="2"/>
  <c r="BY251" i="2"/>
  <c r="T41" i="4"/>
  <c r="CE172" i="2"/>
  <c r="CF251" i="2"/>
  <c r="U41" i="4"/>
  <c r="CL172" i="2"/>
  <c r="CM251" i="2"/>
  <c r="CS172" i="2"/>
  <c r="CT251" i="2"/>
  <c r="CZ172" i="2"/>
  <c r="DA251" i="2"/>
  <c r="X41" i="4"/>
  <c r="DG172" i="2"/>
  <c r="DH251" i="2"/>
  <c r="Y41" i="4"/>
  <c r="DN172" i="2"/>
  <c r="DO251" i="2"/>
  <c r="Z41" i="4"/>
  <c r="DU172" i="2"/>
  <c r="DV251" i="2"/>
  <c r="AA41" i="4"/>
  <c r="EB172" i="2"/>
  <c r="EC251" i="2"/>
  <c r="AB41" i="4"/>
  <c r="EI172" i="2"/>
  <c r="EJ251" i="2"/>
  <c r="EP172" i="2"/>
  <c r="EQ251" i="2"/>
  <c r="EW172" i="2"/>
  <c r="EX251" i="2"/>
  <c r="AE41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41" i="4"/>
  <c r="GT172" i="2"/>
  <c r="GU251" i="2"/>
  <c r="HA172" i="2"/>
  <c r="HB251" i="2"/>
  <c r="AM41" i="4"/>
  <c r="HH172" i="2"/>
  <c r="HI251" i="2"/>
  <c r="AN41" i="4"/>
  <c r="HO172" i="2"/>
  <c r="HP251" i="2"/>
  <c r="AO41" i="4"/>
  <c r="HV172" i="2"/>
  <c r="HW251" i="2"/>
  <c r="IC172" i="2"/>
  <c r="ID251" i="2"/>
  <c r="AQ41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JA74" i="2"/>
  <c r="AT41" i="4" s="1"/>
  <c r="AU41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41" i="4" s="1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3" i="4"/>
  <c r="BC177" i="2"/>
  <c r="BD256" i="2"/>
  <c r="BJ177" i="2"/>
  <c r="BK256" i="2"/>
  <c r="BR256" i="2"/>
  <c r="BX177" i="2"/>
  <c r="BY256" i="2"/>
  <c r="T53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3" i="4"/>
  <c r="FI79" i="2"/>
  <c r="FJ79" i="2"/>
  <c r="FK79" i="2"/>
  <c r="FK177" i="2" s="1"/>
  <c r="FL79" i="2"/>
  <c r="FL256" i="2" s="1"/>
  <c r="FM79" i="2"/>
  <c r="FN79" i="2"/>
  <c r="AG53" i="4" s="1"/>
  <c r="FR177" i="2"/>
  <c r="FS256" i="2"/>
  <c r="FW79" i="2"/>
  <c r="FX79" i="2"/>
  <c r="FY79" i="2"/>
  <c r="FY177" i="2" s="1"/>
  <c r="FZ79" i="2"/>
  <c r="FZ256" i="2" s="1"/>
  <c r="GA79" i="2"/>
  <c r="GB79" i="2"/>
  <c r="AI53" i="4" s="1"/>
  <c r="GF177" i="2"/>
  <c r="GG256" i="2"/>
  <c r="AJ53" i="4"/>
  <c r="GM177" i="2"/>
  <c r="GN256" i="2"/>
  <c r="AK53" i="4"/>
  <c r="GT177" i="2"/>
  <c r="GU256" i="2"/>
  <c r="AL53" i="4"/>
  <c r="HA177" i="2"/>
  <c r="HB256" i="2"/>
  <c r="AM53" i="4"/>
  <c r="HI256" i="2"/>
  <c r="HO177" i="2"/>
  <c r="HP256" i="2"/>
  <c r="AO53" i="4"/>
  <c r="HV177" i="2"/>
  <c r="HW256" i="2"/>
  <c r="IC177" i="2"/>
  <c r="ID256" i="2"/>
  <c r="AQ53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3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0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0" i="4"/>
  <c r="BX179" i="2"/>
  <c r="BY258" i="2"/>
  <c r="CE179" i="2"/>
  <c r="CF258" i="2"/>
  <c r="U30" i="4"/>
  <c r="CL179" i="2"/>
  <c r="CM258" i="2"/>
  <c r="CS179" i="2"/>
  <c r="CT258" i="2"/>
  <c r="CZ179" i="2"/>
  <c r="DA258" i="2"/>
  <c r="DG179" i="2"/>
  <c r="DH258" i="2"/>
  <c r="Y30" i="4"/>
  <c r="DN179" i="2"/>
  <c r="DO258" i="2"/>
  <c r="DU179" i="2"/>
  <c r="DV258" i="2"/>
  <c r="EB179" i="2"/>
  <c r="EC258" i="2"/>
  <c r="AB30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0" i="4"/>
  <c r="HV179" i="2"/>
  <c r="HW258" i="2"/>
  <c r="IC179" i="2"/>
  <c r="ID258" i="2"/>
  <c r="IJ179" i="2"/>
  <c r="IK258" i="2"/>
  <c r="AR30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3" i="4" s="1"/>
  <c r="AM82" i="2"/>
  <c r="AN82" i="2"/>
  <c r="AO180" i="2"/>
  <c r="AP259" i="2"/>
  <c r="AQ82" i="2"/>
  <c r="AV180" i="2"/>
  <c r="AW259" i="2"/>
  <c r="P33" i="4"/>
  <c r="BC180" i="2"/>
  <c r="BD259" i="2"/>
  <c r="BJ180" i="2"/>
  <c r="BK259" i="2"/>
  <c r="BQ180" i="2"/>
  <c r="BR259" i="2"/>
  <c r="S33" i="4"/>
  <c r="BX180" i="2"/>
  <c r="BY259" i="2"/>
  <c r="T33" i="4"/>
  <c r="CE180" i="2"/>
  <c r="CF259" i="2"/>
  <c r="U33" i="4"/>
  <c r="CL180" i="2"/>
  <c r="CM259" i="2"/>
  <c r="CS180" i="2"/>
  <c r="CT259" i="2"/>
  <c r="CZ180" i="2"/>
  <c r="DA259" i="2"/>
  <c r="X33" i="4"/>
  <c r="DG180" i="2"/>
  <c r="DH259" i="2"/>
  <c r="Y33" i="4"/>
  <c r="DN180" i="2"/>
  <c r="DO259" i="2"/>
  <c r="Z33" i="4"/>
  <c r="DU180" i="2"/>
  <c r="DV259" i="2"/>
  <c r="AA33" i="4"/>
  <c r="EB180" i="2"/>
  <c r="EC259" i="2"/>
  <c r="AB33" i="4"/>
  <c r="EI180" i="2"/>
  <c r="EJ259" i="2"/>
  <c r="EP180" i="2"/>
  <c r="EQ259" i="2"/>
  <c r="EW180" i="2"/>
  <c r="EX259" i="2"/>
  <c r="AE33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3" i="4"/>
  <c r="GT180" i="2"/>
  <c r="GU259" i="2"/>
  <c r="HA180" i="2"/>
  <c r="HB259" i="2"/>
  <c r="AM33" i="4"/>
  <c r="HI259" i="2"/>
  <c r="HO180" i="2"/>
  <c r="HP259" i="2"/>
  <c r="AO33" i="4"/>
  <c r="HV180" i="2"/>
  <c r="HW259" i="2"/>
  <c r="IC180" i="2"/>
  <c r="ID259" i="2"/>
  <c r="AQ33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33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JV82" i="2" l="1"/>
  <c r="AW33" i="4" s="1"/>
  <c r="JV79" i="2"/>
  <c r="AW53" i="4" s="1"/>
  <c r="JV71" i="2"/>
  <c r="AW3" i="4" s="1"/>
  <c r="JV66" i="2"/>
  <c r="AW28" i="4" s="1"/>
  <c r="JV65" i="2"/>
  <c r="AW8" i="4" s="1"/>
  <c r="JV62" i="2"/>
  <c r="AW24" i="4" s="1"/>
  <c r="JV57" i="2"/>
  <c r="AW11" i="4" s="1"/>
  <c r="JV55" i="2"/>
  <c r="AW19" i="4" s="1"/>
  <c r="JV54" i="2"/>
  <c r="AW36" i="4" s="1"/>
  <c r="JV50" i="2"/>
  <c r="AW17" i="4" s="1"/>
  <c r="JV47" i="2"/>
  <c r="AW35" i="4" s="1"/>
  <c r="JV46" i="2"/>
  <c r="AW29" i="4" s="1"/>
  <c r="JV35" i="2"/>
  <c r="AW14" i="4" s="1"/>
  <c r="JV32" i="2"/>
  <c r="AW9" i="4" s="1"/>
  <c r="JV22" i="2"/>
  <c r="AW48" i="4" s="1"/>
  <c r="JV18" i="2"/>
  <c r="AW25" i="4" s="1"/>
  <c r="JV16" i="2"/>
  <c r="AW42" i="4" s="1"/>
  <c r="JA84" i="2"/>
  <c r="AT21" i="4" s="1"/>
  <c r="JA82" i="2"/>
  <c r="AT33" i="4" s="1"/>
  <c r="JA79" i="2"/>
  <c r="AT53" i="4" s="1"/>
  <c r="JA65" i="2"/>
  <c r="AT8" i="4" s="1"/>
  <c r="JA62" i="2"/>
  <c r="AT24" i="4" s="1"/>
  <c r="JA57" i="2"/>
  <c r="AT11" i="4" s="1"/>
  <c r="JA55" i="2"/>
  <c r="AT19" i="4" s="1"/>
  <c r="JA54" i="2"/>
  <c r="AT36" i="4" s="1"/>
  <c r="JA47" i="2"/>
  <c r="AT35" i="4" s="1"/>
  <c r="JA46" i="2"/>
  <c r="AT29" i="4" s="1"/>
  <c r="JA38" i="2"/>
  <c r="AT5" i="4" s="1"/>
  <c r="JA36" i="2"/>
  <c r="AT52" i="4" s="1"/>
  <c r="JA35" i="2"/>
  <c r="AT14" i="4" s="1"/>
  <c r="JA33" i="2"/>
  <c r="AT22" i="4" s="1"/>
  <c r="JA32" i="2"/>
  <c r="AT9" i="4" s="1"/>
  <c r="JA27" i="2"/>
  <c r="AT7" i="4" s="1"/>
  <c r="JA22" i="2"/>
  <c r="AT48" i="4" s="1"/>
  <c r="JA14" i="2"/>
  <c r="AT39" i="4" s="1"/>
  <c r="IT82" i="2"/>
  <c r="AS33" i="4" s="1"/>
  <c r="IT81" i="2"/>
  <c r="AS30" i="4" s="1"/>
  <c r="IT79" i="2"/>
  <c r="AS53" i="4" s="1"/>
  <c r="IT74" i="2"/>
  <c r="AS41" i="4" s="1"/>
  <c r="IT71" i="2"/>
  <c r="AS3" i="4" s="1"/>
  <c r="IT57" i="2"/>
  <c r="AS11" i="4" s="1"/>
  <c r="IT54" i="2"/>
  <c r="AS36" i="4" s="1"/>
  <c r="IT50" i="2"/>
  <c r="AS17" i="4" s="1"/>
  <c r="IT47" i="2"/>
  <c r="AS35" i="4" s="1"/>
  <c r="IT46" i="2"/>
  <c r="AS29" i="4" s="1"/>
  <c r="IT36" i="2"/>
  <c r="AS52" i="4" s="1"/>
  <c r="IT35" i="2"/>
  <c r="AS14" i="4" s="1"/>
  <c r="IT33" i="2"/>
  <c r="AS22" i="4" s="1"/>
  <c r="IT32" i="2"/>
  <c r="AS9" i="4" s="1"/>
  <c r="IT27" i="2"/>
  <c r="AS7" i="4" s="1"/>
  <c r="IT22" i="2"/>
  <c r="AS48" i="4" s="1"/>
  <c r="IT16" i="2"/>
  <c r="AS42" i="4" s="1"/>
  <c r="IT14" i="2"/>
  <c r="AS39" i="4" s="1"/>
  <c r="I70" i="4"/>
  <c r="I42" i="4"/>
  <c r="I74" i="4"/>
  <c r="AR21" i="4"/>
  <c r="AR15" i="4"/>
  <c r="AR33" i="4"/>
  <c r="AR53" i="4"/>
  <c r="AR26" i="4"/>
  <c r="AR41" i="4"/>
  <c r="I41" i="4" s="1"/>
  <c r="AR3" i="4"/>
  <c r="AR45" i="4"/>
  <c r="AR18" i="4"/>
  <c r="AR40" i="4"/>
  <c r="AR28" i="4"/>
  <c r="AR24" i="4"/>
  <c r="AR34" i="4"/>
  <c r="AR6" i="4"/>
  <c r="AR13" i="4"/>
  <c r="AR11" i="4"/>
  <c r="AR19" i="4"/>
  <c r="AR36" i="4"/>
  <c r="AR35" i="4"/>
  <c r="AR31" i="4"/>
  <c r="AR4" i="4"/>
  <c r="AR23" i="4"/>
  <c r="AR5" i="4"/>
  <c r="AR54" i="4"/>
  <c r="AR14" i="4"/>
  <c r="AR9" i="4"/>
  <c r="AR32" i="4"/>
  <c r="AR27" i="4"/>
  <c r="AR7" i="4"/>
  <c r="AR16" i="4"/>
  <c r="AR38" i="4"/>
  <c r="AR48" i="4"/>
  <c r="AR12" i="4"/>
  <c r="AR25" i="4"/>
  <c r="AR49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33" i="4"/>
  <c r="HH179" i="2"/>
  <c r="HH177" i="2"/>
  <c r="AA73" i="11" s="1"/>
  <c r="AN53" i="4"/>
  <c r="HH175" i="2"/>
  <c r="AN26" i="4"/>
  <c r="HH171" i="2"/>
  <c r="Y69" i="11" s="1"/>
  <c r="HH169" i="2"/>
  <c r="AN3" i="4"/>
  <c r="HH168" i="2"/>
  <c r="HH167" i="2"/>
  <c r="HH166" i="2"/>
  <c r="HH165" i="2"/>
  <c r="AN40" i="4"/>
  <c r="HH164" i="2"/>
  <c r="AN28" i="4"/>
  <c r="HH163" i="2"/>
  <c r="AN8" i="4"/>
  <c r="I8" i="4" s="1"/>
  <c r="HH160" i="2"/>
  <c r="AN24" i="4"/>
  <c r="HH159" i="2"/>
  <c r="HH157" i="2"/>
  <c r="AN6" i="4"/>
  <c r="HH156" i="2"/>
  <c r="AN13" i="4"/>
  <c r="HH155" i="2"/>
  <c r="AN11" i="4"/>
  <c r="HH153" i="2"/>
  <c r="AN19" i="4"/>
  <c r="HH152" i="2"/>
  <c r="AN36" i="4"/>
  <c r="HH148" i="2"/>
  <c r="AN17" i="4"/>
  <c r="I17" i="4" s="1"/>
  <c r="HH145" i="2"/>
  <c r="AN35" i="4"/>
  <c r="HH144" i="2"/>
  <c r="AN29" i="4"/>
  <c r="I29" i="4" s="1"/>
  <c r="HH141" i="2"/>
  <c r="AA36" i="11" s="1"/>
  <c r="HH140" i="2"/>
  <c r="HH138" i="2"/>
  <c r="Y33" i="11" s="1"/>
  <c r="AN23" i="4"/>
  <c r="HH136" i="2"/>
  <c r="HH134" i="2"/>
  <c r="Y29" i="11" s="1"/>
  <c r="AN52" i="4"/>
  <c r="I52" i="4" s="1"/>
  <c r="HH133" i="2"/>
  <c r="AN14" i="4"/>
  <c r="HH132" i="2"/>
  <c r="HH131" i="2"/>
  <c r="AN22" i="4"/>
  <c r="I22" i="4" s="1"/>
  <c r="HH130" i="2"/>
  <c r="Y25" i="11" s="1"/>
  <c r="AN9" i="4"/>
  <c r="HH129" i="2"/>
  <c r="HH128" i="2"/>
  <c r="Y23" i="11" s="1"/>
  <c r="AN32" i="4"/>
  <c r="HH126" i="2"/>
  <c r="Y21" i="11" s="1"/>
  <c r="AN27" i="4"/>
  <c r="HH125" i="2"/>
  <c r="AN7" i="4"/>
  <c r="HH124" i="2"/>
  <c r="HH122" i="2"/>
  <c r="HH121" i="2"/>
  <c r="HH120" i="2"/>
  <c r="AN48" i="4"/>
  <c r="HH118" i="2"/>
  <c r="Y13" i="11" s="1"/>
  <c r="AN46" i="4"/>
  <c r="I46" i="4" s="1"/>
  <c r="HH117" i="2"/>
  <c r="HH112" i="2"/>
  <c r="Y7" i="11" s="1"/>
  <c r="AN39" i="4"/>
  <c r="I39" i="4" s="1"/>
  <c r="HI189" i="2"/>
  <c r="HF100" i="2"/>
  <c r="HH110" i="2"/>
  <c r="HF95" i="2"/>
  <c r="GB20" i="2"/>
  <c r="AI46" i="4" s="1"/>
  <c r="AL33" i="4"/>
  <c r="AL26" i="4"/>
  <c r="AL41" i="4"/>
  <c r="AL3" i="4"/>
  <c r="AL28" i="4"/>
  <c r="AL8" i="4"/>
  <c r="AL24" i="4"/>
  <c r="AL11" i="4"/>
  <c r="AL19" i="4"/>
  <c r="AL29" i="4"/>
  <c r="AL54" i="4"/>
  <c r="AL52" i="4"/>
  <c r="AL43" i="4"/>
  <c r="AL7" i="4"/>
  <c r="AL48" i="4"/>
  <c r="FN71" i="2"/>
  <c r="AG3" i="4" s="1"/>
  <c r="GB16" i="2"/>
  <c r="AI42" i="4" s="1"/>
  <c r="GF140" i="2"/>
  <c r="GI42" i="2"/>
  <c r="GF130" i="2"/>
  <c r="GI32" i="2"/>
  <c r="AJ9" i="4" s="1"/>
  <c r="GF128" i="2"/>
  <c r="GI30" i="2"/>
  <c r="AJ32" i="4" s="1"/>
  <c r="GF179" i="2"/>
  <c r="GI81" i="2"/>
  <c r="AJ30" i="4" s="1"/>
  <c r="GF160" i="2"/>
  <c r="GI62" i="2"/>
  <c r="AJ24" i="4" s="1"/>
  <c r="GF180" i="2"/>
  <c r="AA83" i="11" s="1"/>
  <c r="GI82" i="2"/>
  <c r="AJ33" i="4" s="1"/>
  <c r="H33" i="4" s="1"/>
  <c r="GF153" i="2"/>
  <c r="GI55" i="2"/>
  <c r="AJ19" i="4" s="1"/>
  <c r="H19" i="4" s="1"/>
  <c r="GF138" i="2"/>
  <c r="GI40" i="2"/>
  <c r="GF134" i="2"/>
  <c r="GI36" i="2"/>
  <c r="AJ52" i="4" s="1"/>
  <c r="H52" i="4" s="1"/>
  <c r="GF127" i="2"/>
  <c r="AA22" i="11" s="1"/>
  <c r="GI29" i="2"/>
  <c r="AJ57" i="4" s="1"/>
  <c r="GF156" i="2"/>
  <c r="Y51" i="11" s="1"/>
  <c r="GI58" i="2"/>
  <c r="AJ13" i="4" s="1"/>
  <c r="GF175" i="2"/>
  <c r="GI77" i="2"/>
  <c r="AJ26" i="4" s="1"/>
  <c r="GF172" i="2"/>
  <c r="GI74" i="2"/>
  <c r="AJ41" i="4" s="1"/>
  <c r="H41" i="4" s="1"/>
  <c r="GF171" i="2"/>
  <c r="GI73" i="2"/>
  <c r="GF145" i="2"/>
  <c r="GI47" i="2"/>
  <c r="AJ35" i="4" s="1"/>
  <c r="H35" i="4" s="1"/>
  <c r="GF182" i="2"/>
  <c r="AA63" i="11" s="1"/>
  <c r="GI84" i="2"/>
  <c r="AJ21" i="4" s="1"/>
  <c r="GF165" i="2"/>
  <c r="AA62" i="11" s="1"/>
  <c r="GI67" i="2"/>
  <c r="AJ40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5" i="4" s="1"/>
  <c r="GF133" i="2"/>
  <c r="GI35" i="2"/>
  <c r="AJ14" i="4" s="1"/>
  <c r="H14" i="4" s="1"/>
  <c r="GF167" i="2"/>
  <c r="AA65" i="11" s="1"/>
  <c r="GI69" i="2"/>
  <c r="AJ18" i="4" s="1"/>
  <c r="GF155" i="2"/>
  <c r="GI57" i="2"/>
  <c r="AJ11" i="4" s="1"/>
  <c r="H11" i="4" s="1"/>
  <c r="GF152" i="2"/>
  <c r="GI54" i="2"/>
  <c r="AJ36" i="4" s="1"/>
  <c r="H36" i="4" s="1"/>
  <c r="GF121" i="2"/>
  <c r="GI23" i="2"/>
  <c r="GF124" i="2"/>
  <c r="AA19" i="11" s="1"/>
  <c r="GI26" i="2"/>
  <c r="AJ16" i="4" s="1"/>
  <c r="GF168" i="2"/>
  <c r="AA66" i="11" s="1"/>
  <c r="GI70" i="2"/>
  <c r="AJ45" i="4" s="1"/>
  <c r="GF148" i="2"/>
  <c r="GI50" i="2"/>
  <c r="AJ17" i="4" s="1"/>
  <c r="GF120" i="2"/>
  <c r="GI22" i="2"/>
  <c r="AJ48" i="4" s="1"/>
  <c r="H48" i="4" s="1"/>
  <c r="GF118" i="2"/>
  <c r="GI20" i="2"/>
  <c r="GF169" i="2"/>
  <c r="GI71" i="2"/>
  <c r="AJ3" i="4" s="1"/>
  <c r="H3" i="4" s="1"/>
  <c r="GF135" i="2"/>
  <c r="AA30" i="11" s="1"/>
  <c r="GI37" i="2"/>
  <c r="AJ54" i="4" s="1"/>
  <c r="GF129" i="2"/>
  <c r="GI31" i="2"/>
  <c r="AJ37" i="4" s="1"/>
  <c r="GF122" i="2"/>
  <c r="AA17" i="11" s="1"/>
  <c r="GI24" i="2"/>
  <c r="AJ38" i="4" s="1"/>
  <c r="GF117" i="2"/>
  <c r="GI19" i="2"/>
  <c r="AJ12" i="4" s="1"/>
  <c r="GF132" i="2"/>
  <c r="GI34" i="2"/>
  <c r="GF181" i="2"/>
  <c r="GI83" i="2"/>
  <c r="AJ15" i="4" s="1"/>
  <c r="GF166" i="2"/>
  <c r="AA60" i="11" s="1"/>
  <c r="GI68" i="2"/>
  <c r="AJ44" i="4" s="1"/>
  <c r="GF164" i="2"/>
  <c r="Y75" i="11" s="1"/>
  <c r="GI66" i="2"/>
  <c r="AJ28" i="4" s="1"/>
  <c r="H28" i="4" s="1"/>
  <c r="GF163" i="2"/>
  <c r="Y72" i="11" s="1"/>
  <c r="GI65" i="2"/>
  <c r="AJ8" i="4" s="1"/>
  <c r="GF157" i="2"/>
  <c r="GI59" i="2"/>
  <c r="GF125" i="2"/>
  <c r="GI27" i="2"/>
  <c r="AJ7" i="4" s="1"/>
  <c r="H68" i="4"/>
  <c r="H42" i="4"/>
  <c r="H70" i="4"/>
  <c r="H72" i="4"/>
  <c r="H74" i="4"/>
  <c r="H67" i="4"/>
  <c r="H73" i="4"/>
  <c r="H59" i="4"/>
  <c r="H56" i="4"/>
  <c r="H22" i="4"/>
  <c r="H64" i="4"/>
  <c r="GB82" i="2"/>
  <c r="AI33" i="4" s="1"/>
  <c r="GB74" i="2"/>
  <c r="AI41" i="4" s="1"/>
  <c r="GB71" i="2"/>
  <c r="AI3" i="4" s="1"/>
  <c r="GB66" i="2"/>
  <c r="AI28" i="4" s="1"/>
  <c r="GB65" i="2"/>
  <c r="AI8" i="4" s="1"/>
  <c r="GB57" i="2"/>
  <c r="AI11" i="4" s="1"/>
  <c r="GB54" i="2"/>
  <c r="AI36" i="4" s="1"/>
  <c r="GB55" i="2"/>
  <c r="AI19" i="4" s="1"/>
  <c r="GB47" i="2"/>
  <c r="AI35" i="4" s="1"/>
  <c r="GB46" i="2"/>
  <c r="AI29" i="4" s="1"/>
  <c r="GB38" i="2"/>
  <c r="AI5" i="4" s="1"/>
  <c r="GB35" i="2"/>
  <c r="AI14" i="4" s="1"/>
  <c r="GB33" i="2"/>
  <c r="AI22" i="4" s="1"/>
  <c r="GB32" i="2"/>
  <c r="AI9" i="4" s="1"/>
  <c r="GB26" i="2"/>
  <c r="AI16" i="4" s="1"/>
  <c r="GB22" i="2"/>
  <c r="AI48" i="4" s="1"/>
  <c r="GB19" i="2"/>
  <c r="AI12" i="4" s="1"/>
  <c r="GB14" i="2"/>
  <c r="AI39" i="4" s="1"/>
  <c r="FN82" i="2"/>
  <c r="AG33" i="4" s="1"/>
  <c r="FN74" i="2"/>
  <c r="AG41" i="4" s="1"/>
  <c r="FN73" i="2"/>
  <c r="AG51" i="4" s="1"/>
  <c r="FN67" i="2"/>
  <c r="AG40" i="4" s="1"/>
  <c r="FN66" i="2"/>
  <c r="AG28" i="4" s="1"/>
  <c r="FN58" i="2"/>
  <c r="AG13" i="4" s="1"/>
  <c r="FN57" i="2"/>
  <c r="AG11" i="4" s="1"/>
  <c r="FN55" i="2"/>
  <c r="AG19" i="4" s="1"/>
  <c r="FN54" i="2"/>
  <c r="AG36" i="4" s="1"/>
  <c r="FN50" i="2"/>
  <c r="AG17" i="4" s="1"/>
  <c r="FN47" i="2"/>
  <c r="AG35" i="4" s="1"/>
  <c r="FN46" i="2"/>
  <c r="AG29" i="4" s="1"/>
  <c r="FN40" i="2"/>
  <c r="AG23" i="4" s="1"/>
  <c r="FN35" i="2"/>
  <c r="AG14" i="4" s="1"/>
  <c r="FN34" i="2"/>
  <c r="AG43" i="4" s="1"/>
  <c r="FN33" i="2"/>
  <c r="AG22" i="4" s="1"/>
  <c r="FN32" i="2"/>
  <c r="AG9" i="4" s="1"/>
  <c r="FN21" i="2"/>
  <c r="AG55" i="4" s="1"/>
  <c r="FN18" i="2"/>
  <c r="AG25" i="4" s="1"/>
  <c r="FN16" i="2"/>
  <c r="AG42" i="4" s="1"/>
  <c r="FN14" i="2"/>
  <c r="AG39" i="4" s="1"/>
  <c r="AF33" i="4"/>
  <c r="AF41" i="4"/>
  <c r="AF3" i="4"/>
  <c r="AF28" i="4"/>
  <c r="AF35" i="4"/>
  <c r="AF29" i="4"/>
  <c r="AF52" i="4"/>
  <c r="AF14" i="4"/>
  <c r="AF22" i="4"/>
  <c r="AF9" i="4"/>
  <c r="AR25" i="2"/>
  <c r="O67" i="4" s="1"/>
  <c r="G28" i="4"/>
  <c r="G68" i="4"/>
  <c r="G11" i="4"/>
  <c r="G67" i="4"/>
  <c r="G39" i="4"/>
  <c r="G33" i="4"/>
  <c r="G59" i="4"/>
  <c r="G19" i="4"/>
  <c r="G36" i="4"/>
  <c r="G74" i="4"/>
  <c r="G42" i="4"/>
  <c r="G41" i="4"/>
  <c r="G64" i="4"/>
  <c r="G14" i="4"/>
  <c r="S56" i="4"/>
  <c r="S14" i="4"/>
  <c r="S39" i="4"/>
  <c r="S64" i="4"/>
  <c r="S19" i="4"/>
  <c r="F68" i="4"/>
  <c r="AR82" i="2"/>
  <c r="O33" i="4" s="1"/>
  <c r="AR79" i="2"/>
  <c r="O53" i="4" s="1"/>
  <c r="AR77" i="2"/>
  <c r="O26" i="4" s="1"/>
  <c r="AR75" i="2"/>
  <c r="O59" i="4" s="1"/>
  <c r="F59" i="4" s="1"/>
  <c r="AR74" i="2"/>
  <c r="O41" i="4" s="1"/>
  <c r="AR71" i="2"/>
  <c r="O3" i="4" s="1"/>
  <c r="AR60" i="2"/>
  <c r="O64" i="4" s="1"/>
  <c r="AR57" i="2"/>
  <c r="O11" i="4" s="1"/>
  <c r="AR55" i="2"/>
  <c r="AR54" i="2"/>
  <c r="O36" i="4" s="1"/>
  <c r="AR52" i="2"/>
  <c r="O66" i="4" s="1"/>
  <c r="AR38" i="2"/>
  <c r="O5" i="4" s="1"/>
  <c r="AR35" i="2"/>
  <c r="O14" i="4" s="1"/>
  <c r="AR16" i="2"/>
  <c r="O42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6" i="11"/>
  <c r="Y32" i="11"/>
  <c r="AA32" i="11"/>
  <c r="AE17" i="11"/>
  <c r="AG17" i="11"/>
  <c r="AE11" i="11"/>
  <c r="AG11" i="11"/>
  <c r="QC95" i="2"/>
  <c r="PQ110" i="2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A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1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0" i="4"/>
  <c r="EJ88" i="4"/>
  <c r="T18" i="4"/>
  <c r="T65" i="4"/>
  <c r="T21" i="4"/>
  <c r="MN28" i="2"/>
  <c r="NI61" i="2"/>
  <c r="T6" i="4"/>
  <c r="NW23" i="2"/>
  <c r="T12" i="4"/>
  <c r="NW30" i="2"/>
  <c r="MN52" i="2"/>
  <c r="KQ44" i="2"/>
  <c r="T23" i="4"/>
  <c r="T5" i="4"/>
  <c r="MU18" i="2"/>
  <c r="T61" i="4"/>
  <c r="NI83" i="2"/>
  <c r="OK84" i="2"/>
  <c r="OM93" i="2"/>
  <c r="MU70" i="2"/>
  <c r="OR64" i="2"/>
  <c r="T63" i="4"/>
  <c r="NI63" i="2"/>
  <c r="T47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0" i="4"/>
  <c r="MN64" i="2"/>
  <c r="KX63" i="2"/>
  <c r="T60" i="4"/>
  <c r="T37" i="4"/>
  <c r="KX67" i="2"/>
  <c r="MN78" i="2"/>
  <c r="T26" i="4"/>
  <c r="KX37" i="2"/>
  <c r="T32" i="4"/>
  <c r="T31" i="4"/>
  <c r="MN40" i="2"/>
  <c r="MN37" i="2"/>
  <c r="MN77" i="2"/>
  <c r="T44" i="4"/>
  <c r="T4" i="4"/>
  <c r="T15" i="4"/>
  <c r="T58" i="4"/>
  <c r="KX44" i="2"/>
  <c r="T16" i="4"/>
  <c r="T54" i="4"/>
  <c r="T25" i="4"/>
  <c r="T71" i="4"/>
  <c r="T34" i="4"/>
  <c r="T62" i="4"/>
  <c r="T38" i="4"/>
  <c r="T40" i="4"/>
  <c r="T49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AW38" i="4" s="1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AW69" i="4" s="1"/>
  <c r="JQ95" i="2"/>
  <c r="JV67" i="2"/>
  <c r="AW40" i="4" s="1"/>
  <c r="JV23" i="2"/>
  <c r="AW10" i="4" s="1"/>
  <c r="JQ100" i="2"/>
  <c r="JV83" i="2"/>
  <c r="AW15" i="4" s="1"/>
  <c r="JV68" i="2"/>
  <c r="AW44" i="4" s="1"/>
  <c r="JV64" i="2"/>
  <c r="AW63" i="4" s="1"/>
  <c r="JV63" i="2"/>
  <c r="AW60" i="4" s="1"/>
  <c r="JV61" i="2"/>
  <c r="AW34" i="4" s="1"/>
  <c r="JV58" i="2"/>
  <c r="AW13" i="4" s="1"/>
  <c r="JV52" i="2"/>
  <c r="AW66" i="4" s="1"/>
  <c r="JV31" i="2"/>
  <c r="AW37" i="4" s="1"/>
  <c r="JV29" i="2"/>
  <c r="AW57" i="4" s="1"/>
  <c r="JV26" i="2"/>
  <c r="AW16" i="4" s="1"/>
  <c r="AU38" i="4"/>
  <c r="JV20" i="2"/>
  <c r="AW46" i="4" s="1"/>
  <c r="JV19" i="2"/>
  <c r="AW12" i="4" s="1"/>
  <c r="JV15" i="2"/>
  <c r="AW61" i="4" s="1"/>
  <c r="JV70" i="2"/>
  <c r="AW45" i="4" s="1"/>
  <c r="JV39" i="2"/>
  <c r="AW62" i="4" s="1"/>
  <c r="JV28" i="2"/>
  <c r="AW27" i="4" s="1"/>
  <c r="JV13" i="2"/>
  <c r="AW75" i="4" s="1"/>
  <c r="JQ93" i="2"/>
  <c r="JV77" i="2"/>
  <c r="AW26" i="4" s="1"/>
  <c r="JV73" i="2"/>
  <c r="AW51" i="4" s="1"/>
  <c r="JV69" i="2"/>
  <c r="AW18" i="4" s="1"/>
  <c r="AU6" i="4"/>
  <c r="JV56" i="2"/>
  <c r="AW65" i="4" s="1"/>
  <c r="JV53" i="2"/>
  <c r="AW58" i="4" s="1"/>
  <c r="JV43" i="2"/>
  <c r="AW31" i="4" s="1"/>
  <c r="JV38" i="2"/>
  <c r="AW5" i="4" s="1"/>
  <c r="JV30" i="2"/>
  <c r="AW32" i="4" s="1"/>
  <c r="JV17" i="2"/>
  <c r="AW49" i="4" s="1"/>
  <c r="JV84" i="2"/>
  <c r="AW21" i="4" s="1"/>
  <c r="JV81" i="2"/>
  <c r="AW30" i="4" s="1"/>
  <c r="JV78" i="2"/>
  <c r="AW71" i="4" s="1"/>
  <c r="JV48" i="2"/>
  <c r="AW47" i="4" s="1"/>
  <c r="JV42" i="2"/>
  <c r="AW4" i="4" s="1"/>
  <c r="JV40" i="2"/>
  <c r="AW23" i="4" s="1"/>
  <c r="JV34" i="2"/>
  <c r="AW43" i="4" s="1"/>
  <c r="JV27" i="2"/>
  <c r="AW7" i="4" s="1"/>
  <c r="AU13" i="4"/>
  <c r="AU16" i="4"/>
  <c r="AU49" i="4"/>
  <c r="AU4" i="4"/>
  <c r="AU23" i="4"/>
  <c r="AU34" i="4"/>
  <c r="AU58" i="4"/>
  <c r="AU17" i="4"/>
  <c r="AU60" i="4"/>
  <c r="AU65" i="4"/>
  <c r="AU31" i="4"/>
  <c r="AU27" i="4"/>
  <c r="AU61" i="4"/>
  <c r="AU15" i="4"/>
  <c r="AU26" i="4"/>
  <c r="AU25" i="4"/>
  <c r="AU71" i="4"/>
  <c r="AU18" i="4"/>
  <c r="AU44" i="4"/>
  <c r="AU69" i="4"/>
  <c r="AU62" i="4"/>
  <c r="AU43" i="4"/>
  <c r="AU56" i="4"/>
  <c r="AU51" i="4"/>
  <c r="AU5" i="4"/>
  <c r="AU21" i="4"/>
  <c r="AU30" i="4"/>
  <c r="AU63" i="4"/>
  <c r="AU47" i="4"/>
  <c r="AU37" i="4"/>
  <c r="AU32" i="4"/>
  <c r="AU57" i="4"/>
  <c r="AU10" i="4"/>
  <c r="AU46" i="4"/>
  <c r="AU12" i="4"/>
  <c r="AU75" i="4"/>
  <c r="JO20" i="2"/>
  <c r="JJ93" i="2"/>
  <c r="JO58" i="2"/>
  <c r="JO52" i="2"/>
  <c r="JO42" i="2"/>
  <c r="JO40" i="2"/>
  <c r="JO31" i="2"/>
  <c r="JO26" i="2"/>
  <c r="JO24" i="2"/>
  <c r="JA24" i="2"/>
  <c r="AT38" i="4" s="1"/>
  <c r="JO77" i="2"/>
  <c r="JO69" i="2"/>
  <c r="JO67" i="2"/>
  <c r="JA19" i="2"/>
  <c r="AT12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4" i="4" s="1"/>
  <c r="JA56" i="2"/>
  <c r="AT65" i="4" s="1"/>
  <c r="AO44" i="4"/>
  <c r="AN51" i="4"/>
  <c r="I51" i="4" s="1"/>
  <c r="AN18" i="4"/>
  <c r="AN44" i="4"/>
  <c r="I44" i="4" s="1"/>
  <c r="JA58" i="2"/>
  <c r="AT13" i="4" s="1"/>
  <c r="JA43" i="2"/>
  <c r="AT31" i="4" s="1"/>
  <c r="JA40" i="2"/>
  <c r="AT23" i="4" s="1"/>
  <c r="AO71" i="4"/>
  <c r="JA69" i="2"/>
  <c r="AT18" i="4" s="1"/>
  <c r="AN66" i="4"/>
  <c r="I66" i="4" s="1"/>
  <c r="AM23" i="4"/>
  <c r="AN15" i="4"/>
  <c r="AN50" i="4"/>
  <c r="I50" i="4" s="1"/>
  <c r="AN30" i="4"/>
  <c r="I30" i="4" s="1"/>
  <c r="AN65" i="4"/>
  <c r="I65" i="4" s="1"/>
  <c r="AM12" i="4"/>
  <c r="AN69" i="4"/>
  <c r="I69" i="4" s="1"/>
  <c r="JA83" i="2"/>
  <c r="AT15" i="4" s="1"/>
  <c r="JA81" i="2"/>
  <c r="AT30" i="4" s="1"/>
  <c r="JA78" i="2"/>
  <c r="AT71" i="4" s="1"/>
  <c r="JA77" i="2"/>
  <c r="AT26" i="4" s="1"/>
  <c r="JA73" i="2"/>
  <c r="AT51" i="4" s="1"/>
  <c r="JA70" i="2"/>
  <c r="AT45" i="4" s="1"/>
  <c r="JA67" i="2"/>
  <c r="AT40" i="4" s="1"/>
  <c r="JA64" i="2"/>
  <c r="AT63" i="4" s="1"/>
  <c r="JA61" i="2"/>
  <c r="AT34" i="4" s="1"/>
  <c r="JA59" i="2"/>
  <c r="AT6" i="4" s="1"/>
  <c r="JA53" i="2"/>
  <c r="AT58" i="4" s="1"/>
  <c r="JA52" i="2"/>
  <c r="AT66" i="4" s="1"/>
  <c r="JA50" i="2"/>
  <c r="AT17" i="4" s="1"/>
  <c r="JA48" i="2"/>
  <c r="AT47" i="4" s="1"/>
  <c r="JA44" i="2"/>
  <c r="AT69" i="4" s="1"/>
  <c r="JA42" i="2"/>
  <c r="AT4" i="4" s="1"/>
  <c r="JA39" i="2"/>
  <c r="AT62" i="4" s="1"/>
  <c r="JA37" i="2"/>
  <c r="AT54" i="4" s="1"/>
  <c r="JA34" i="2"/>
  <c r="AT43" i="4" s="1"/>
  <c r="JA31" i="2"/>
  <c r="AT37" i="4" s="1"/>
  <c r="JA30" i="2"/>
  <c r="AT32" i="4" s="1"/>
  <c r="JA29" i="2"/>
  <c r="AT57" i="4" s="1"/>
  <c r="JA28" i="2"/>
  <c r="AT27" i="4" s="1"/>
  <c r="JA26" i="2"/>
  <c r="AT16" i="4" s="1"/>
  <c r="JA23" i="2"/>
  <c r="AT10" i="4" s="1"/>
  <c r="JA20" i="2"/>
  <c r="AT46" i="4" s="1"/>
  <c r="IV93" i="2"/>
  <c r="JA18" i="2"/>
  <c r="AT25" i="4" s="1"/>
  <c r="JA17" i="2"/>
  <c r="AT49" i="4" s="1"/>
  <c r="JA15" i="2"/>
  <c r="AT61" i="4" s="1"/>
  <c r="JA13" i="2"/>
  <c r="AT75" i="4" s="1"/>
  <c r="IV100" i="2"/>
  <c r="IV95" i="2"/>
  <c r="IT28" i="2"/>
  <c r="AS27" i="4" s="1"/>
  <c r="IT18" i="2"/>
  <c r="AS25" i="4" s="1"/>
  <c r="IT84" i="2"/>
  <c r="AS21" i="4" s="1"/>
  <c r="IT83" i="2"/>
  <c r="AS15" i="4" s="1"/>
  <c r="IT26" i="2"/>
  <c r="AS16" i="4" s="1"/>
  <c r="IT42" i="2"/>
  <c r="AS4" i="4" s="1"/>
  <c r="IT29" i="2"/>
  <c r="AS57" i="4" s="1"/>
  <c r="IT78" i="2"/>
  <c r="AS71" i="4" s="1"/>
  <c r="IT77" i="2"/>
  <c r="AS26" i="4" s="1"/>
  <c r="IT73" i="2"/>
  <c r="AS51" i="4" s="1"/>
  <c r="IT70" i="2"/>
  <c r="AS45" i="4" s="1"/>
  <c r="IT69" i="2"/>
  <c r="AS18" i="4" s="1"/>
  <c r="IT68" i="2"/>
  <c r="AS44" i="4" s="1"/>
  <c r="IT67" i="2"/>
  <c r="AS40" i="4" s="1"/>
  <c r="IT64" i="2"/>
  <c r="AS63" i="4" s="1"/>
  <c r="IT63" i="2"/>
  <c r="AS60" i="4" s="1"/>
  <c r="IT61" i="2"/>
  <c r="AS34" i="4" s="1"/>
  <c r="IT59" i="2"/>
  <c r="AS6" i="4" s="1"/>
  <c r="IT58" i="2"/>
  <c r="AS13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31" i="4" s="1"/>
  <c r="IT39" i="2"/>
  <c r="AS62" i="4" s="1"/>
  <c r="IT38" i="2"/>
  <c r="AS5" i="4" s="1"/>
  <c r="IT34" i="2"/>
  <c r="AS43" i="4" s="1"/>
  <c r="IT31" i="2"/>
  <c r="AS37" i="4" s="1"/>
  <c r="IT30" i="2"/>
  <c r="AS32" i="4" s="1"/>
  <c r="IT24" i="2"/>
  <c r="AS38" i="4" s="1"/>
  <c r="IT23" i="2"/>
  <c r="AS10" i="4" s="1"/>
  <c r="IT20" i="2"/>
  <c r="AS46" i="4" s="1"/>
  <c r="IT19" i="2"/>
  <c r="AS12" i="4" s="1"/>
  <c r="IT17" i="2"/>
  <c r="AS49" i="4" s="1"/>
  <c r="IT13" i="2"/>
  <c r="AS75" i="4" s="1"/>
  <c r="IO95" i="2"/>
  <c r="IO100" i="2"/>
  <c r="IO93" i="2"/>
  <c r="AQ13" i="4"/>
  <c r="AQ21" i="4"/>
  <c r="AQ15" i="4"/>
  <c r="AQ30" i="4"/>
  <c r="AQ50" i="4"/>
  <c r="AQ71" i="4"/>
  <c r="AQ26" i="4"/>
  <c r="AQ51" i="4"/>
  <c r="AQ44" i="4"/>
  <c r="AQ40" i="4"/>
  <c r="AQ63" i="4"/>
  <c r="AQ60" i="4"/>
  <c r="AQ34" i="4"/>
  <c r="AQ6" i="4"/>
  <c r="AQ65" i="4"/>
  <c r="AQ47" i="4"/>
  <c r="AQ69" i="4"/>
  <c r="AQ31" i="4"/>
  <c r="AQ4" i="4"/>
  <c r="AQ5" i="4"/>
  <c r="AQ43" i="4"/>
  <c r="AQ37" i="4"/>
  <c r="AQ32" i="4"/>
  <c r="AQ57" i="4"/>
  <c r="AQ27" i="4"/>
  <c r="AQ16" i="4"/>
  <c r="AQ38" i="4"/>
  <c r="AQ10" i="4"/>
  <c r="AQ12" i="4"/>
  <c r="AQ25" i="4"/>
  <c r="AQ49" i="4"/>
  <c r="AQ61" i="4"/>
  <c r="AQ75" i="4"/>
  <c r="AM21" i="4"/>
  <c r="AM26" i="4"/>
  <c r="AO60" i="4"/>
  <c r="AN34" i="4"/>
  <c r="AO6" i="4"/>
  <c r="AN58" i="4"/>
  <c r="I58" i="4" s="1"/>
  <c r="AM17" i="4"/>
  <c r="AN5" i="4"/>
  <c r="I5" i="4" s="1"/>
  <c r="AN54" i="4"/>
  <c r="I54" i="4" s="1"/>
  <c r="AN10" i="4"/>
  <c r="I10" i="4" s="1"/>
  <c r="AM45" i="4"/>
  <c r="AN60" i="4"/>
  <c r="I60" i="4" s="1"/>
  <c r="AN31" i="4"/>
  <c r="AM57" i="4"/>
  <c r="AN21" i="4"/>
  <c r="AN62" i="4"/>
  <c r="I62" i="4" s="1"/>
  <c r="AN37" i="4"/>
  <c r="I37" i="4" s="1"/>
  <c r="AN12" i="4"/>
  <c r="AN49" i="4"/>
  <c r="I49" i="4" s="1"/>
  <c r="AN47" i="4"/>
  <c r="I47" i="4" s="1"/>
  <c r="AN57" i="4"/>
  <c r="I57" i="4" s="1"/>
  <c r="AN4" i="4"/>
  <c r="AJ43" i="4"/>
  <c r="AM32" i="4"/>
  <c r="AN16" i="4"/>
  <c r="AN38" i="4"/>
  <c r="AN25" i="4"/>
  <c r="I25" i="4" s="1"/>
  <c r="AN61" i="4"/>
  <c r="I61" i="4" s="1"/>
  <c r="AO43" i="4"/>
  <c r="AO32" i="4"/>
  <c r="AJ27" i="4"/>
  <c r="AN55" i="4"/>
  <c r="I55" i="4" s="1"/>
  <c r="AN45" i="4"/>
  <c r="AN63" i="4"/>
  <c r="I63" i="4" s="1"/>
  <c r="AM15" i="4"/>
  <c r="AN71" i="4"/>
  <c r="I71" i="4" s="1"/>
  <c r="AN43" i="4"/>
  <c r="I43" i="4" s="1"/>
  <c r="AO45" i="4"/>
  <c r="AO10" i="4"/>
  <c r="AO12" i="4"/>
  <c r="AO21" i="4"/>
  <c r="AO15" i="4"/>
  <c r="AO26" i="4"/>
  <c r="AO51" i="4"/>
  <c r="AO40" i="4"/>
  <c r="AO63" i="4"/>
  <c r="AO34" i="4"/>
  <c r="AO13" i="4"/>
  <c r="AO65" i="4"/>
  <c r="AO58" i="4"/>
  <c r="AO17" i="4"/>
  <c r="AO47" i="4"/>
  <c r="AO31" i="4"/>
  <c r="AO4" i="4"/>
  <c r="AO23" i="4"/>
  <c r="AO62" i="4"/>
  <c r="AO5" i="4"/>
  <c r="AO37" i="4"/>
  <c r="AO57" i="4"/>
  <c r="AO16" i="4"/>
  <c r="AO38" i="4"/>
  <c r="AO46" i="4"/>
  <c r="AO49" i="4"/>
  <c r="AM30" i="4"/>
  <c r="AM50" i="4"/>
  <c r="AM71" i="4"/>
  <c r="AM51" i="4"/>
  <c r="AM18" i="4"/>
  <c r="AM44" i="4"/>
  <c r="AM40" i="4"/>
  <c r="AM63" i="4"/>
  <c r="AM60" i="4"/>
  <c r="AM34" i="4"/>
  <c r="AM6" i="4"/>
  <c r="AM65" i="4"/>
  <c r="AM47" i="4"/>
  <c r="AM31" i="4"/>
  <c r="AM4" i="4"/>
  <c r="AM43" i="4"/>
  <c r="AM37" i="4"/>
  <c r="AM27" i="4"/>
  <c r="AM16" i="4"/>
  <c r="AM38" i="4"/>
  <c r="AM10" i="4"/>
  <c r="AM46" i="4"/>
  <c r="AM25" i="4"/>
  <c r="AM49" i="4"/>
  <c r="AM61" i="4"/>
  <c r="AM75" i="4"/>
  <c r="AL31" i="4"/>
  <c r="AL45" i="4"/>
  <c r="AL63" i="4"/>
  <c r="AL65" i="4"/>
  <c r="AL62" i="4"/>
  <c r="AL37" i="4"/>
  <c r="AL57" i="4"/>
  <c r="AL16" i="4"/>
  <c r="AL38" i="4"/>
  <c r="AL10" i="4"/>
  <c r="AL55" i="4"/>
  <c r="AL12" i="4"/>
  <c r="AL49" i="4"/>
  <c r="AL21" i="4"/>
  <c r="AL15" i="4"/>
  <c r="AL30" i="4"/>
  <c r="AL50" i="4"/>
  <c r="AL71" i="4"/>
  <c r="AL51" i="4"/>
  <c r="AL18" i="4"/>
  <c r="AL44" i="4"/>
  <c r="AL40" i="4"/>
  <c r="AL34" i="4"/>
  <c r="AL6" i="4"/>
  <c r="AL13" i="4"/>
  <c r="AL58" i="4"/>
  <c r="AL17" i="4"/>
  <c r="AL47" i="4"/>
  <c r="AL69" i="4"/>
  <c r="AL4" i="4"/>
  <c r="AL23" i="4"/>
  <c r="AL5" i="4"/>
  <c r="AL32" i="4"/>
  <c r="AL27" i="4"/>
  <c r="AL46" i="4"/>
  <c r="AL25" i="4"/>
  <c r="AL61" i="4"/>
  <c r="AL75" i="4"/>
  <c r="AK21" i="4"/>
  <c r="AK31" i="4"/>
  <c r="AJ31" i="4"/>
  <c r="AK10" i="4"/>
  <c r="AK55" i="4"/>
  <c r="AK46" i="4"/>
  <c r="AK44" i="4"/>
  <c r="AK24" i="4"/>
  <c r="AK34" i="4"/>
  <c r="AJ58" i="4"/>
  <c r="AK32" i="4"/>
  <c r="AJ25" i="4"/>
  <c r="AJ6" i="4"/>
  <c r="AJ65" i="4"/>
  <c r="AJ4" i="4"/>
  <c r="AJ23" i="4"/>
  <c r="AK54" i="4"/>
  <c r="AJ55" i="4"/>
  <c r="H55" i="4" s="1"/>
  <c r="AK45" i="4"/>
  <c r="AK57" i="4"/>
  <c r="AK75" i="4"/>
  <c r="AK60" i="4"/>
  <c r="AK65" i="4"/>
  <c r="AK40" i="4"/>
  <c r="AK63" i="4"/>
  <c r="AK15" i="4"/>
  <c r="AK30" i="4"/>
  <c r="AK50" i="4"/>
  <c r="AK71" i="4"/>
  <c r="AK26" i="4"/>
  <c r="AK51" i="4"/>
  <c r="AK18" i="4"/>
  <c r="AK6" i="4"/>
  <c r="AK13" i="4"/>
  <c r="AK58" i="4"/>
  <c r="AK17" i="4"/>
  <c r="AK47" i="4"/>
  <c r="AK69" i="4"/>
  <c r="AK4" i="4"/>
  <c r="AK23" i="4"/>
  <c r="AK62" i="4"/>
  <c r="AK5" i="4"/>
  <c r="AK43" i="4"/>
  <c r="AK37" i="4"/>
  <c r="AK27" i="4"/>
  <c r="AK7" i="4"/>
  <c r="AK16" i="4"/>
  <c r="AK38" i="4"/>
  <c r="AK12" i="4"/>
  <c r="AK25" i="4"/>
  <c r="AK49" i="4"/>
  <c r="AJ51" i="4"/>
  <c r="AJ50" i="4"/>
  <c r="AJ10" i="4"/>
  <c r="AJ71" i="4"/>
  <c r="AJ63" i="4"/>
  <c r="AJ60" i="4"/>
  <c r="AJ49" i="4"/>
  <c r="AJ46" i="4"/>
  <c r="AJ61" i="4"/>
  <c r="AJ62" i="4"/>
  <c r="FI93" i="2"/>
  <c r="AF5" i="4"/>
  <c r="AF10" i="4"/>
  <c r="AE46" i="4"/>
  <c r="AF51" i="4"/>
  <c r="GB84" i="2"/>
  <c r="AI21" i="4" s="1"/>
  <c r="GB73" i="2"/>
  <c r="AI51" i="4" s="1"/>
  <c r="AF60" i="4"/>
  <c r="AF69" i="4"/>
  <c r="AE37" i="4"/>
  <c r="AE57" i="4"/>
  <c r="AF25" i="4"/>
  <c r="AF16" i="4"/>
  <c r="GB78" i="2"/>
  <c r="AI71" i="4" s="1"/>
  <c r="GB61" i="2"/>
  <c r="AI34" i="4" s="1"/>
  <c r="GB59" i="2"/>
  <c r="AI6" i="4" s="1"/>
  <c r="GB31" i="2"/>
  <c r="AI37" i="4" s="1"/>
  <c r="GB29" i="2"/>
  <c r="AI57" i="4" s="1"/>
  <c r="GB28" i="2"/>
  <c r="AI27" i="4" s="1"/>
  <c r="GB21" i="2"/>
  <c r="AI55" i="4" s="1"/>
  <c r="FW93" i="2"/>
  <c r="GB83" i="2"/>
  <c r="AI15" i="4" s="1"/>
  <c r="GB81" i="2"/>
  <c r="AI30" i="4" s="1"/>
  <c r="GB80" i="2"/>
  <c r="AI50" i="4" s="1"/>
  <c r="GB77" i="2"/>
  <c r="AI26" i="4" s="1"/>
  <c r="GB70" i="2"/>
  <c r="AI45" i="4" s="1"/>
  <c r="GB69" i="2"/>
  <c r="AI18" i="4" s="1"/>
  <c r="GB68" i="2"/>
  <c r="AI44" i="4" s="1"/>
  <c r="GB67" i="2"/>
  <c r="AI40" i="4" s="1"/>
  <c r="GB64" i="2"/>
  <c r="AI63" i="4" s="1"/>
  <c r="GB62" i="2"/>
  <c r="AI24" i="4" s="1"/>
  <c r="GB58" i="2"/>
  <c r="AI13" i="4" s="1"/>
  <c r="GB56" i="2"/>
  <c r="AI65" i="4" s="1"/>
  <c r="GB53" i="2"/>
  <c r="AI58" i="4" s="1"/>
  <c r="GB50" i="2"/>
  <c r="AI17" i="4" s="1"/>
  <c r="GB48" i="2"/>
  <c r="AI47" i="4" s="1"/>
  <c r="GB43" i="2"/>
  <c r="AI31" i="4" s="1"/>
  <c r="GB42" i="2"/>
  <c r="AI4" i="4" s="1"/>
  <c r="GB40" i="2"/>
  <c r="AI23" i="4" s="1"/>
  <c r="GB39" i="2"/>
  <c r="AI62" i="4" s="1"/>
  <c r="GB37" i="2"/>
  <c r="AI54" i="4" s="1"/>
  <c r="GB34" i="2"/>
  <c r="AI43" i="4" s="1"/>
  <c r="GB30" i="2"/>
  <c r="AI32" i="4" s="1"/>
  <c r="GB27" i="2"/>
  <c r="AI7" i="4" s="1"/>
  <c r="GB24" i="2"/>
  <c r="AI38" i="4" s="1"/>
  <c r="GB23" i="2"/>
  <c r="AI10" i="4" s="1"/>
  <c r="GB18" i="2"/>
  <c r="AI25" i="4" s="1"/>
  <c r="GB17" i="2"/>
  <c r="AI49" i="4" s="1"/>
  <c r="GB15" i="2"/>
  <c r="AI61" i="4" s="1"/>
  <c r="FW100" i="2"/>
  <c r="GB13" i="2"/>
  <c r="AI75" i="4" s="1"/>
  <c r="FN70" i="2"/>
  <c r="AG45" i="4" s="1"/>
  <c r="FN64" i="2"/>
  <c r="AG63" i="4" s="1"/>
  <c r="FN39" i="2"/>
  <c r="AG62" i="4" s="1"/>
  <c r="AF7" i="4"/>
  <c r="AF61" i="4"/>
  <c r="AF15" i="4"/>
  <c r="AF71" i="4"/>
  <c r="AF46" i="4"/>
  <c r="AF44" i="4"/>
  <c r="AE23" i="4"/>
  <c r="AE10" i="4"/>
  <c r="AF48" i="4"/>
  <c r="FN13" i="2"/>
  <c r="AG75" i="4" s="1"/>
  <c r="AE75" i="4"/>
  <c r="FW95" i="2"/>
  <c r="FP100" i="2"/>
  <c r="O74" i="11"/>
  <c r="FP93" i="2"/>
  <c r="FP95" i="2"/>
  <c r="FN42" i="2"/>
  <c r="AG4" i="4" s="1"/>
  <c r="FN56" i="2"/>
  <c r="AG65" i="4" s="1"/>
  <c r="FI100" i="2"/>
  <c r="FN84" i="2"/>
  <c r="AG21" i="4" s="1"/>
  <c r="FN77" i="2"/>
  <c r="AG26" i="4" s="1"/>
  <c r="FN61" i="2"/>
  <c r="AG34" i="4" s="1"/>
  <c r="FN37" i="2"/>
  <c r="AG54" i="4" s="1"/>
  <c r="FN31" i="2"/>
  <c r="AG37" i="4" s="1"/>
  <c r="FN22" i="2"/>
  <c r="AG48" i="4" s="1"/>
  <c r="FN17" i="2"/>
  <c r="AG49" i="4" s="1"/>
  <c r="FN15" i="2"/>
  <c r="AG61" i="4" s="1"/>
  <c r="FN43" i="2"/>
  <c r="AG31" i="4" s="1"/>
  <c r="FN29" i="2"/>
  <c r="AG57" i="4" s="1"/>
  <c r="FN24" i="2"/>
  <c r="AG38" i="4" s="1"/>
  <c r="FN81" i="2"/>
  <c r="AG30" i="4" s="1"/>
  <c r="FN48" i="2"/>
  <c r="AG47" i="4" s="1"/>
  <c r="FN30" i="2"/>
  <c r="AG32" i="4" s="1"/>
  <c r="FN69" i="2"/>
  <c r="AG18" i="4" s="1"/>
  <c r="FN63" i="2"/>
  <c r="AG60" i="4" s="1"/>
  <c r="FN44" i="2"/>
  <c r="AG69" i="4" s="1"/>
  <c r="FN28" i="2"/>
  <c r="AG27" i="4" s="1"/>
  <c r="FN23" i="2"/>
  <c r="AG10" i="4" s="1"/>
  <c r="FN83" i="2"/>
  <c r="AG15" i="4" s="1"/>
  <c r="FN59" i="2"/>
  <c r="AG6" i="4" s="1"/>
  <c r="FN65" i="2"/>
  <c r="AG8" i="4" s="1"/>
  <c r="FN52" i="2"/>
  <c r="AG66" i="4" s="1"/>
  <c r="FN38" i="2"/>
  <c r="AG5" i="4" s="1"/>
  <c r="FN26" i="2"/>
  <c r="AG16" i="4" s="1"/>
  <c r="FN19" i="2"/>
  <c r="AG12" i="4" s="1"/>
  <c r="FN78" i="2"/>
  <c r="AG71" i="4" s="1"/>
  <c r="FN68" i="2"/>
  <c r="AG44" i="4" s="1"/>
  <c r="FN62" i="2"/>
  <c r="AG24" i="4" s="1"/>
  <c r="FN53" i="2"/>
  <c r="AG58" i="4" s="1"/>
  <c r="FN27" i="2"/>
  <c r="AG7" i="4" s="1"/>
  <c r="FN20" i="2"/>
  <c r="AG46" i="4" s="1"/>
  <c r="FI95" i="2"/>
  <c r="AF21" i="4"/>
  <c r="AF30" i="4"/>
  <c r="AF50" i="4"/>
  <c r="AF26" i="4"/>
  <c r="AF45" i="4"/>
  <c r="AF18" i="4"/>
  <c r="AF40" i="4"/>
  <c r="AF8" i="4"/>
  <c r="AF63" i="4"/>
  <c r="AF24" i="4"/>
  <c r="AF34" i="4"/>
  <c r="AF6" i="4"/>
  <c r="AF13" i="4"/>
  <c r="AF65" i="4"/>
  <c r="AF58" i="4"/>
  <c r="AF17" i="4"/>
  <c r="AF47" i="4"/>
  <c r="AF31" i="4"/>
  <c r="AF4" i="4"/>
  <c r="AF23" i="4"/>
  <c r="AF62" i="4"/>
  <c r="AF54" i="4"/>
  <c r="AF43" i="4"/>
  <c r="AF37" i="4"/>
  <c r="AF32" i="4"/>
  <c r="AF57" i="4"/>
  <c r="AF27" i="4"/>
  <c r="AF67" i="4"/>
  <c r="AF38" i="4"/>
  <c r="AF12" i="4"/>
  <c r="AF49" i="4"/>
  <c r="AF75" i="4"/>
  <c r="FB100" i="2"/>
  <c r="AE26" i="4"/>
  <c r="AE66" i="4"/>
  <c r="AE63" i="4"/>
  <c r="AE8" i="4"/>
  <c r="AE5" i="4"/>
  <c r="AE44" i="4"/>
  <c r="AE28" i="4"/>
  <c r="AE65" i="4"/>
  <c r="AE15" i="4"/>
  <c r="AE30" i="4"/>
  <c r="AE53" i="4"/>
  <c r="AE51" i="4"/>
  <c r="AE24" i="4"/>
  <c r="AE21" i="4"/>
  <c r="AE50" i="4"/>
  <c r="AE71" i="4"/>
  <c r="AE45" i="4"/>
  <c r="AE18" i="4"/>
  <c r="AE40" i="4"/>
  <c r="AE34" i="4"/>
  <c r="AE6" i="4"/>
  <c r="AE13" i="4"/>
  <c r="AE58" i="4"/>
  <c r="AE17" i="4"/>
  <c r="AE47" i="4"/>
  <c r="AE69" i="4"/>
  <c r="AE31" i="4"/>
  <c r="AE4" i="4"/>
  <c r="AE62" i="4"/>
  <c r="AE54" i="4"/>
  <c r="AE43" i="4"/>
  <c r="AE32" i="4"/>
  <c r="AE27" i="4"/>
  <c r="AE7" i="4"/>
  <c r="AE16" i="4"/>
  <c r="AE38" i="4"/>
  <c r="AE48" i="4"/>
  <c r="AE25" i="4"/>
  <c r="AE49" i="4"/>
  <c r="AE61" i="4"/>
  <c r="AA32" i="4"/>
  <c r="Y47" i="4"/>
  <c r="Z38" i="4"/>
  <c r="Y18" i="4"/>
  <c r="Y63" i="4"/>
  <c r="Y46" i="4"/>
  <c r="AA49" i="4"/>
  <c r="AB50" i="4"/>
  <c r="AB71" i="4"/>
  <c r="AB44" i="4"/>
  <c r="AB8" i="4"/>
  <c r="AB34" i="4"/>
  <c r="Y13" i="4"/>
  <c r="Z65" i="4"/>
  <c r="Y66" i="4"/>
  <c r="H66" i="4" s="1"/>
  <c r="Y4" i="4"/>
  <c r="Z23" i="4"/>
  <c r="Z5" i="4"/>
  <c r="AA37" i="4"/>
  <c r="AA7" i="4"/>
  <c r="Y38" i="4"/>
  <c r="AB55" i="4"/>
  <c r="Z12" i="4"/>
  <c r="Z30" i="4"/>
  <c r="Z29" i="4"/>
  <c r="Z62" i="4"/>
  <c r="Z37" i="4"/>
  <c r="AA57" i="4"/>
  <c r="Z7" i="4"/>
  <c r="Y7" i="4"/>
  <c r="AA46" i="4"/>
  <c r="Z46" i="4"/>
  <c r="AA61" i="4"/>
  <c r="AB21" i="4"/>
  <c r="Z60" i="4"/>
  <c r="Z58" i="4"/>
  <c r="Y17" i="4"/>
  <c r="Z47" i="4"/>
  <c r="Y9" i="4"/>
  <c r="AA27" i="4"/>
  <c r="AA12" i="4"/>
  <c r="Z49" i="4"/>
  <c r="AA75" i="4"/>
  <c r="Y75" i="4"/>
  <c r="AB40" i="4"/>
  <c r="AB15" i="4"/>
  <c r="AB53" i="4"/>
  <c r="AB26" i="4"/>
  <c r="AB56" i="4"/>
  <c r="AB51" i="4"/>
  <c r="AB45" i="4"/>
  <c r="AB18" i="4"/>
  <c r="AB63" i="4"/>
  <c r="AB60" i="4"/>
  <c r="AB24" i="4"/>
  <c r="AB6" i="4"/>
  <c r="AB13" i="4"/>
  <c r="AB65" i="4"/>
  <c r="AB58" i="4"/>
  <c r="AB66" i="4"/>
  <c r="AB47" i="4"/>
  <c r="AB69" i="4"/>
  <c r="AB31" i="4"/>
  <c r="AB4" i="4"/>
  <c r="AB23" i="4"/>
  <c r="AB62" i="4"/>
  <c r="AB5" i="4"/>
  <c r="AB54" i="4"/>
  <c r="AB43" i="4"/>
  <c r="AB37" i="4"/>
  <c r="AB32" i="4"/>
  <c r="AB57" i="4"/>
  <c r="AB27" i="4"/>
  <c r="AB7" i="4"/>
  <c r="AB16" i="4"/>
  <c r="AB38" i="4"/>
  <c r="AB10" i="4"/>
  <c r="AB48" i="4"/>
  <c r="AB46" i="4"/>
  <c r="AB12" i="4"/>
  <c r="AB25" i="4"/>
  <c r="AB49" i="4"/>
  <c r="AB61" i="4"/>
  <c r="AB75" i="4"/>
  <c r="AA45" i="4"/>
  <c r="AA18" i="4"/>
  <c r="AA8" i="4"/>
  <c r="AA34" i="4"/>
  <c r="AA31" i="4"/>
  <c r="AA4" i="4"/>
  <c r="AA54" i="4"/>
  <c r="AA21" i="4"/>
  <c r="AA29" i="4"/>
  <c r="G29" i="4" s="1"/>
  <c r="AA48" i="4"/>
  <c r="AA15" i="4"/>
  <c r="AA30" i="4"/>
  <c r="AA50" i="4"/>
  <c r="AA53" i="4"/>
  <c r="G53" i="4" s="1"/>
  <c r="AA71" i="4"/>
  <c r="AA26" i="4"/>
  <c r="AA56" i="4"/>
  <c r="AA51" i="4"/>
  <c r="AA44" i="4"/>
  <c r="AA40" i="4"/>
  <c r="AA63" i="4"/>
  <c r="AA24" i="4"/>
  <c r="AA6" i="4"/>
  <c r="AA13" i="4"/>
  <c r="AA65" i="4"/>
  <c r="AA58" i="4"/>
  <c r="AA66" i="4"/>
  <c r="AA17" i="4"/>
  <c r="AA47" i="4"/>
  <c r="AA69" i="4"/>
  <c r="AA62" i="4"/>
  <c r="AA5" i="4"/>
  <c r="AA43" i="4"/>
  <c r="AA16" i="4"/>
  <c r="AA38" i="4"/>
  <c r="AA10" i="4"/>
  <c r="AA55" i="4"/>
  <c r="G55" i="4" s="1"/>
  <c r="Z21" i="4"/>
  <c r="Z24" i="4"/>
  <c r="Z32" i="4"/>
  <c r="Z6" i="4"/>
  <c r="Z25" i="4"/>
  <c r="Z50" i="4"/>
  <c r="Z71" i="4"/>
  <c r="Z56" i="4"/>
  <c r="Z45" i="4"/>
  <c r="Z44" i="4"/>
  <c r="Z8" i="4"/>
  <c r="Z13" i="4"/>
  <c r="Z17" i="4"/>
  <c r="Z43" i="4"/>
  <c r="Z57" i="4"/>
  <c r="Z55" i="4"/>
  <c r="Z61" i="4"/>
  <c r="Z53" i="4"/>
  <c r="Z26" i="4"/>
  <c r="Z51" i="4"/>
  <c r="Z18" i="4"/>
  <c r="Z40" i="4"/>
  <c r="Z63" i="4"/>
  <c r="Z66" i="4"/>
  <c r="Z31" i="4"/>
  <c r="Z54" i="4"/>
  <c r="Z9" i="4"/>
  <c r="Z27" i="4"/>
  <c r="Z16" i="4"/>
  <c r="Z75" i="4"/>
  <c r="Z15" i="4"/>
  <c r="Z34" i="4"/>
  <c r="Y50" i="4"/>
  <c r="Y58" i="4"/>
  <c r="Y37" i="4"/>
  <c r="Y27" i="4"/>
  <c r="Y49" i="4"/>
  <c r="Y61" i="4"/>
  <c r="Y15" i="4"/>
  <c r="Y24" i="4"/>
  <c r="Y65" i="4"/>
  <c r="Y29" i="4"/>
  <c r="H29" i="4" s="1"/>
  <c r="Y23" i="4"/>
  <c r="Y54" i="4"/>
  <c r="Y43" i="4"/>
  <c r="Y10" i="4"/>
  <c r="Y71" i="4"/>
  <c r="Y26" i="4"/>
  <c r="Y44" i="4"/>
  <c r="Y60" i="4"/>
  <c r="Y57" i="4"/>
  <c r="Y16" i="4"/>
  <c r="Y12" i="4"/>
  <c r="Y25" i="4"/>
  <c r="Y53" i="4"/>
  <c r="H53" i="4" s="1"/>
  <c r="Y6" i="4"/>
  <c r="Y31" i="4"/>
  <c r="Y5" i="4"/>
  <c r="Y21" i="4"/>
  <c r="Y45" i="4"/>
  <c r="Y8" i="4"/>
  <c r="Y34" i="4"/>
  <c r="Y69" i="4"/>
  <c r="Y62" i="4"/>
  <c r="Y32" i="4"/>
  <c r="Y51" i="4"/>
  <c r="Y40" i="4"/>
  <c r="X16" i="4"/>
  <c r="X12" i="4"/>
  <c r="X51" i="4"/>
  <c r="X63" i="4"/>
  <c r="X34" i="4"/>
  <c r="X10" i="4"/>
  <c r="X44" i="4"/>
  <c r="U66" i="4"/>
  <c r="X5" i="4"/>
  <c r="X26" i="4"/>
  <c r="X40" i="4"/>
  <c r="X61" i="4"/>
  <c r="X54" i="4"/>
  <c r="X47" i="4"/>
  <c r="X38" i="4"/>
  <c r="X30" i="4"/>
  <c r="X15" i="4"/>
  <c r="X23" i="4"/>
  <c r="X49" i="4"/>
  <c r="X6" i="4"/>
  <c r="X28" i="4"/>
  <c r="X71" i="4"/>
  <c r="X21" i="4"/>
  <c r="X27" i="4"/>
  <c r="X50" i="4"/>
  <c r="X53" i="4"/>
  <c r="X69" i="4"/>
  <c r="X66" i="4"/>
  <c r="X13" i="4"/>
  <c r="X57" i="4"/>
  <c r="X8" i="4"/>
  <c r="X65" i="4"/>
  <c r="X55" i="4"/>
  <c r="X25" i="4"/>
  <c r="X48" i="4"/>
  <c r="X4" i="4"/>
  <c r="X18" i="4"/>
  <c r="X58" i="4"/>
  <c r="X31" i="4"/>
  <c r="X45" i="4"/>
  <c r="X32" i="4"/>
  <c r="X46" i="4"/>
  <c r="X75" i="4"/>
  <c r="X37" i="4"/>
  <c r="X7" i="4"/>
  <c r="U23" i="4"/>
  <c r="D93" i="2"/>
  <c r="U4" i="4"/>
  <c r="S7" i="4"/>
  <c r="S24" i="4"/>
  <c r="S34" i="4"/>
  <c r="U16" i="4"/>
  <c r="U8" i="4"/>
  <c r="D94" i="2"/>
  <c r="U53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4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6" i="4"/>
  <c r="S51" i="4"/>
  <c r="S4" i="4"/>
  <c r="U5" i="4"/>
  <c r="U7" i="4"/>
  <c r="U12" i="4"/>
  <c r="S75" i="4"/>
  <c r="S8" i="4"/>
  <c r="U58" i="4"/>
  <c r="U17" i="4"/>
  <c r="U37" i="4"/>
  <c r="S38" i="4"/>
  <c r="U48" i="4"/>
  <c r="U70" i="4"/>
  <c r="U24" i="4"/>
  <c r="U49" i="4"/>
  <c r="U9" i="4"/>
  <c r="U71" i="4"/>
  <c r="U44" i="4"/>
  <c r="U50" i="4"/>
  <c r="U62" i="4"/>
  <c r="U32" i="4"/>
  <c r="U61" i="4"/>
  <c r="U27" i="4"/>
  <c r="U21" i="4"/>
  <c r="U15" i="4"/>
  <c r="U51" i="4"/>
  <c r="U52" i="4"/>
  <c r="U25" i="4"/>
  <c r="U46" i="4"/>
  <c r="U75" i="4"/>
  <c r="U13" i="4"/>
  <c r="U18" i="4"/>
  <c r="U63" i="4"/>
  <c r="U40" i="4"/>
  <c r="U65" i="4"/>
  <c r="U28" i="4"/>
  <c r="U45" i="4"/>
  <c r="U60" i="4"/>
  <c r="U57" i="4"/>
  <c r="U69" i="4"/>
  <c r="U34" i="4"/>
  <c r="U31" i="4"/>
  <c r="U47" i="4"/>
  <c r="U6" i="4"/>
  <c r="U43" i="4"/>
  <c r="U38" i="4"/>
  <c r="S37" i="4"/>
  <c r="S72" i="4"/>
  <c r="S27" i="4"/>
  <c r="S15" i="4"/>
  <c r="S32" i="4"/>
  <c r="S31" i="4"/>
  <c r="S12" i="4"/>
  <c r="S73" i="4"/>
  <c r="S43" i="4"/>
  <c r="S60" i="4"/>
  <c r="S16" i="4"/>
  <c r="S21" i="4"/>
  <c r="S18" i="4"/>
  <c r="S50" i="4"/>
  <c r="S63" i="4"/>
  <c r="S25" i="4"/>
  <c r="S13" i="4"/>
  <c r="S47" i="4"/>
  <c r="S6" i="4"/>
  <c r="S45" i="4"/>
  <c r="S53" i="4"/>
  <c r="S26" i="4"/>
  <c r="S62" i="4"/>
  <c r="S61" i="4"/>
  <c r="S54" i="4"/>
  <c r="S70" i="4"/>
  <c r="S46" i="4"/>
  <c r="S49" i="4"/>
  <c r="S40" i="4"/>
  <c r="S71" i="4"/>
  <c r="S58" i="4"/>
  <c r="S5" i="4"/>
  <c r="S48" i="4"/>
  <c r="S23" i="4"/>
  <c r="S29" i="4"/>
  <c r="S66" i="4"/>
  <c r="S17" i="4"/>
  <c r="S55" i="4"/>
  <c r="L81" i="11"/>
  <c r="L29" i="11"/>
  <c r="L18" i="11"/>
  <c r="P32" i="4"/>
  <c r="P63" i="4"/>
  <c r="P9" i="4"/>
  <c r="G9" i="4" s="1"/>
  <c r="P73" i="4"/>
  <c r="AM95" i="2"/>
  <c r="P45" i="4"/>
  <c r="P43" i="4"/>
  <c r="P46" i="4"/>
  <c r="AM93" i="2"/>
  <c r="P50" i="4"/>
  <c r="P3" i="4"/>
  <c r="G3" i="4" s="1"/>
  <c r="P24" i="4"/>
  <c r="P52" i="4"/>
  <c r="G52" i="4" s="1"/>
  <c r="P37" i="4"/>
  <c r="P38" i="4"/>
  <c r="P48" i="4"/>
  <c r="P6" i="4"/>
  <c r="P58" i="4"/>
  <c r="P5" i="4"/>
  <c r="P17" i="4"/>
  <c r="P54" i="4"/>
  <c r="P71" i="4"/>
  <c r="P51" i="4"/>
  <c r="P18" i="4"/>
  <c r="P70" i="4"/>
  <c r="G70" i="4" s="1"/>
  <c r="P66" i="4"/>
  <c r="P49" i="4"/>
  <c r="P27" i="4"/>
  <c r="P30" i="4"/>
  <c r="P22" i="4"/>
  <c r="G22" i="4" s="1"/>
  <c r="P21" i="4"/>
  <c r="P62" i="4"/>
  <c r="P75" i="4"/>
  <c r="P8" i="4"/>
  <c r="P69" i="4"/>
  <c r="P15" i="4"/>
  <c r="P4" i="4"/>
  <c r="P60" i="4"/>
  <c r="P57" i="4"/>
  <c r="P35" i="4"/>
  <c r="G35" i="4" s="1"/>
  <c r="P61" i="4"/>
  <c r="P7" i="4"/>
  <c r="P25" i="4"/>
  <c r="P34" i="4"/>
  <c r="P40" i="4"/>
  <c r="P16" i="4"/>
  <c r="P44" i="4"/>
  <c r="P13" i="4"/>
  <c r="P31" i="4"/>
  <c r="P72" i="4"/>
  <c r="G72" i="4" s="1"/>
  <c r="P26" i="4"/>
  <c r="AK77" i="2"/>
  <c r="N26" i="4" s="1"/>
  <c r="AK15" i="2"/>
  <c r="N61" i="4" s="1"/>
  <c r="AK44" i="2"/>
  <c r="AK80" i="2"/>
  <c r="N50" i="4" s="1"/>
  <c r="AK68" i="2"/>
  <c r="N44" i="4" s="1"/>
  <c r="AK66" i="2"/>
  <c r="N28" i="4" s="1"/>
  <c r="AK73" i="2"/>
  <c r="N51" i="4" s="1"/>
  <c r="AR81" i="2"/>
  <c r="O30" i="4" s="1"/>
  <c r="AR78" i="2"/>
  <c r="O71" i="4" s="1"/>
  <c r="AR58" i="2"/>
  <c r="O13" i="4" s="1"/>
  <c r="AR80" i="2"/>
  <c r="O50" i="4" s="1"/>
  <c r="AR64" i="2"/>
  <c r="O63" i="4" s="1"/>
  <c r="AR59" i="2"/>
  <c r="O6" i="4" s="1"/>
  <c r="AR17" i="2"/>
  <c r="O49" i="4" s="1"/>
  <c r="AR84" i="2"/>
  <c r="O21" i="4" s="1"/>
  <c r="AR14" i="2"/>
  <c r="O39" i="4" s="1"/>
  <c r="AR20" i="2"/>
  <c r="O46" i="4" s="1"/>
  <c r="AR83" i="2"/>
  <c r="O15" i="4" s="1"/>
  <c r="AR67" i="2"/>
  <c r="O40" i="4" s="1"/>
  <c r="AR65" i="2"/>
  <c r="O8" i="4" s="1"/>
  <c r="AR40" i="2"/>
  <c r="O23" i="4" s="1"/>
  <c r="AR32" i="2"/>
  <c r="O9" i="4" s="1"/>
  <c r="AR19" i="2"/>
  <c r="O12" i="4" s="1"/>
  <c r="AR15" i="2"/>
  <c r="O61" i="4" s="1"/>
  <c r="AM100" i="2"/>
  <c r="AK78" i="2"/>
  <c r="N71" i="4" s="1"/>
  <c r="AK59" i="2"/>
  <c r="N6" i="4" s="1"/>
  <c r="AR56" i="2"/>
  <c r="O65" i="4" s="1"/>
  <c r="AR53" i="2"/>
  <c r="O58" i="4" s="1"/>
  <c r="AR49" i="2"/>
  <c r="O70" i="4" s="1"/>
  <c r="AR47" i="2"/>
  <c r="O35" i="4" s="1"/>
  <c r="AR36" i="2"/>
  <c r="O52" i="4" s="1"/>
  <c r="AR34" i="2"/>
  <c r="O43" i="4" s="1"/>
  <c r="AR31" i="2"/>
  <c r="O37" i="4" s="1"/>
  <c r="AR29" i="2"/>
  <c r="O57" i="4" s="1"/>
  <c r="AR27" i="2"/>
  <c r="O7" i="4" s="1"/>
  <c r="AR21" i="2"/>
  <c r="O55" i="4" s="1"/>
  <c r="AK19" i="2"/>
  <c r="N12" i="4" s="1"/>
  <c r="AR73" i="2"/>
  <c r="O51" i="4" s="1"/>
  <c r="AR70" i="2"/>
  <c r="O45" i="4" s="1"/>
  <c r="AR68" i="2"/>
  <c r="O44" i="4" s="1"/>
  <c r="AR66" i="2"/>
  <c r="O28" i="4" s="1"/>
  <c r="AR62" i="2"/>
  <c r="O24" i="4" s="1"/>
  <c r="AK58" i="2"/>
  <c r="N13" i="4" s="1"/>
  <c r="AR51" i="2"/>
  <c r="O72" i="4" s="1"/>
  <c r="AR43" i="2"/>
  <c r="O31" i="4" s="1"/>
  <c r="AR41" i="2"/>
  <c r="O74" i="4" s="1"/>
  <c r="AR39" i="2"/>
  <c r="O62" i="4" s="1"/>
  <c r="AR26" i="2"/>
  <c r="O16" i="4" s="1"/>
  <c r="AR23" i="2"/>
  <c r="O10" i="4" s="1"/>
  <c r="AK22" i="2"/>
  <c r="N48" i="4" s="1"/>
  <c r="AR61" i="2"/>
  <c r="O34" i="4" s="1"/>
  <c r="AR50" i="2"/>
  <c r="O17" i="4" s="1"/>
  <c r="AR48" i="2"/>
  <c r="O47" i="4" s="1"/>
  <c r="AR46" i="2"/>
  <c r="O29" i="4" s="1"/>
  <c r="AR45" i="2"/>
  <c r="O73" i="4" s="1"/>
  <c r="AR37" i="2"/>
  <c r="O54" i="4" s="1"/>
  <c r="AR33" i="2"/>
  <c r="O22" i="4" s="1"/>
  <c r="AR30" i="2"/>
  <c r="O32" i="4" s="1"/>
  <c r="AR28" i="2"/>
  <c r="O27" i="4" s="1"/>
  <c r="AK24" i="2"/>
  <c r="N38" i="4" s="1"/>
  <c r="AR22" i="2"/>
  <c r="O48" i="4" s="1"/>
  <c r="AR69" i="2"/>
  <c r="O18" i="4" s="1"/>
  <c r="AR63" i="2"/>
  <c r="O60" i="4" s="1"/>
  <c r="AK53" i="2"/>
  <c r="AR44" i="2"/>
  <c r="O69" i="4" s="1"/>
  <c r="AR42" i="2"/>
  <c r="O4" i="4" s="1"/>
  <c r="AK29" i="2"/>
  <c r="N57" i="4" s="1"/>
  <c r="AK27" i="2"/>
  <c r="N7" i="4" s="1"/>
  <c r="AR24" i="2"/>
  <c r="O38" i="4" s="1"/>
  <c r="AK21" i="2"/>
  <c r="N55" i="4" s="1"/>
  <c r="AR18" i="2"/>
  <c r="O25" i="4" s="1"/>
  <c r="AR13" i="2"/>
  <c r="O75" i="4" s="1"/>
  <c r="AK74" i="2"/>
  <c r="N41" i="4" s="1"/>
  <c r="AK70" i="2"/>
  <c r="N45" i="4" s="1"/>
  <c r="AK51" i="2"/>
  <c r="AK49" i="2"/>
  <c r="AK36" i="2"/>
  <c r="AK32" i="2"/>
  <c r="N9" i="4" s="1"/>
  <c r="AK79" i="2"/>
  <c r="N53" i="4" s="1"/>
  <c r="AK34" i="2"/>
  <c r="N43" i="4" s="1"/>
  <c r="AK17" i="2"/>
  <c r="N49" i="4" s="1"/>
  <c r="AK47" i="2"/>
  <c r="AK40" i="2"/>
  <c r="AK26" i="2"/>
  <c r="N16" i="4" s="1"/>
  <c r="AK69" i="2"/>
  <c r="N18" i="4" s="1"/>
  <c r="AK13" i="2"/>
  <c r="N75" i="4" s="1"/>
  <c r="AK43" i="2"/>
  <c r="AK56" i="2"/>
  <c r="AK61" i="2"/>
  <c r="N34" i="4" s="1"/>
  <c r="AK64" i="2"/>
  <c r="N63" i="4" s="1"/>
  <c r="AK65" i="2"/>
  <c r="N8" i="4" s="1"/>
  <c r="AK31" i="2"/>
  <c r="N37" i="4" s="1"/>
  <c r="AK20" i="2"/>
  <c r="N46" i="4" s="1"/>
  <c r="AK63" i="2"/>
  <c r="N60" i="4" s="1"/>
  <c r="AK28" i="2"/>
  <c r="N27" i="4" s="1"/>
  <c r="AF93" i="2"/>
  <c r="AK52" i="2"/>
  <c r="AK41" i="2"/>
  <c r="AK76" i="2"/>
  <c r="N56" i="4" s="1"/>
  <c r="AK83" i="2"/>
  <c r="N15" i="4" s="1"/>
  <c r="AK18" i="2"/>
  <c r="N25" i="4" s="1"/>
  <c r="AK42" i="2"/>
  <c r="AK25" i="2"/>
  <c r="N67" i="4" s="1"/>
  <c r="AK48" i="2"/>
  <c r="AK50" i="2"/>
  <c r="AK67" i="2"/>
  <c r="N40" i="4" s="1"/>
  <c r="AK37" i="2"/>
  <c r="AF100" i="2"/>
  <c r="AK30" i="2"/>
  <c r="N32" i="4" s="1"/>
  <c r="AK46" i="2"/>
  <c r="AK38" i="2"/>
  <c r="AF95" i="2"/>
  <c r="Y100" i="2"/>
  <c r="Y95" i="2"/>
  <c r="Y93" i="2"/>
  <c r="R93" i="2"/>
  <c r="R95" i="2"/>
  <c r="R100" i="2"/>
  <c r="J9" i="4"/>
  <c r="J59" i="4"/>
  <c r="J68" i="4"/>
  <c r="K95" i="2"/>
  <c r="J41" i="4"/>
  <c r="J18" i="4"/>
  <c r="J28" i="4"/>
  <c r="J27" i="4"/>
  <c r="J37" i="4"/>
  <c r="J52" i="4"/>
  <c r="I75" i="2"/>
  <c r="J56" i="4" s="1"/>
  <c r="J8" i="4"/>
  <c r="J3" i="4"/>
  <c r="I76" i="2"/>
  <c r="J71" i="4" s="1"/>
  <c r="I79" i="2"/>
  <c r="J33" i="4" s="1"/>
  <c r="J40" i="4"/>
  <c r="J22" i="4"/>
  <c r="J57" i="4"/>
  <c r="I80" i="2"/>
  <c r="J15" i="4" s="1"/>
  <c r="J10" i="4"/>
  <c r="J44" i="4"/>
  <c r="J7" i="4"/>
  <c r="J48" i="4"/>
  <c r="I82" i="2"/>
  <c r="J21" i="4" s="1"/>
  <c r="J54" i="4"/>
  <c r="I78" i="2"/>
  <c r="J50" i="4" s="1"/>
  <c r="J45" i="4"/>
  <c r="J5" i="4"/>
  <c r="J38" i="4"/>
  <c r="J43" i="4"/>
  <c r="J32" i="4"/>
  <c r="J16" i="4"/>
  <c r="J46" i="4"/>
  <c r="J61" i="4"/>
  <c r="J75" i="4"/>
  <c r="I12" i="2"/>
  <c r="K94" i="2"/>
  <c r="K93" i="2"/>
  <c r="J49" i="4"/>
  <c r="J25" i="4"/>
  <c r="J12" i="4"/>
  <c r="J53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40" i="4" l="1"/>
  <c r="I34" i="4"/>
  <c r="I21" i="4"/>
  <c r="I28" i="4"/>
  <c r="I13" i="4"/>
  <c r="I33" i="4"/>
  <c r="I15" i="4"/>
  <c r="I23" i="4"/>
  <c r="AA48" i="11"/>
  <c r="AC48" i="11" s="1"/>
  <c r="AD48" i="11" s="1"/>
  <c r="AA35" i="11"/>
  <c r="AB35" i="11" s="1"/>
  <c r="Y73" i="11"/>
  <c r="AC73" i="11" s="1"/>
  <c r="AD73" i="11" s="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AC23" i="11" s="1"/>
  <c r="AD23" i="11" s="1"/>
  <c r="Y70" i="11"/>
  <c r="Z70" i="11" s="1"/>
  <c r="AA13" i="11"/>
  <c r="AC13" i="11" s="1"/>
  <c r="AD13" i="11" s="1"/>
  <c r="Y20" i="11"/>
  <c r="Z20" i="11" s="1"/>
  <c r="Y54" i="11"/>
  <c r="Z54" i="11" s="1"/>
  <c r="AA33" i="11"/>
  <c r="AC33" i="11" s="1"/>
  <c r="AD33" i="11" s="1"/>
  <c r="Y81" i="11"/>
  <c r="Z81" i="11" s="1"/>
  <c r="AA50" i="11"/>
  <c r="AA12" i="11"/>
  <c r="AA31" i="11"/>
  <c r="AB31" i="11" s="1"/>
  <c r="Y47" i="11"/>
  <c r="Z47" i="11" s="1"/>
  <c r="I9" i="4"/>
  <c r="I6" i="4"/>
  <c r="I12" i="4"/>
  <c r="O80" i="11"/>
  <c r="I16" i="4"/>
  <c r="N47" i="11"/>
  <c r="O47" i="11"/>
  <c r="I32" i="4"/>
  <c r="I18" i="4"/>
  <c r="I4" i="4"/>
  <c r="I36" i="4"/>
  <c r="O40" i="11"/>
  <c r="I53" i="4"/>
  <c r="O50" i="11"/>
  <c r="I7" i="4"/>
  <c r="I3" i="4"/>
  <c r="N48" i="11"/>
  <c r="I48" i="4"/>
  <c r="I38" i="4"/>
  <c r="N81" i="11"/>
  <c r="O48" i="11"/>
  <c r="I45" i="4"/>
  <c r="I31" i="4"/>
  <c r="O81" i="11"/>
  <c r="I26" i="4"/>
  <c r="N40" i="11"/>
  <c r="I19" i="4"/>
  <c r="I24" i="4"/>
  <c r="I11" i="4"/>
  <c r="I35" i="4"/>
  <c r="I14" i="4"/>
  <c r="I27" i="4"/>
  <c r="AA5" i="11"/>
  <c r="H30" i="4"/>
  <c r="H75" i="4"/>
  <c r="H69" i="4"/>
  <c r="AA69" i="11"/>
  <c r="AC69" i="11" s="1"/>
  <c r="AD69" i="11" s="1"/>
  <c r="Y12" i="11"/>
  <c r="Z12" i="11" s="1"/>
  <c r="AA29" i="11"/>
  <c r="AB29" i="11" s="1"/>
  <c r="Y55" i="11"/>
  <c r="AA21" i="11"/>
  <c r="AC21" i="11" s="1"/>
  <c r="AD21" i="11" s="1"/>
  <c r="AA7" i="11"/>
  <c r="AC7" i="11" s="1"/>
  <c r="AD7" i="11" s="1"/>
  <c r="H12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7" i="4"/>
  <c r="H9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1" i="4"/>
  <c r="AA70" i="11"/>
  <c r="Y19" i="11"/>
  <c r="AC19" i="11" s="1"/>
  <c r="AD19" i="11" s="1"/>
  <c r="AJ39" i="4"/>
  <c r="H39" i="4" s="1"/>
  <c r="GD108" i="2"/>
  <c r="GD92" i="2"/>
  <c r="GD107" i="2"/>
  <c r="GD106" i="2"/>
  <c r="AA55" i="11"/>
  <c r="Y60" i="11"/>
  <c r="Z60" i="11" s="1"/>
  <c r="H60" i="4"/>
  <c r="AA67" i="11"/>
  <c r="H54" i="4"/>
  <c r="AA43" i="11"/>
  <c r="H18" i="4"/>
  <c r="AA28" i="11"/>
  <c r="AB28" i="11" s="1"/>
  <c r="Y62" i="11"/>
  <c r="Z62" i="11" s="1"/>
  <c r="Y17" i="11"/>
  <c r="AC17" i="11" s="1"/>
  <c r="AD17" i="11" s="1"/>
  <c r="Y83" i="11"/>
  <c r="Z83" i="11" s="1"/>
  <c r="H8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1" i="4"/>
  <c r="H50" i="4"/>
  <c r="AA72" i="11"/>
  <c r="AB72" i="11" s="1"/>
  <c r="AA51" i="11"/>
  <c r="AB51" i="11" s="1"/>
  <c r="I83" i="11"/>
  <c r="H10" i="4"/>
  <c r="H5" i="4"/>
  <c r="H58" i="4"/>
  <c r="H71" i="4"/>
  <c r="H40" i="4"/>
  <c r="H37" i="4"/>
  <c r="H16" i="4"/>
  <c r="H43" i="4"/>
  <c r="H32" i="4"/>
  <c r="H27" i="4"/>
  <c r="H25" i="4"/>
  <c r="H34" i="4"/>
  <c r="H21" i="4"/>
  <c r="H51" i="4"/>
  <c r="H63" i="4"/>
  <c r="H6" i="4"/>
  <c r="H23" i="4"/>
  <c r="H13" i="4"/>
  <c r="H46" i="4"/>
  <c r="H65" i="4"/>
  <c r="H62" i="4"/>
  <c r="H24" i="4"/>
  <c r="H57" i="4"/>
  <c r="H15" i="4"/>
  <c r="H4" i="4"/>
  <c r="H61" i="4"/>
  <c r="H44" i="4"/>
  <c r="H49" i="4"/>
  <c r="H47" i="4"/>
  <c r="H38" i="4"/>
  <c r="H45" i="4"/>
  <c r="H26" i="4"/>
  <c r="H17" i="4"/>
  <c r="F22" i="4"/>
  <c r="F42" i="4"/>
  <c r="F36" i="4"/>
  <c r="F33" i="4"/>
  <c r="O29" i="11"/>
  <c r="N26" i="11"/>
  <c r="O26" i="11"/>
  <c r="F3" i="4"/>
  <c r="G23" i="4"/>
  <c r="G56" i="4"/>
  <c r="W78" i="11"/>
  <c r="G69" i="4"/>
  <c r="G75" i="4"/>
  <c r="G43" i="4"/>
  <c r="G27" i="4"/>
  <c r="G65" i="4"/>
  <c r="G66" i="4"/>
  <c r="G47" i="4"/>
  <c r="G50" i="4"/>
  <c r="G45" i="4"/>
  <c r="G8" i="4"/>
  <c r="G24" i="4"/>
  <c r="G13" i="4"/>
  <c r="G17" i="4"/>
  <c r="G7" i="4"/>
  <c r="G10" i="4"/>
  <c r="G48" i="4"/>
  <c r="G46" i="4"/>
  <c r="G12" i="4"/>
  <c r="G18" i="4"/>
  <c r="F10" i="4"/>
  <c r="F30" i="4"/>
  <c r="G32" i="4"/>
  <c r="F56" i="4"/>
  <c r="G15" i="4"/>
  <c r="G5" i="4"/>
  <c r="G26" i="4"/>
  <c r="G38" i="4"/>
  <c r="G62" i="4"/>
  <c r="G44" i="4"/>
  <c r="G25" i="4"/>
  <c r="G58" i="4"/>
  <c r="G61" i="4"/>
  <c r="G49" i="4"/>
  <c r="G34" i="4"/>
  <c r="G71" i="4"/>
  <c r="F62" i="4"/>
  <c r="F41" i="4"/>
  <c r="G37" i="4"/>
  <c r="F39" i="4"/>
  <c r="G57" i="4"/>
  <c r="G21" i="4"/>
  <c r="G51" i="4"/>
  <c r="G73" i="4"/>
  <c r="G31" i="4"/>
  <c r="G40" i="4"/>
  <c r="G30" i="4"/>
  <c r="G54" i="4"/>
  <c r="G6" i="4"/>
  <c r="G4" i="4"/>
  <c r="G16" i="4"/>
  <c r="G60" i="4"/>
  <c r="G63" i="4"/>
  <c r="F24" i="4"/>
  <c r="F21" i="4"/>
  <c r="F64" i="4"/>
  <c r="E64" i="4" s="1"/>
  <c r="F43" i="4"/>
  <c r="F73" i="4"/>
  <c r="L28" i="11"/>
  <c r="F8" i="4"/>
  <c r="F16" i="4"/>
  <c r="F14" i="4"/>
  <c r="F27" i="4"/>
  <c r="F75" i="4"/>
  <c r="F55" i="4"/>
  <c r="F46" i="4"/>
  <c r="F26" i="4"/>
  <c r="F53" i="4"/>
  <c r="F15" i="4"/>
  <c r="F40" i="4"/>
  <c r="F63" i="4"/>
  <c r="F25" i="4"/>
  <c r="F6" i="4"/>
  <c r="F32" i="4"/>
  <c r="F18" i="4"/>
  <c r="F12" i="4"/>
  <c r="F71" i="4"/>
  <c r="F61" i="4"/>
  <c r="F45" i="4"/>
  <c r="F60" i="4"/>
  <c r="F34" i="4"/>
  <c r="F38" i="4"/>
  <c r="F49" i="4"/>
  <c r="F37" i="4"/>
  <c r="F7" i="4"/>
  <c r="F57" i="4"/>
  <c r="F13" i="4"/>
  <c r="F9" i="4"/>
  <c r="F51" i="4"/>
  <c r="F28" i="4"/>
  <c r="F44" i="4"/>
  <c r="F50" i="4"/>
  <c r="F48" i="4"/>
  <c r="O19" i="4"/>
  <c r="AV102" i="2"/>
  <c r="AV97" i="2"/>
  <c r="N35" i="4"/>
  <c r="N66" i="4"/>
  <c r="N54" i="4"/>
  <c r="F54" i="4" s="1"/>
  <c r="N17" i="4"/>
  <c r="N47" i="4"/>
  <c r="N4" i="4"/>
  <c r="N65" i="4"/>
  <c r="F65" i="4" s="1"/>
  <c r="N70" i="4"/>
  <c r="N58" i="4"/>
  <c r="N23" i="4"/>
  <c r="N52" i="4"/>
  <c r="F52" i="4" s="1"/>
  <c r="N5" i="4"/>
  <c r="F5" i="4" s="1"/>
  <c r="N31" i="4"/>
  <c r="N72" i="4"/>
  <c r="N29" i="4"/>
  <c r="N74" i="4"/>
  <c r="N69" i="4"/>
  <c r="W64" i="11"/>
  <c r="W61" i="11"/>
  <c r="X61" i="11" s="1"/>
  <c r="H50" i="11"/>
  <c r="H28" i="11"/>
  <c r="H48" i="11"/>
  <c r="H53" i="11"/>
  <c r="J14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0" i="4"/>
  <c r="J39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Z15" i="11" l="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11" i="4"/>
  <c r="AC50" i="11"/>
  <c r="AD50" i="11" s="1"/>
  <c r="AC81" i="11"/>
  <c r="AD81" i="11" s="1"/>
  <c r="AB50" i="11"/>
  <c r="AC31" i="11"/>
  <c r="AD31" i="11" s="1"/>
  <c r="AC47" i="11"/>
  <c r="AD47" i="11" s="1"/>
  <c r="AC5" i="11"/>
  <c r="E36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4" i="4"/>
  <c r="E13" i="4"/>
  <c r="E6" i="4"/>
  <c r="E34" i="4"/>
  <c r="E73" i="4"/>
  <c r="F72" i="4"/>
  <c r="E72" i="4" s="1"/>
  <c r="F17" i="4"/>
  <c r="E17" i="4" s="1"/>
  <c r="F31" i="4"/>
  <c r="E31" i="4" s="1"/>
  <c r="F66" i="4"/>
  <c r="E66" i="4" s="1"/>
  <c r="F23" i="4"/>
  <c r="E23" i="4" s="1"/>
  <c r="F58" i="4"/>
  <c r="E58" i="4" s="1"/>
  <c r="F35" i="4"/>
  <c r="E35" i="4" s="1"/>
  <c r="F70" i="4"/>
  <c r="E70" i="4" s="1"/>
  <c r="F69" i="4"/>
  <c r="E69" i="4" s="1"/>
  <c r="F74" i="4"/>
  <c r="E74" i="4" s="1"/>
  <c r="F19" i="4"/>
  <c r="E19" i="4" s="1"/>
  <c r="F4" i="4"/>
  <c r="E4" i="4" s="1"/>
  <c r="F29" i="4"/>
  <c r="E29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O12" i="2"/>
  <c r="JJ106" i="2" s="1"/>
  <c r="JQ106" i="2" l="1"/>
  <c r="AW20" i="4"/>
  <c r="AU20" i="4"/>
  <c r="IZ12" i="2"/>
  <c r="IW12" i="2"/>
  <c r="JA12" i="2" l="1"/>
  <c r="IV106" i="2" l="1"/>
  <c r="AT20" i="4"/>
  <c r="IS12" i="2"/>
  <c r="IP12" i="2"/>
  <c r="IT12" i="2" l="1"/>
  <c r="IO106" i="2" l="1"/>
  <c r="AS20" i="4"/>
  <c r="IH106" i="2"/>
  <c r="AR20" i="4"/>
  <c r="HF105" i="2"/>
  <c r="HF94" i="2"/>
  <c r="GA12" i="2"/>
  <c r="FX12" i="2"/>
  <c r="FM12" i="2"/>
  <c r="FJ12" i="2"/>
  <c r="FP106" i="2" l="1"/>
  <c r="GB12" i="2"/>
  <c r="AL20" i="4"/>
  <c r="FN12" i="2"/>
  <c r="AQ20" i="4" l="1"/>
  <c r="AO20" i="4"/>
  <c r="AN20" i="4"/>
  <c r="I20" i="4" s="1"/>
  <c r="HF108" i="2"/>
  <c r="HF107" i="2"/>
  <c r="HF106" i="2"/>
  <c r="HF92" i="2"/>
  <c r="AM20" i="4"/>
  <c r="AK20" i="4"/>
  <c r="AJ20" i="4"/>
  <c r="FW106" i="2"/>
  <c r="AI20" i="4"/>
  <c r="FI106" i="2"/>
  <c r="AG20" i="4"/>
  <c r="R5" i="11"/>
  <c r="Q5" i="11"/>
  <c r="HH107" i="2" l="1"/>
  <c r="HH101" i="2"/>
  <c r="HH96" i="2"/>
  <c r="HH106" i="2"/>
  <c r="HH92" i="2"/>
  <c r="HH95" i="2"/>
  <c r="HH100" i="2"/>
  <c r="HH93" i="2"/>
  <c r="HH94" i="2"/>
  <c r="HJ93" i="2"/>
  <c r="HH105" i="2"/>
  <c r="AF20" i="4"/>
  <c r="AE20" i="4" l="1"/>
  <c r="EN92" i="2"/>
  <c r="ER93" i="2" s="1"/>
  <c r="EN107" i="2"/>
  <c r="EP107" i="2" s="1"/>
  <c r="EN108" i="2"/>
  <c r="EN106" i="2"/>
  <c r="AB20" i="4"/>
  <c r="FB106" i="2"/>
  <c r="N5" i="11"/>
  <c r="O5" i="11"/>
  <c r="EP106" i="2" l="1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JS104" i="2" l="1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7" i="4"/>
  <c r="E22" i="4"/>
  <c r="E25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MY92" i="2"/>
  <c r="KU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0" i="4"/>
  <c r="E37" i="4"/>
  <c r="E30" i="4"/>
  <c r="E14" i="4"/>
  <c r="E59" i="4"/>
  <c r="E51" i="4"/>
  <c r="E53" i="4"/>
  <c r="E33" i="4"/>
  <c r="E3" i="4"/>
  <c r="E32" i="4"/>
  <c r="E46" i="4"/>
  <c r="E43" i="4"/>
  <c r="E16" i="4"/>
  <c r="E61" i="4"/>
  <c r="E12" i="4"/>
  <c r="E39" i="4"/>
  <c r="E50" i="4"/>
  <c r="E45" i="4"/>
  <c r="E28" i="4"/>
  <c r="E5" i="4"/>
  <c r="E57" i="4"/>
  <c r="E38" i="4"/>
  <c r="E55" i="4"/>
  <c r="E21" i="4"/>
  <c r="E41" i="4"/>
  <c r="E18" i="4"/>
  <c r="E8" i="4"/>
  <c r="E54" i="4"/>
  <c r="E9" i="4"/>
  <c r="E27" i="4"/>
  <c r="E10" i="4"/>
  <c r="E42" i="4"/>
  <c r="E26" i="4"/>
  <c r="E15" i="4"/>
  <c r="E71" i="4"/>
  <c r="E68" i="4"/>
  <c r="E44" i="4"/>
  <c r="E60" i="4"/>
  <c r="E52" i="4"/>
  <c r="E48" i="4"/>
  <c r="E49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<sst xmlns="http://schemas.openxmlformats.org/spreadsheetml/2006/main" count="17093" uniqueCount="410">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</sst>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HT6" activePane="bottomRight" state="frozen"/>
      <selection pane="topRight" activeCell="D1" sqref="D1"/>
      <selection pane="bottomLeft" activeCell="A6" sqref="A6"/>
      <selection pane="bottomRight" activeCell="IO78" sqref="IO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12.140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54"/>
      <c r="B1" s="454"/>
      <c r="C1" s="454"/>
      <c r="D1" s="446"/>
      <c r="E1" s="447"/>
      <c r="F1" s="447"/>
      <c r="G1" s="447"/>
      <c r="H1" s="448"/>
      <c r="I1" s="21"/>
      <c r="J1" s="429" t="s">
        <v>45</v>
      </c>
      <c r="K1" s="430"/>
      <c r="L1" s="430"/>
      <c r="M1" s="430"/>
      <c r="N1" s="431"/>
      <c r="O1" s="23"/>
      <c r="P1" s="429" t="s">
        <v>51</v>
      </c>
      <c r="Q1" s="430"/>
      <c r="R1" s="430"/>
      <c r="S1" s="430"/>
      <c r="T1" s="431"/>
      <c r="U1" s="23"/>
      <c r="V1" s="429" t="s">
        <v>53</v>
      </c>
      <c r="W1" s="430"/>
      <c r="X1" s="430"/>
      <c r="Y1" s="430"/>
      <c r="Z1" s="431"/>
      <c r="AA1" s="23"/>
      <c r="AB1" s="429" t="s">
        <v>54</v>
      </c>
      <c r="AC1" s="430"/>
      <c r="AD1" s="430"/>
      <c r="AE1" s="430"/>
      <c r="AF1" s="431"/>
      <c r="AG1" s="30"/>
      <c r="AH1" s="429" t="s">
        <v>55</v>
      </c>
      <c r="AI1" s="430"/>
      <c r="AJ1" s="430"/>
      <c r="AK1" s="430"/>
      <c r="AL1" s="431"/>
      <c r="AM1" s="23"/>
      <c r="AN1" s="435" t="s">
        <v>170</v>
      </c>
      <c r="AO1" s="436"/>
      <c r="AP1" s="436"/>
      <c r="AQ1" s="436"/>
      <c r="AR1" s="437"/>
      <c r="AS1" s="30"/>
      <c r="AT1" s="429" t="s">
        <v>56</v>
      </c>
      <c r="AU1" s="430"/>
      <c r="AV1" s="430"/>
      <c r="AW1" s="430"/>
      <c r="AX1" s="431"/>
      <c r="AY1" s="23"/>
      <c r="AZ1" s="413" t="s">
        <v>53</v>
      </c>
      <c r="BA1" s="414"/>
      <c r="BB1" s="414"/>
      <c r="BC1" s="414"/>
      <c r="BD1" s="415"/>
      <c r="BE1" s="30"/>
      <c r="BF1" s="429" t="s">
        <v>59</v>
      </c>
      <c r="BG1" s="430"/>
      <c r="BH1" s="430"/>
      <c r="BI1" s="430"/>
      <c r="BJ1" s="431"/>
      <c r="BK1" s="23"/>
      <c r="BL1" s="435" t="s">
        <v>170</v>
      </c>
      <c r="BM1" s="436"/>
      <c r="BN1" s="436"/>
      <c r="BO1" s="436"/>
      <c r="BP1" s="437"/>
      <c r="BQ1" s="23"/>
      <c r="BR1" s="429" t="s">
        <v>60</v>
      </c>
      <c r="BS1" s="430"/>
      <c r="BT1" s="430"/>
      <c r="BU1" s="430"/>
      <c r="BV1" s="431"/>
      <c r="BW1" s="30"/>
      <c r="BX1" s="429" t="s">
        <v>61</v>
      </c>
      <c r="BY1" s="430"/>
      <c r="BZ1" s="430"/>
      <c r="CA1" s="430"/>
      <c r="CB1" s="431"/>
      <c r="CC1" s="23"/>
      <c r="CD1" s="435" t="s">
        <v>170</v>
      </c>
      <c r="CE1" s="436"/>
      <c r="CF1" s="436"/>
      <c r="CG1" s="436"/>
      <c r="CH1" s="437"/>
      <c r="CI1" s="30"/>
      <c r="CJ1" s="429" t="s">
        <v>62</v>
      </c>
      <c r="CK1" s="430"/>
      <c r="CL1" s="430"/>
      <c r="CM1" s="430"/>
      <c r="CN1" s="431"/>
      <c r="CO1" s="23"/>
      <c r="CP1" s="413" t="s">
        <v>54</v>
      </c>
      <c r="CQ1" s="414"/>
      <c r="CR1" s="414"/>
      <c r="CS1" s="414"/>
      <c r="CT1" s="415"/>
      <c r="CU1" s="30"/>
      <c r="CV1" s="429" t="s">
        <v>63</v>
      </c>
      <c r="CW1" s="430"/>
      <c r="CX1" s="430"/>
      <c r="CY1" s="430"/>
      <c r="CZ1" s="431"/>
      <c r="DA1" s="23"/>
      <c r="DB1" s="435" t="s">
        <v>170</v>
      </c>
      <c r="DC1" s="436"/>
      <c r="DD1" s="436"/>
      <c r="DE1" s="436"/>
      <c r="DF1" s="437"/>
      <c r="DG1" s="23"/>
      <c r="DH1" s="429" t="s">
        <v>64</v>
      </c>
      <c r="DI1" s="430"/>
      <c r="DJ1" s="430"/>
      <c r="DK1" s="430"/>
      <c r="DL1" s="431"/>
      <c r="DM1" s="30"/>
      <c r="DN1" s="429" t="s">
        <v>65</v>
      </c>
      <c r="DO1" s="430"/>
      <c r="DP1" s="430"/>
      <c r="DQ1" s="430"/>
      <c r="DR1" s="431"/>
      <c r="DS1" s="23"/>
      <c r="DT1" s="435" t="s">
        <v>170</v>
      </c>
      <c r="DU1" s="436"/>
      <c r="DV1" s="436"/>
      <c r="DW1" s="436"/>
      <c r="DX1" s="437"/>
      <c r="DY1" s="23"/>
      <c r="DZ1" s="429" t="s">
        <v>66</v>
      </c>
      <c r="EA1" s="430"/>
      <c r="EB1" s="430"/>
      <c r="EC1" s="430"/>
      <c r="ED1" s="431"/>
      <c r="EE1" s="23"/>
      <c r="EF1" s="429" t="s">
        <v>67</v>
      </c>
      <c r="EG1" s="430"/>
      <c r="EH1" s="430"/>
      <c r="EI1" s="430"/>
      <c r="EJ1" s="431"/>
      <c r="EK1" s="30"/>
      <c r="EL1" s="429" t="s">
        <v>68</v>
      </c>
      <c r="EM1" s="430"/>
      <c r="EN1" s="430"/>
      <c r="EO1" s="430"/>
      <c r="EP1" s="431"/>
      <c r="EQ1" s="23"/>
      <c r="ER1" s="435" t="s">
        <v>170</v>
      </c>
      <c r="ES1" s="436"/>
      <c r="ET1" s="436"/>
      <c r="EU1" s="436"/>
      <c r="EV1" s="437"/>
      <c r="EW1" s="23"/>
      <c r="EX1" s="429" t="s">
        <v>69</v>
      </c>
      <c r="EY1" s="430"/>
      <c r="EZ1" s="430"/>
      <c r="FA1" s="430"/>
      <c r="FB1" s="431"/>
      <c r="FC1" s="23"/>
      <c r="FD1" s="413" t="s">
        <v>391</v>
      </c>
      <c r="FE1" s="414"/>
      <c r="FF1" s="414"/>
      <c r="FG1" s="414"/>
      <c r="FH1" s="415"/>
      <c r="FI1" s="30"/>
      <c r="FJ1" s="429" t="s">
        <v>70</v>
      </c>
      <c r="FK1" s="430"/>
      <c r="FL1" s="430"/>
      <c r="FM1" s="430"/>
      <c r="FN1" s="431"/>
      <c r="FO1" s="23"/>
      <c r="FP1" s="429" t="s">
        <v>71</v>
      </c>
      <c r="FQ1" s="430"/>
      <c r="FR1" s="430"/>
      <c r="FS1" s="430"/>
      <c r="FT1" s="431"/>
      <c r="FU1" s="23"/>
      <c r="FV1" s="429" t="s">
        <v>72</v>
      </c>
      <c r="FW1" s="430"/>
      <c r="FX1" s="430"/>
      <c r="FY1" s="430"/>
      <c r="FZ1" s="431"/>
      <c r="GA1" s="23"/>
      <c r="GB1" s="421" t="s">
        <v>53</v>
      </c>
      <c r="GC1" s="422"/>
      <c r="GD1" s="422"/>
      <c r="GE1" s="422"/>
      <c r="GF1" s="423"/>
      <c r="GG1" s="30"/>
      <c r="GH1" s="413" t="s">
        <v>172</v>
      </c>
      <c r="GI1" s="414"/>
      <c r="GJ1" s="414"/>
      <c r="GK1" s="414"/>
      <c r="GL1" s="415"/>
      <c r="GM1" s="30"/>
      <c r="GN1" s="429" t="s">
        <v>73</v>
      </c>
      <c r="GO1" s="430"/>
      <c r="GP1" s="430"/>
      <c r="GQ1" s="430"/>
      <c r="GR1" s="431"/>
      <c r="GS1" s="30"/>
      <c r="GT1" s="413" t="s">
        <v>173</v>
      </c>
      <c r="GU1" s="414"/>
      <c r="GV1" s="414"/>
      <c r="GW1" s="414"/>
      <c r="GX1" s="415"/>
      <c r="GY1" s="23"/>
      <c r="GZ1" s="421" t="s">
        <v>54</v>
      </c>
      <c r="HA1" s="422"/>
      <c r="HB1" s="422"/>
      <c r="HC1" s="422"/>
      <c r="HD1" s="423"/>
      <c r="HE1" s="23"/>
      <c r="HF1" s="429" t="s">
        <v>74</v>
      </c>
      <c r="HG1" s="430"/>
      <c r="HH1" s="430"/>
      <c r="HI1" s="430"/>
      <c r="HJ1" s="431"/>
      <c r="HK1" s="30"/>
      <c r="HL1" s="429" t="s">
        <v>75</v>
      </c>
      <c r="HM1" s="430"/>
      <c r="HN1" s="430"/>
      <c r="HO1" s="430"/>
      <c r="HP1" s="431"/>
      <c r="HQ1" s="23"/>
      <c r="HR1" s="429" t="s">
        <v>76</v>
      </c>
      <c r="HS1" s="430"/>
      <c r="HT1" s="430"/>
      <c r="HU1" s="430"/>
      <c r="HV1" s="431"/>
      <c r="HW1" s="23"/>
      <c r="HX1" s="435" t="s">
        <v>314</v>
      </c>
      <c r="HY1" s="436"/>
      <c r="HZ1" s="436"/>
      <c r="IA1" s="436"/>
      <c r="IB1" s="437"/>
      <c r="IC1" s="30"/>
      <c r="ID1" s="429" t="s">
        <v>77</v>
      </c>
      <c r="IE1" s="430"/>
      <c r="IF1" s="430"/>
      <c r="IG1" s="430"/>
      <c r="IH1" s="431"/>
      <c r="II1" s="23"/>
      <c r="IJ1" s="435" t="s">
        <v>315</v>
      </c>
      <c r="IK1" s="436"/>
      <c r="IL1" s="436"/>
      <c r="IM1" s="436"/>
      <c r="IN1" s="437"/>
      <c r="IO1" s="23"/>
      <c r="IP1" s="429" t="s">
        <v>78</v>
      </c>
      <c r="IQ1" s="430"/>
      <c r="IR1" s="430"/>
      <c r="IS1" s="430"/>
      <c r="IT1" s="431"/>
      <c r="IU1" s="30"/>
      <c r="IV1" s="413" t="s">
        <v>175</v>
      </c>
      <c r="IW1" s="414"/>
      <c r="IX1" s="414"/>
      <c r="IY1" s="414"/>
      <c r="IZ1" s="415"/>
      <c r="JA1" s="30"/>
      <c r="JB1" s="421" t="s">
        <v>55</v>
      </c>
      <c r="JC1" s="422"/>
      <c r="JD1" s="422"/>
      <c r="JE1" s="422"/>
      <c r="JF1" s="423"/>
      <c r="JG1" s="23"/>
      <c r="JH1" s="429" t="s">
        <v>79</v>
      </c>
      <c r="JI1" s="430"/>
      <c r="JJ1" s="430"/>
      <c r="JK1" s="430"/>
      <c r="JL1" s="431"/>
      <c r="JM1" s="30"/>
      <c r="JN1" s="435" t="s">
        <v>174</v>
      </c>
      <c r="JO1" s="436"/>
      <c r="JP1" s="436"/>
      <c r="JQ1" s="436"/>
      <c r="JR1" s="437"/>
      <c r="JS1" s="23"/>
      <c r="JT1" s="429" t="s">
        <v>80</v>
      </c>
      <c r="JU1" s="430"/>
      <c r="JV1" s="430"/>
      <c r="JW1" s="430"/>
      <c r="JX1" s="431"/>
      <c r="JY1" s="23"/>
      <c r="JZ1" s="435" t="s">
        <v>176</v>
      </c>
      <c r="KA1" s="436"/>
      <c r="KB1" s="436"/>
      <c r="KC1" s="436"/>
      <c r="KD1" s="437"/>
      <c r="KE1" s="30"/>
      <c r="KF1" s="421" t="s">
        <v>171</v>
      </c>
      <c r="KG1" s="422"/>
      <c r="KH1" s="422"/>
      <c r="KI1" s="422"/>
      <c r="KJ1" s="423"/>
      <c r="KK1" s="23"/>
      <c r="KL1" s="429" t="s">
        <v>81</v>
      </c>
      <c r="KM1" s="430"/>
      <c r="KN1" s="430"/>
      <c r="KO1" s="430"/>
      <c r="KP1" s="431"/>
      <c r="KQ1" s="30"/>
      <c r="KR1" s="429" t="s">
        <v>82</v>
      </c>
      <c r="KS1" s="430"/>
      <c r="KT1" s="430"/>
      <c r="KU1" s="430"/>
      <c r="KV1" s="431"/>
      <c r="KW1" s="23"/>
      <c r="KX1" s="429" t="s">
        <v>83</v>
      </c>
      <c r="KY1" s="430"/>
      <c r="KZ1" s="430"/>
      <c r="LA1" s="430"/>
      <c r="LB1" s="431"/>
      <c r="LC1" s="30"/>
      <c r="LD1" s="429" t="s">
        <v>84</v>
      </c>
      <c r="LE1" s="430"/>
      <c r="LF1" s="430"/>
      <c r="LG1" s="430"/>
      <c r="LH1" s="431"/>
      <c r="LI1" s="23"/>
      <c r="LJ1" s="435" t="s">
        <v>177</v>
      </c>
      <c r="LK1" s="436"/>
      <c r="LL1" s="436"/>
      <c r="LM1" s="436"/>
      <c r="LN1" s="437"/>
      <c r="LO1" s="30"/>
      <c r="LP1" s="429" t="s">
        <v>85</v>
      </c>
      <c r="LQ1" s="430"/>
      <c r="LR1" s="430"/>
      <c r="LS1" s="430"/>
      <c r="LT1" s="431"/>
      <c r="LU1" s="23"/>
      <c r="LV1" s="435" t="s">
        <v>178</v>
      </c>
      <c r="LW1" s="436"/>
      <c r="LX1" s="436"/>
      <c r="LY1" s="436"/>
      <c r="LZ1" s="437"/>
      <c r="MA1" s="30"/>
      <c r="MB1" s="421" t="s">
        <v>179</v>
      </c>
      <c r="MC1" s="422"/>
      <c r="MD1" s="422"/>
      <c r="ME1" s="422"/>
      <c r="MF1" s="423"/>
      <c r="MG1" s="23"/>
      <c r="MH1" s="429" t="s">
        <v>86</v>
      </c>
      <c r="MI1" s="430"/>
      <c r="MJ1" s="430"/>
      <c r="MK1" s="430"/>
      <c r="ML1" s="431"/>
      <c r="MM1" s="30"/>
      <c r="MN1" s="429" t="s">
        <v>87</v>
      </c>
      <c r="MO1" s="430"/>
      <c r="MP1" s="430"/>
      <c r="MQ1" s="430"/>
      <c r="MR1" s="431"/>
      <c r="MS1" s="23"/>
      <c r="MT1" s="435" t="s">
        <v>172</v>
      </c>
      <c r="MU1" s="436"/>
      <c r="MV1" s="436"/>
      <c r="MW1" s="436"/>
      <c r="MX1" s="437"/>
      <c r="MY1" s="30"/>
      <c r="MZ1" s="429" t="s">
        <v>88</v>
      </c>
      <c r="NA1" s="430"/>
      <c r="NB1" s="430"/>
      <c r="NC1" s="430"/>
      <c r="ND1" s="431"/>
      <c r="NE1" s="23"/>
      <c r="NF1" s="435" t="s">
        <v>173</v>
      </c>
      <c r="NG1" s="436"/>
      <c r="NH1" s="436"/>
      <c r="NI1" s="436"/>
      <c r="NJ1" s="437"/>
      <c r="NK1" s="23"/>
      <c r="NL1" s="429" t="s">
        <v>89</v>
      </c>
      <c r="NM1" s="430"/>
      <c r="NN1" s="430"/>
      <c r="NO1" s="430"/>
      <c r="NP1" s="431"/>
      <c r="NQ1" s="30"/>
      <c r="NR1" s="429" t="s">
        <v>90</v>
      </c>
      <c r="NS1" s="430"/>
      <c r="NT1" s="430"/>
      <c r="NU1" s="430"/>
      <c r="NV1" s="431"/>
      <c r="NW1" s="32"/>
      <c r="NX1" s="435" t="s">
        <v>175</v>
      </c>
      <c r="NY1" s="436"/>
      <c r="NZ1" s="436"/>
      <c r="OA1" s="436"/>
      <c r="OB1" s="437"/>
      <c r="OD1" s="421" t="s">
        <v>175</v>
      </c>
      <c r="OE1" s="422"/>
      <c r="OF1" s="422"/>
      <c r="OG1" s="422"/>
      <c r="OH1" s="423"/>
    </row>
    <row r="2" spans="1:398" ht="18" customHeight="1" x14ac:dyDescent="0.2">
      <c r="A2" s="454"/>
      <c r="B2" s="454"/>
      <c r="C2" s="454"/>
      <c r="D2" s="450"/>
      <c r="E2" s="451"/>
      <c r="F2" s="451"/>
      <c r="G2" s="451"/>
      <c r="H2" s="448"/>
      <c r="I2" s="21"/>
      <c r="J2" s="433">
        <v>45151.729166666664</v>
      </c>
      <c r="K2" s="434"/>
      <c r="L2" s="434"/>
      <c r="M2" s="434"/>
      <c r="N2" s="431"/>
      <c r="O2" s="23"/>
      <c r="P2" s="433">
        <v>45157.666666666664</v>
      </c>
      <c r="Q2" s="434"/>
      <c r="R2" s="434"/>
      <c r="S2" s="434"/>
      <c r="T2" s="431"/>
      <c r="U2" s="23"/>
      <c r="V2" s="433">
        <v>45165.729166666664</v>
      </c>
      <c r="W2" s="434"/>
      <c r="X2" s="434"/>
      <c r="Y2" s="434"/>
      <c r="Z2" s="431"/>
      <c r="AA2" s="23"/>
      <c r="AB2" s="433">
        <v>45172.625</v>
      </c>
      <c r="AC2" s="434"/>
      <c r="AD2" s="434"/>
      <c r="AE2" s="434"/>
      <c r="AF2" s="431"/>
      <c r="AG2" s="31"/>
      <c r="AH2" s="433">
        <v>45185.5625</v>
      </c>
      <c r="AI2" s="434"/>
      <c r="AJ2" s="434"/>
      <c r="AK2" s="434"/>
      <c r="AL2" s="431"/>
      <c r="AM2" s="23"/>
      <c r="AN2" s="439">
        <v>44825.78125</v>
      </c>
      <c r="AO2" s="440"/>
      <c r="AP2" s="440"/>
      <c r="AQ2" s="440"/>
      <c r="AR2" s="437"/>
      <c r="AS2" s="31"/>
      <c r="AT2" s="433">
        <v>45193.625</v>
      </c>
      <c r="AU2" s="434"/>
      <c r="AV2" s="434"/>
      <c r="AW2" s="434"/>
      <c r="AX2" s="431"/>
      <c r="AY2" s="23"/>
      <c r="AZ2" s="417">
        <v>45196.864583333336</v>
      </c>
      <c r="BA2" s="418"/>
      <c r="BB2" s="418"/>
      <c r="BC2" s="418"/>
      <c r="BD2" s="415"/>
      <c r="BE2" s="31"/>
      <c r="BF2" s="433">
        <v>45199.770833333336</v>
      </c>
      <c r="BG2" s="434"/>
      <c r="BH2" s="434"/>
      <c r="BI2" s="434"/>
      <c r="BJ2" s="431"/>
      <c r="BK2" s="23"/>
      <c r="BL2" s="439">
        <v>45204.875</v>
      </c>
      <c r="BM2" s="440"/>
      <c r="BN2" s="440"/>
      <c r="BO2" s="440"/>
      <c r="BP2" s="437"/>
      <c r="BQ2" s="23"/>
      <c r="BR2" s="433">
        <v>45207.625</v>
      </c>
      <c r="BS2" s="434"/>
      <c r="BT2" s="434"/>
      <c r="BU2" s="434"/>
      <c r="BV2" s="431"/>
      <c r="BW2" s="31"/>
      <c r="BX2" s="433">
        <v>45220.5625</v>
      </c>
      <c r="BY2" s="434"/>
      <c r="BZ2" s="434"/>
      <c r="CA2" s="434"/>
      <c r="CB2" s="431"/>
      <c r="CC2" s="23"/>
      <c r="CD2" s="439">
        <v>45225.875</v>
      </c>
      <c r="CE2" s="440"/>
      <c r="CF2" s="440"/>
      <c r="CG2" s="440"/>
      <c r="CH2" s="437"/>
      <c r="CI2" s="31"/>
      <c r="CJ2" s="433">
        <v>45228.625</v>
      </c>
      <c r="CK2" s="434"/>
      <c r="CL2" s="434"/>
      <c r="CM2" s="434"/>
      <c r="CN2" s="431"/>
      <c r="CO2" s="23"/>
      <c r="CP2" s="417">
        <v>45231.864583333336</v>
      </c>
      <c r="CQ2" s="418"/>
      <c r="CR2" s="418"/>
      <c r="CS2" s="418"/>
      <c r="CT2" s="415"/>
      <c r="CU2" s="31"/>
      <c r="CV2" s="433">
        <v>45235.729166666664</v>
      </c>
      <c r="CW2" s="434"/>
      <c r="CX2" s="434"/>
      <c r="CY2" s="434"/>
      <c r="CZ2" s="431"/>
      <c r="DA2" s="23"/>
      <c r="DB2" s="439">
        <v>45239.78125</v>
      </c>
      <c r="DC2" s="440"/>
      <c r="DD2" s="440"/>
      <c r="DE2" s="440"/>
      <c r="DF2" s="437"/>
      <c r="DG2" s="23"/>
      <c r="DH2" s="433">
        <v>45242.625</v>
      </c>
      <c r="DI2" s="434"/>
      <c r="DJ2" s="434"/>
      <c r="DK2" s="434"/>
      <c r="DL2" s="431"/>
      <c r="DM2" s="31"/>
      <c r="DN2" s="433">
        <v>45255.5625</v>
      </c>
      <c r="DO2" s="434"/>
      <c r="DP2" s="434"/>
      <c r="DQ2" s="434"/>
      <c r="DR2" s="431"/>
      <c r="DS2" s="23"/>
      <c r="DT2" s="439">
        <v>45260.875</v>
      </c>
      <c r="DU2" s="440"/>
      <c r="DV2" s="440"/>
      <c r="DW2" s="440"/>
      <c r="DX2" s="437"/>
      <c r="DY2" s="23"/>
      <c r="DZ2" s="433">
        <v>45262.666666666664</v>
      </c>
      <c r="EA2" s="434"/>
      <c r="EB2" s="434"/>
      <c r="EC2" s="434"/>
      <c r="ED2" s="431"/>
      <c r="EE2" s="23"/>
      <c r="EF2" s="433">
        <v>45265.864583333336</v>
      </c>
      <c r="EG2" s="434"/>
      <c r="EH2" s="434"/>
      <c r="EI2" s="434"/>
      <c r="EJ2" s="431"/>
      <c r="EK2" s="31"/>
      <c r="EL2" s="433">
        <v>45269.666666666664</v>
      </c>
      <c r="EM2" s="434"/>
      <c r="EN2" s="434"/>
      <c r="EO2" s="434"/>
      <c r="EP2" s="431"/>
      <c r="EQ2" s="23"/>
      <c r="ER2" s="439">
        <v>45274.875</v>
      </c>
      <c r="ES2" s="440"/>
      <c r="ET2" s="440"/>
      <c r="EU2" s="440"/>
      <c r="EV2" s="437"/>
      <c r="EW2" s="23"/>
      <c r="EX2" s="433">
        <v>45276.666666666664</v>
      </c>
      <c r="EY2" s="434"/>
      <c r="EZ2" s="434"/>
      <c r="FA2" s="434"/>
      <c r="FB2" s="431"/>
      <c r="FC2" s="23"/>
      <c r="FD2" s="417">
        <v>45280.875</v>
      </c>
      <c r="FE2" s="418"/>
      <c r="FF2" s="418"/>
      <c r="FG2" s="418"/>
      <c r="FH2" s="415"/>
      <c r="FI2" s="31"/>
      <c r="FJ2" s="433">
        <v>45283.770833333336</v>
      </c>
      <c r="FK2" s="434"/>
      <c r="FL2" s="434"/>
      <c r="FM2" s="434"/>
      <c r="FN2" s="431"/>
      <c r="FO2" s="23"/>
      <c r="FP2" s="433">
        <v>45286.770833333336</v>
      </c>
      <c r="FQ2" s="434"/>
      <c r="FR2" s="434"/>
      <c r="FS2" s="434"/>
      <c r="FT2" s="431"/>
      <c r="FU2" s="23"/>
      <c r="FV2" s="433">
        <v>45292.875</v>
      </c>
      <c r="FW2" s="434"/>
      <c r="FX2" s="434"/>
      <c r="FY2" s="434"/>
      <c r="FZ2" s="431"/>
      <c r="GA2" s="23"/>
      <c r="GB2" s="425">
        <v>45298.729166666664</v>
      </c>
      <c r="GC2" s="426"/>
      <c r="GD2" s="426"/>
      <c r="GE2" s="426"/>
      <c r="GF2" s="423"/>
      <c r="GG2" s="31"/>
      <c r="GH2" s="417">
        <v>45301.875</v>
      </c>
      <c r="GI2" s="418"/>
      <c r="GJ2" s="418"/>
      <c r="GK2" s="418"/>
      <c r="GL2" s="415"/>
      <c r="GM2" s="31"/>
      <c r="GN2" s="433">
        <v>45312.729166666664</v>
      </c>
      <c r="GO2" s="434"/>
      <c r="GP2" s="434"/>
      <c r="GQ2" s="434"/>
      <c r="GR2" s="431"/>
      <c r="GS2" s="31"/>
      <c r="GT2" s="417">
        <v>45315.875</v>
      </c>
      <c r="GU2" s="418"/>
      <c r="GV2" s="418"/>
      <c r="GW2" s="418"/>
      <c r="GX2" s="415"/>
      <c r="GY2" s="23"/>
      <c r="GZ2" s="425">
        <v>45319.645833333336</v>
      </c>
      <c r="HA2" s="426"/>
      <c r="HB2" s="426"/>
      <c r="HC2" s="426"/>
      <c r="HD2" s="423"/>
      <c r="HE2" s="23"/>
      <c r="HF2" s="433">
        <v>45322.885416666664</v>
      </c>
      <c r="HG2" s="434"/>
      <c r="HH2" s="434"/>
      <c r="HI2" s="434"/>
      <c r="HJ2" s="431"/>
      <c r="HK2" s="31"/>
      <c r="HL2" s="433">
        <v>45326.729166666664</v>
      </c>
      <c r="HM2" s="434"/>
      <c r="HN2" s="434"/>
      <c r="HO2" s="434"/>
      <c r="HP2" s="431"/>
      <c r="HQ2" s="23"/>
      <c r="HR2" s="433">
        <v>45332.666666666664</v>
      </c>
      <c r="HS2" s="434"/>
      <c r="HT2" s="434"/>
      <c r="HU2" s="434"/>
      <c r="HV2" s="431"/>
      <c r="HW2" s="23"/>
      <c r="HX2" s="439">
        <v>45337.875</v>
      </c>
      <c r="HY2" s="440"/>
      <c r="HZ2" s="440"/>
      <c r="IA2" s="440"/>
      <c r="IB2" s="437"/>
      <c r="IC2" s="31"/>
      <c r="ID2" s="433">
        <v>45339.5625</v>
      </c>
      <c r="IE2" s="434"/>
      <c r="IF2" s="434"/>
      <c r="IG2" s="434"/>
      <c r="IH2" s="431"/>
      <c r="II2" s="23"/>
      <c r="IJ2" s="439">
        <v>45344.875</v>
      </c>
      <c r="IK2" s="440"/>
      <c r="IL2" s="440"/>
      <c r="IM2" s="440"/>
      <c r="IN2" s="437"/>
      <c r="IO2" s="23"/>
      <c r="IP2" s="433">
        <v>45343.854166666664</v>
      </c>
      <c r="IQ2" s="434"/>
      <c r="IR2" s="434"/>
      <c r="IS2" s="434"/>
      <c r="IT2" s="431"/>
      <c r="IU2" s="31"/>
      <c r="IV2" s="417">
        <v>45347.666666666664</v>
      </c>
      <c r="IW2" s="418"/>
      <c r="IX2" s="418"/>
      <c r="IY2" s="418"/>
      <c r="IZ2" s="415"/>
      <c r="JA2" s="31"/>
      <c r="JB2" s="425">
        <v>45350.666666666664</v>
      </c>
      <c r="JC2" s="426"/>
      <c r="JD2" s="426"/>
      <c r="JE2" s="426"/>
      <c r="JF2" s="423"/>
      <c r="JG2" s="23"/>
      <c r="JH2" s="433">
        <v>45353.666666666664</v>
      </c>
      <c r="JI2" s="434"/>
      <c r="JJ2" s="434"/>
      <c r="JK2" s="434"/>
      <c r="JL2" s="431"/>
      <c r="JM2" s="31"/>
      <c r="JN2" s="439">
        <v>45358.875</v>
      </c>
      <c r="JO2" s="440"/>
      <c r="JP2" s="440"/>
      <c r="JQ2" s="440"/>
      <c r="JR2" s="437"/>
      <c r="JS2" s="23"/>
      <c r="JT2" s="433">
        <v>45361.697916666664</v>
      </c>
      <c r="JU2" s="434"/>
      <c r="JV2" s="434"/>
      <c r="JW2" s="434"/>
      <c r="JX2" s="431"/>
      <c r="JY2" s="23"/>
      <c r="JZ2" s="439">
        <v>45365.875</v>
      </c>
      <c r="KA2" s="440"/>
      <c r="KB2" s="440"/>
      <c r="KC2" s="440"/>
      <c r="KD2" s="437"/>
      <c r="KE2" s="31"/>
      <c r="KF2" s="425">
        <v>45367.666666666664</v>
      </c>
      <c r="KG2" s="426"/>
      <c r="KH2" s="426"/>
      <c r="KI2" s="426"/>
      <c r="KJ2" s="423"/>
      <c r="KK2" s="23"/>
      <c r="KL2" s="433">
        <v>45368.625</v>
      </c>
      <c r="KM2" s="434"/>
      <c r="KN2" s="434"/>
      <c r="KO2" s="434"/>
      <c r="KP2" s="431"/>
      <c r="KQ2" s="31"/>
      <c r="KR2" s="433">
        <v>45381.666666666664</v>
      </c>
      <c r="KS2" s="434"/>
      <c r="KT2" s="434"/>
      <c r="KU2" s="434"/>
      <c r="KV2" s="431"/>
      <c r="KW2" s="23"/>
      <c r="KX2" s="433">
        <v>45385.875</v>
      </c>
      <c r="KY2" s="434"/>
      <c r="KZ2" s="434"/>
      <c r="LA2" s="434"/>
      <c r="LB2" s="431"/>
      <c r="LC2" s="31"/>
      <c r="LD2" s="433">
        <v>45388.666666666664</v>
      </c>
      <c r="LE2" s="434"/>
      <c r="LF2" s="434"/>
      <c r="LG2" s="434"/>
      <c r="LH2" s="431"/>
      <c r="LI2" s="23"/>
      <c r="LJ2" s="439">
        <v>45393.875</v>
      </c>
      <c r="LK2" s="440"/>
      <c r="LL2" s="440"/>
      <c r="LM2" s="440"/>
      <c r="LN2" s="437"/>
      <c r="LO2" s="31"/>
      <c r="LP2" s="433">
        <v>45395.666666666664</v>
      </c>
      <c r="LQ2" s="434"/>
      <c r="LR2" s="434"/>
      <c r="LS2" s="434"/>
      <c r="LT2" s="431"/>
      <c r="LU2" s="23"/>
      <c r="LV2" s="439">
        <v>45400.875</v>
      </c>
      <c r="LW2" s="440"/>
      <c r="LX2" s="440"/>
      <c r="LY2" s="440"/>
      <c r="LZ2" s="437"/>
      <c r="MA2" s="31"/>
      <c r="MB2" s="425">
        <v>45402.666666666664</v>
      </c>
      <c r="MC2" s="426"/>
      <c r="MD2" s="426"/>
      <c r="ME2" s="426"/>
      <c r="MF2" s="423"/>
      <c r="MG2" s="23"/>
      <c r="MH2" s="433">
        <v>45402.666666666664</v>
      </c>
      <c r="MI2" s="434"/>
      <c r="MJ2" s="434"/>
      <c r="MK2" s="434"/>
      <c r="ML2" s="431"/>
      <c r="MM2" s="31"/>
      <c r="MN2" s="433">
        <v>45409.666666666664</v>
      </c>
      <c r="MO2" s="434"/>
      <c r="MP2" s="434"/>
      <c r="MQ2" s="434"/>
      <c r="MR2" s="431"/>
      <c r="MS2" s="23"/>
      <c r="MT2" s="439">
        <v>45414.875</v>
      </c>
      <c r="MU2" s="440"/>
      <c r="MV2" s="440"/>
      <c r="MW2" s="440"/>
      <c r="MX2" s="437"/>
      <c r="MY2" s="31"/>
      <c r="MZ2" s="433">
        <v>45416.666666666664</v>
      </c>
      <c r="NA2" s="434"/>
      <c r="NB2" s="434"/>
      <c r="NC2" s="434"/>
      <c r="ND2" s="431"/>
      <c r="NE2" s="23"/>
      <c r="NF2" s="439">
        <v>45421.875</v>
      </c>
      <c r="NG2" s="440"/>
      <c r="NH2" s="440"/>
      <c r="NI2" s="440"/>
      <c r="NJ2" s="437"/>
      <c r="NK2" s="23"/>
      <c r="NL2" s="433">
        <v>45423.666666666664</v>
      </c>
      <c r="NM2" s="434"/>
      <c r="NN2" s="434"/>
      <c r="NO2" s="434"/>
      <c r="NP2" s="431"/>
      <c r="NQ2" s="31"/>
      <c r="NR2" s="433">
        <v>45431.708333333336</v>
      </c>
      <c r="NS2" s="434"/>
      <c r="NT2" s="434"/>
      <c r="NU2" s="434"/>
      <c r="NV2" s="431"/>
      <c r="NW2" s="32"/>
      <c r="NX2" s="439">
        <v>45434.875</v>
      </c>
      <c r="NY2" s="440"/>
      <c r="NZ2" s="440"/>
      <c r="OA2" s="440"/>
      <c r="OB2" s="437"/>
      <c r="OD2" s="425">
        <v>45437.666666666664</v>
      </c>
      <c r="OE2" s="426"/>
      <c r="OF2" s="426"/>
      <c r="OG2" s="426"/>
      <c r="OH2" s="423"/>
    </row>
    <row r="3" spans="1:398" ht="18" customHeight="1" thickBot="1" x14ac:dyDescent="0.25">
      <c r="A3" s="454"/>
      <c r="B3" s="454"/>
      <c r="C3" s="454"/>
      <c r="D3" s="452"/>
      <c r="E3" s="453"/>
      <c r="F3" s="453"/>
      <c r="G3" s="453"/>
      <c r="H3" s="449"/>
      <c r="I3" s="21"/>
      <c r="J3" s="411" t="s">
        <v>160</v>
      </c>
      <c r="K3" s="412"/>
      <c r="L3" s="412"/>
      <c r="M3" s="412"/>
      <c r="N3" s="432"/>
      <c r="O3" s="23"/>
      <c r="P3" s="411" t="s">
        <v>300</v>
      </c>
      <c r="Q3" s="412"/>
      <c r="R3" s="412"/>
      <c r="S3" s="412"/>
      <c r="T3" s="432"/>
      <c r="U3" s="23"/>
      <c r="V3" s="411" t="s">
        <v>165</v>
      </c>
      <c r="W3" s="412"/>
      <c r="X3" s="412"/>
      <c r="Y3" s="412"/>
      <c r="Z3" s="432"/>
      <c r="AA3" s="23"/>
      <c r="AB3" s="411" t="s">
        <v>301</v>
      </c>
      <c r="AC3" s="412"/>
      <c r="AD3" s="412"/>
      <c r="AE3" s="412"/>
      <c r="AF3" s="432"/>
      <c r="AG3" s="30"/>
      <c r="AH3" s="411" t="s">
        <v>159</v>
      </c>
      <c r="AI3" s="412"/>
      <c r="AJ3" s="412"/>
      <c r="AK3" s="412"/>
      <c r="AL3" s="432"/>
      <c r="AM3" s="23"/>
      <c r="AN3" s="441" t="s">
        <v>369</v>
      </c>
      <c r="AO3" s="442"/>
      <c r="AP3" s="442"/>
      <c r="AQ3" s="442"/>
      <c r="AR3" s="438"/>
      <c r="AS3" s="30"/>
      <c r="AT3" s="411" t="s">
        <v>168</v>
      </c>
      <c r="AU3" s="412"/>
      <c r="AV3" s="412"/>
      <c r="AW3" s="412"/>
      <c r="AX3" s="432"/>
      <c r="AY3" s="23"/>
      <c r="AZ3" s="419" t="s">
        <v>366</v>
      </c>
      <c r="BA3" s="420"/>
      <c r="BB3" s="420"/>
      <c r="BC3" s="420"/>
      <c r="BD3" s="416"/>
      <c r="BE3" s="30"/>
      <c r="BF3" s="411" t="s">
        <v>262</v>
      </c>
      <c r="BG3" s="412"/>
      <c r="BH3" s="412"/>
      <c r="BI3" s="412"/>
      <c r="BJ3" s="432"/>
      <c r="BK3" s="23"/>
      <c r="BL3" s="441" t="s">
        <v>370</v>
      </c>
      <c r="BM3" s="442"/>
      <c r="BN3" s="442"/>
      <c r="BO3" s="442"/>
      <c r="BP3" s="438"/>
      <c r="BQ3" s="23"/>
      <c r="BR3" s="411" t="s">
        <v>163</v>
      </c>
      <c r="BS3" s="412"/>
      <c r="BT3" s="412"/>
      <c r="BU3" s="412"/>
      <c r="BV3" s="432"/>
      <c r="BW3" s="30"/>
      <c r="BX3" s="411" t="s">
        <v>164</v>
      </c>
      <c r="BY3" s="412"/>
      <c r="BZ3" s="412"/>
      <c r="CA3" s="412"/>
      <c r="CB3" s="432"/>
      <c r="CC3" s="23"/>
      <c r="CD3" s="441" t="s">
        <v>368</v>
      </c>
      <c r="CE3" s="442"/>
      <c r="CF3" s="442"/>
      <c r="CG3" s="442"/>
      <c r="CH3" s="438"/>
      <c r="CI3" s="30"/>
      <c r="CJ3" s="411" t="s">
        <v>302</v>
      </c>
      <c r="CK3" s="412"/>
      <c r="CL3" s="412"/>
      <c r="CM3" s="412"/>
      <c r="CN3" s="432"/>
      <c r="CO3" s="23"/>
      <c r="CP3" s="419" t="s">
        <v>307</v>
      </c>
      <c r="CQ3" s="420"/>
      <c r="CR3" s="420"/>
      <c r="CS3" s="420"/>
      <c r="CT3" s="416"/>
      <c r="CU3" s="30"/>
      <c r="CV3" s="411" t="s">
        <v>303</v>
      </c>
      <c r="CW3" s="412"/>
      <c r="CX3" s="412"/>
      <c r="CY3" s="412"/>
      <c r="CZ3" s="432"/>
      <c r="DA3" s="23"/>
      <c r="DB3" s="441" t="s">
        <v>372</v>
      </c>
      <c r="DC3" s="442"/>
      <c r="DD3" s="442"/>
      <c r="DE3" s="442"/>
      <c r="DF3" s="438"/>
      <c r="DG3" s="23"/>
      <c r="DH3" s="411" t="s">
        <v>161</v>
      </c>
      <c r="DI3" s="412"/>
      <c r="DJ3" s="412"/>
      <c r="DK3" s="412"/>
      <c r="DL3" s="432"/>
      <c r="DM3" s="30"/>
      <c r="DN3" s="411" t="s">
        <v>264</v>
      </c>
      <c r="DO3" s="412"/>
      <c r="DP3" s="412"/>
      <c r="DQ3" s="412"/>
      <c r="DR3" s="432"/>
      <c r="DS3" s="23"/>
      <c r="DT3" s="441" t="s">
        <v>373</v>
      </c>
      <c r="DU3" s="442"/>
      <c r="DV3" s="442"/>
      <c r="DW3" s="442"/>
      <c r="DX3" s="438"/>
      <c r="DY3" s="23"/>
      <c r="DZ3" s="411" t="s">
        <v>186</v>
      </c>
      <c r="EA3" s="412"/>
      <c r="EB3" s="412"/>
      <c r="EC3" s="412"/>
      <c r="ED3" s="432"/>
      <c r="EE3" s="23"/>
      <c r="EF3" s="411" t="s">
        <v>304</v>
      </c>
      <c r="EG3" s="412"/>
      <c r="EH3" s="412"/>
      <c r="EI3" s="412"/>
      <c r="EJ3" s="432"/>
      <c r="EK3" s="30"/>
      <c r="EL3" s="411" t="s">
        <v>305</v>
      </c>
      <c r="EM3" s="412"/>
      <c r="EN3" s="412"/>
      <c r="EO3" s="412"/>
      <c r="EP3" s="432"/>
      <c r="EQ3" s="23"/>
      <c r="ER3" s="441" t="s">
        <v>381</v>
      </c>
      <c r="ES3" s="442"/>
      <c r="ET3" s="442"/>
      <c r="EU3" s="442"/>
      <c r="EV3" s="438"/>
      <c r="EW3" s="23"/>
      <c r="EX3" s="411" t="s">
        <v>268</v>
      </c>
      <c r="EY3" s="412"/>
      <c r="EZ3" s="412"/>
      <c r="FA3" s="412"/>
      <c r="FB3" s="432"/>
      <c r="FC3" s="23"/>
      <c r="FD3" s="419" t="s">
        <v>392</v>
      </c>
      <c r="FE3" s="420"/>
      <c r="FF3" s="420"/>
      <c r="FG3" s="420"/>
      <c r="FH3" s="416"/>
      <c r="FI3" s="30"/>
      <c r="FJ3" s="411" t="s">
        <v>157</v>
      </c>
      <c r="FK3" s="412"/>
      <c r="FL3" s="412"/>
      <c r="FM3" s="412"/>
      <c r="FN3" s="432"/>
      <c r="FO3" s="23"/>
      <c r="FP3" s="411" t="s">
        <v>306</v>
      </c>
      <c r="FQ3" s="412"/>
      <c r="FR3" s="412"/>
      <c r="FS3" s="412"/>
      <c r="FT3" s="432"/>
      <c r="FU3" s="23"/>
      <c r="FV3" s="411" t="s">
        <v>167</v>
      </c>
      <c r="FW3" s="412"/>
      <c r="FX3" s="412"/>
      <c r="FY3" s="412"/>
      <c r="FZ3" s="432"/>
      <c r="GA3" s="23"/>
      <c r="GB3" s="427" t="s">
        <v>162</v>
      </c>
      <c r="GC3" s="428"/>
      <c r="GD3" s="428"/>
      <c r="GE3" s="428"/>
      <c r="GF3" s="424"/>
      <c r="GG3" s="30"/>
      <c r="GH3" s="419" t="s">
        <v>186</v>
      </c>
      <c r="GI3" s="420"/>
      <c r="GJ3" s="420"/>
      <c r="GK3" s="420"/>
      <c r="GL3" s="416"/>
      <c r="GM3" s="30"/>
      <c r="GN3" s="411" t="s">
        <v>307</v>
      </c>
      <c r="GO3" s="412"/>
      <c r="GP3" s="412"/>
      <c r="GQ3" s="412"/>
      <c r="GR3" s="432"/>
      <c r="GS3" s="30"/>
      <c r="GT3" s="419" t="s">
        <v>185</v>
      </c>
      <c r="GU3" s="420"/>
      <c r="GV3" s="420"/>
      <c r="GW3" s="420"/>
      <c r="GX3" s="416"/>
      <c r="GY3" s="23"/>
      <c r="GZ3" s="427" t="s">
        <v>403</v>
      </c>
      <c r="HA3" s="428"/>
      <c r="HB3" s="428"/>
      <c r="HC3" s="428"/>
      <c r="HD3" s="424"/>
      <c r="HE3" s="23"/>
      <c r="HF3" s="411" t="s">
        <v>57</v>
      </c>
      <c r="HG3" s="412"/>
      <c r="HH3" s="412"/>
      <c r="HI3" s="412"/>
      <c r="HJ3" s="432"/>
      <c r="HK3" s="30"/>
      <c r="HL3" s="411" t="s">
        <v>162</v>
      </c>
      <c r="HM3" s="412"/>
      <c r="HN3" s="412"/>
      <c r="HO3" s="412"/>
      <c r="HP3" s="432"/>
      <c r="HQ3" s="23"/>
      <c r="HR3" s="411" t="s">
        <v>308</v>
      </c>
      <c r="HS3" s="412"/>
      <c r="HT3" s="412"/>
      <c r="HU3" s="412"/>
      <c r="HV3" s="432"/>
      <c r="HW3" s="23"/>
      <c r="HX3" s="441"/>
      <c r="HY3" s="442"/>
      <c r="HZ3" s="442"/>
      <c r="IA3" s="442"/>
      <c r="IB3" s="438"/>
      <c r="IC3" s="30"/>
      <c r="ID3" s="411" t="s">
        <v>58</v>
      </c>
      <c r="IE3" s="412"/>
      <c r="IF3" s="412"/>
      <c r="IG3" s="412"/>
      <c r="IH3" s="432"/>
      <c r="II3" s="23"/>
      <c r="IJ3" s="441"/>
      <c r="IK3" s="442"/>
      <c r="IL3" s="442"/>
      <c r="IM3" s="442"/>
      <c r="IN3" s="438"/>
      <c r="IO3" s="23"/>
      <c r="IP3" s="411" t="s">
        <v>309</v>
      </c>
      <c r="IQ3" s="412"/>
      <c r="IR3" s="412"/>
      <c r="IS3" s="412"/>
      <c r="IT3" s="432"/>
      <c r="IU3" s="30"/>
      <c r="IV3" s="419" t="s">
        <v>406</v>
      </c>
      <c r="IW3" s="420"/>
      <c r="IX3" s="420"/>
      <c r="IY3" s="420"/>
      <c r="IZ3" s="416"/>
      <c r="JA3" s="30"/>
      <c r="JB3" s="427"/>
      <c r="JC3" s="428"/>
      <c r="JD3" s="428"/>
      <c r="JE3" s="428"/>
      <c r="JF3" s="424"/>
      <c r="JG3" s="23"/>
      <c r="JH3" s="411" t="s">
        <v>261</v>
      </c>
      <c r="JI3" s="412"/>
      <c r="JJ3" s="412"/>
      <c r="JK3" s="412"/>
      <c r="JL3" s="432"/>
      <c r="JM3" s="30"/>
      <c r="JN3" s="441"/>
      <c r="JO3" s="442"/>
      <c r="JP3" s="442"/>
      <c r="JQ3" s="442"/>
      <c r="JR3" s="438"/>
      <c r="JS3" s="23"/>
      <c r="JT3" s="411" t="s">
        <v>310</v>
      </c>
      <c r="JU3" s="412"/>
      <c r="JV3" s="412"/>
      <c r="JW3" s="412"/>
      <c r="JX3" s="432"/>
      <c r="JY3" s="23"/>
      <c r="JZ3" s="441"/>
      <c r="KA3" s="442"/>
      <c r="KB3" s="442"/>
      <c r="KC3" s="442"/>
      <c r="KD3" s="438"/>
      <c r="KE3" s="30"/>
      <c r="KF3" s="427"/>
      <c r="KG3" s="428"/>
      <c r="KH3" s="428"/>
      <c r="KI3" s="428"/>
      <c r="KJ3" s="424"/>
      <c r="KK3" s="23"/>
      <c r="KL3" s="411" t="s">
        <v>158</v>
      </c>
      <c r="KM3" s="412"/>
      <c r="KN3" s="412"/>
      <c r="KO3" s="412"/>
      <c r="KP3" s="432"/>
      <c r="KQ3" s="30"/>
      <c r="KR3" s="411" t="s">
        <v>156</v>
      </c>
      <c r="KS3" s="412"/>
      <c r="KT3" s="412"/>
      <c r="KU3" s="412"/>
      <c r="KV3" s="432"/>
      <c r="KW3" s="23"/>
      <c r="KX3" s="411" t="s">
        <v>311</v>
      </c>
      <c r="KY3" s="412"/>
      <c r="KZ3" s="412"/>
      <c r="LA3" s="412"/>
      <c r="LB3" s="432"/>
      <c r="LC3" s="30"/>
      <c r="LD3" s="411" t="s">
        <v>312</v>
      </c>
      <c r="LE3" s="412"/>
      <c r="LF3" s="412"/>
      <c r="LG3" s="412"/>
      <c r="LH3" s="432"/>
      <c r="LI3" s="23"/>
      <c r="LJ3" s="441"/>
      <c r="LK3" s="442"/>
      <c r="LL3" s="442"/>
      <c r="LM3" s="442"/>
      <c r="LN3" s="438"/>
      <c r="LO3" s="30"/>
      <c r="LP3" s="411" t="s">
        <v>313</v>
      </c>
      <c r="LQ3" s="412"/>
      <c r="LR3" s="412"/>
      <c r="LS3" s="412"/>
      <c r="LT3" s="432"/>
      <c r="LU3" s="23"/>
      <c r="LV3" s="441"/>
      <c r="LW3" s="442"/>
      <c r="LX3" s="442"/>
      <c r="LY3" s="442"/>
      <c r="LZ3" s="438"/>
      <c r="MA3" s="30"/>
      <c r="MB3" s="427"/>
      <c r="MC3" s="428"/>
      <c r="MD3" s="428"/>
      <c r="ME3" s="428"/>
      <c r="MF3" s="424"/>
      <c r="MG3" s="23"/>
      <c r="MH3" s="411" t="s">
        <v>185</v>
      </c>
      <c r="MI3" s="412"/>
      <c r="MJ3" s="412"/>
      <c r="MK3" s="412"/>
      <c r="ML3" s="432"/>
      <c r="MM3" s="30"/>
      <c r="MN3" s="411" t="s">
        <v>169</v>
      </c>
      <c r="MO3" s="412"/>
      <c r="MP3" s="412"/>
      <c r="MQ3" s="412"/>
      <c r="MR3" s="432"/>
      <c r="MS3" s="23"/>
      <c r="MT3" s="441"/>
      <c r="MU3" s="442"/>
      <c r="MV3" s="442"/>
      <c r="MW3" s="442"/>
      <c r="MX3" s="438"/>
      <c r="MY3" s="30"/>
      <c r="MZ3" s="411" t="s">
        <v>269</v>
      </c>
      <c r="NA3" s="412"/>
      <c r="NB3" s="412"/>
      <c r="NC3" s="412"/>
      <c r="ND3" s="432"/>
      <c r="NE3" s="23"/>
      <c r="NF3" s="441"/>
      <c r="NG3" s="442"/>
      <c r="NH3" s="442"/>
      <c r="NI3" s="442"/>
      <c r="NJ3" s="438"/>
      <c r="NK3" s="23"/>
      <c r="NL3" s="411" t="s">
        <v>265</v>
      </c>
      <c r="NM3" s="412"/>
      <c r="NN3" s="412"/>
      <c r="NO3" s="412"/>
      <c r="NP3" s="432"/>
      <c r="NQ3" s="30"/>
      <c r="NR3" s="411" t="s">
        <v>166</v>
      </c>
      <c r="NS3" s="412"/>
      <c r="NT3" s="412"/>
      <c r="NU3" s="412"/>
      <c r="NV3" s="432"/>
      <c r="NW3" s="32"/>
      <c r="NX3" s="441"/>
      <c r="NY3" s="442"/>
      <c r="NZ3" s="442"/>
      <c r="OA3" s="442"/>
      <c r="OB3" s="438"/>
      <c r="OD3" s="427"/>
      <c r="OE3" s="428"/>
      <c r="OF3" s="428"/>
      <c r="OG3" s="428"/>
      <c r="OH3" s="424"/>
    </row>
    <row r="4" spans="1:398" ht="5.0999999999999996" customHeight="1" thickBot="1" x14ac:dyDescent="0.25">
      <c r="A4" s="454"/>
      <c r="B4" s="454"/>
      <c r="C4" s="454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43" t="s">
        <v>152</v>
      </c>
      <c r="B5" s="445"/>
      <c r="C5" s="229"/>
      <c r="D5" s="443" t="s">
        <v>42</v>
      </c>
      <c r="E5" s="443"/>
      <c r="F5" s="443"/>
      <c r="G5" s="230" t="s">
        <v>43</v>
      </c>
      <c r="H5" s="231" t="s">
        <v>44</v>
      </c>
      <c r="I5" s="232"/>
      <c r="J5" s="443" t="s">
        <v>42</v>
      </c>
      <c r="K5" s="443"/>
      <c r="L5" s="443"/>
      <c r="M5" s="230" t="s">
        <v>43</v>
      </c>
      <c r="N5" s="231" t="s">
        <v>44</v>
      </c>
      <c r="O5" s="232"/>
      <c r="P5" s="443" t="s">
        <v>42</v>
      </c>
      <c r="Q5" s="443"/>
      <c r="R5" s="443"/>
      <c r="S5" s="230" t="s">
        <v>43</v>
      </c>
      <c r="T5" s="231" t="s">
        <v>44</v>
      </c>
      <c r="U5" s="232"/>
      <c r="V5" s="443" t="s">
        <v>42</v>
      </c>
      <c r="W5" s="443"/>
      <c r="X5" s="443"/>
      <c r="Y5" s="230" t="s">
        <v>43</v>
      </c>
      <c r="Z5" s="231" t="s">
        <v>44</v>
      </c>
      <c r="AA5" s="232"/>
      <c r="AB5" s="443" t="s">
        <v>42</v>
      </c>
      <c r="AC5" s="443"/>
      <c r="AD5" s="443"/>
      <c r="AE5" s="230" t="s">
        <v>43</v>
      </c>
      <c r="AF5" s="231" t="s">
        <v>44</v>
      </c>
      <c r="AG5" s="229"/>
      <c r="AH5" s="443" t="s">
        <v>42</v>
      </c>
      <c r="AI5" s="443"/>
      <c r="AJ5" s="443"/>
      <c r="AK5" s="230" t="s">
        <v>43</v>
      </c>
      <c r="AL5" s="231" t="s">
        <v>44</v>
      </c>
      <c r="AM5" s="232"/>
      <c r="AN5" s="443" t="s">
        <v>42</v>
      </c>
      <c r="AO5" s="443"/>
      <c r="AP5" s="443"/>
      <c r="AQ5" s="230" t="s">
        <v>43</v>
      </c>
      <c r="AR5" s="231" t="s">
        <v>44</v>
      </c>
      <c r="AS5" s="229"/>
      <c r="AT5" s="443" t="s">
        <v>42</v>
      </c>
      <c r="AU5" s="443"/>
      <c r="AV5" s="443"/>
      <c r="AW5" s="230" t="s">
        <v>43</v>
      </c>
      <c r="AX5" s="231" t="s">
        <v>44</v>
      </c>
      <c r="AY5" s="232"/>
      <c r="AZ5" s="444" t="s">
        <v>42</v>
      </c>
      <c r="BA5" s="443"/>
      <c r="BB5" s="443"/>
      <c r="BC5" s="230" t="s">
        <v>43</v>
      </c>
      <c r="BD5" s="231" t="s">
        <v>44</v>
      </c>
      <c r="BE5" s="229"/>
      <c r="BF5" s="443" t="s">
        <v>42</v>
      </c>
      <c r="BG5" s="443"/>
      <c r="BH5" s="443"/>
      <c r="BI5" s="230" t="s">
        <v>43</v>
      </c>
      <c r="BJ5" s="231" t="s">
        <v>44</v>
      </c>
      <c r="BK5" s="232"/>
      <c r="BL5" s="443" t="s">
        <v>42</v>
      </c>
      <c r="BM5" s="443"/>
      <c r="BN5" s="443"/>
      <c r="BO5" s="230" t="s">
        <v>43</v>
      </c>
      <c r="BP5" s="231" t="s">
        <v>44</v>
      </c>
      <c r="BQ5" s="232"/>
      <c r="BR5" s="443" t="s">
        <v>42</v>
      </c>
      <c r="BS5" s="443"/>
      <c r="BT5" s="443"/>
      <c r="BU5" s="230" t="s">
        <v>43</v>
      </c>
      <c r="BV5" s="231" t="s">
        <v>44</v>
      </c>
      <c r="BW5" s="229"/>
      <c r="BX5" s="443" t="s">
        <v>42</v>
      </c>
      <c r="BY5" s="443"/>
      <c r="BZ5" s="443"/>
      <c r="CA5" s="230" t="s">
        <v>43</v>
      </c>
      <c r="CB5" s="231" t="s">
        <v>44</v>
      </c>
      <c r="CC5" s="232"/>
      <c r="CD5" s="443" t="s">
        <v>42</v>
      </c>
      <c r="CE5" s="443"/>
      <c r="CF5" s="443"/>
      <c r="CG5" s="230" t="s">
        <v>43</v>
      </c>
      <c r="CH5" s="231" t="s">
        <v>44</v>
      </c>
      <c r="CI5" s="229"/>
      <c r="CJ5" s="443" t="s">
        <v>42</v>
      </c>
      <c r="CK5" s="443"/>
      <c r="CL5" s="443"/>
      <c r="CM5" s="230" t="s">
        <v>43</v>
      </c>
      <c r="CN5" s="231" t="s">
        <v>44</v>
      </c>
      <c r="CO5" s="232"/>
      <c r="CP5" s="443" t="s">
        <v>42</v>
      </c>
      <c r="CQ5" s="443"/>
      <c r="CR5" s="443"/>
      <c r="CS5" s="230" t="s">
        <v>43</v>
      </c>
      <c r="CT5" s="231" t="s">
        <v>44</v>
      </c>
      <c r="CU5" s="229"/>
      <c r="CV5" s="443" t="s">
        <v>42</v>
      </c>
      <c r="CW5" s="443"/>
      <c r="CX5" s="443"/>
      <c r="CY5" s="230" t="s">
        <v>43</v>
      </c>
      <c r="CZ5" s="231" t="s">
        <v>44</v>
      </c>
      <c r="DA5" s="232"/>
      <c r="DB5" s="443" t="s">
        <v>42</v>
      </c>
      <c r="DC5" s="443"/>
      <c r="DD5" s="443"/>
      <c r="DE5" s="230" t="s">
        <v>43</v>
      </c>
      <c r="DF5" s="231" t="s">
        <v>44</v>
      </c>
      <c r="DG5" s="232"/>
      <c r="DH5" s="443" t="s">
        <v>42</v>
      </c>
      <c r="DI5" s="443"/>
      <c r="DJ5" s="443"/>
      <c r="DK5" s="230" t="s">
        <v>43</v>
      </c>
      <c r="DL5" s="231" t="s">
        <v>44</v>
      </c>
      <c r="DM5" s="229"/>
      <c r="DN5" s="443" t="s">
        <v>42</v>
      </c>
      <c r="DO5" s="443"/>
      <c r="DP5" s="443"/>
      <c r="DQ5" s="230" t="s">
        <v>43</v>
      </c>
      <c r="DR5" s="231" t="s">
        <v>44</v>
      </c>
      <c r="DS5" s="232"/>
      <c r="DT5" s="443" t="s">
        <v>42</v>
      </c>
      <c r="DU5" s="443"/>
      <c r="DV5" s="443"/>
      <c r="DW5" s="230" t="s">
        <v>43</v>
      </c>
      <c r="DX5" s="231" t="s">
        <v>44</v>
      </c>
      <c r="DY5" s="232"/>
      <c r="DZ5" s="443" t="s">
        <v>42</v>
      </c>
      <c r="EA5" s="443"/>
      <c r="EB5" s="443"/>
      <c r="EC5" s="230" t="s">
        <v>43</v>
      </c>
      <c r="ED5" s="231" t="s">
        <v>44</v>
      </c>
      <c r="EE5" s="232"/>
      <c r="EF5" s="443" t="s">
        <v>42</v>
      </c>
      <c r="EG5" s="443"/>
      <c r="EH5" s="443"/>
      <c r="EI5" s="230" t="s">
        <v>43</v>
      </c>
      <c r="EJ5" s="231" t="s">
        <v>44</v>
      </c>
      <c r="EK5" s="229"/>
      <c r="EL5" s="443" t="s">
        <v>42</v>
      </c>
      <c r="EM5" s="443"/>
      <c r="EN5" s="443"/>
      <c r="EO5" s="230" t="s">
        <v>43</v>
      </c>
      <c r="EP5" s="231" t="s">
        <v>44</v>
      </c>
      <c r="EQ5" s="232"/>
      <c r="ER5" s="443" t="s">
        <v>42</v>
      </c>
      <c r="ES5" s="443"/>
      <c r="ET5" s="443"/>
      <c r="EU5" s="230" t="s">
        <v>43</v>
      </c>
      <c r="EV5" s="231" t="s">
        <v>44</v>
      </c>
      <c r="EW5" s="232"/>
      <c r="EX5" s="443" t="s">
        <v>42</v>
      </c>
      <c r="EY5" s="443"/>
      <c r="EZ5" s="443"/>
      <c r="FA5" s="230" t="s">
        <v>43</v>
      </c>
      <c r="FB5" s="231" t="s">
        <v>44</v>
      </c>
      <c r="FC5" s="232"/>
      <c r="FD5" s="443" t="s">
        <v>42</v>
      </c>
      <c r="FE5" s="443"/>
      <c r="FF5" s="443"/>
      <c r="FG5" s="230" t="s">
        <v>43</v>
      </c>
      <c r="FH5" s="231" t="s">
        <v>44</v>
      </c>
      <c r="FI5" s="229"/>
      <c r="FJ5" s="443" t="s">
        <v>42</v>
      </c>
      <c r="FK5" s="443"/>
      <c r="FL5" s="443"/>
      <c r="FM5" s="230" t="s">
        <v>43</v>
      </c>
      <c r="FN5" s="231" t="s">
        <v>44</v>
      </c>
      <c r="FO5" s="232"/>
      <c r="FP5" s="443" t="s">
        <v>42</v>
      </c>
      <c r="FQ5" s="443"/>
      <c r="FR5" s="443"/>
      <c r="FS5" s="230" t="s">
        <v>43</v>
      </c>
      <c r="FT5" s="231" t="s">
        <v>44</v>
      </c>
      <c r="FU5" s="232"/>
      <c r="FV5" s="443" t="s">
        <v>42</v>
      </c>
      <c r="FW5" s="443"/>
      <c r="FX5" s="443"/>
      <c r="FY5" s="230" t="s">
        <v>43</v>
      </c>
      <c r="FZ5" s="231" t="s">
        <v>44</v>
      </c>
      <c r="GA5" s="232"/>
      <c r="GB5" s="443" t="s">
        <v>42</v>
      </c>
      <c r="GC5" s="443"/>
      <c r="GD5" s="443"/>
      <c r="GE5" s="230" t="s">
        <v>43</v>
      </c>
      <c r="GF5" s="231" t="s">
        <v>44</v>
      </c>
      <c r="GG5" s="229"/>
      <c r="GH5" s="443" t="s">
        <v>42</v>
      </c>
      <c r="GI5" s="443"/>
      <c r="GJ5" s="443"/>
      <c r="GK5" s="230" t="s">
        <v>43</v>
      </c>
      <c r="GL5" s="231" t="s">
        <v>44</v>
      </c>
      <c r="GM5" s="229"/>
      <c r="GN5" s="443" t="s">
        <v>42</v>
      </c>
      <c r="GO5" s="443"/>
      <c r="GP5" s="443"/>
      <c r="GQ5" s="230" t="s">
        <v>43</v>
      </c>
      <c r="GR5" s="231" t="s">
        <v>44</v>
      </c>
      <c r="GS5" s="229"/>
      <c r="GT5" s="443" t="s">
        <v>42</v>
      </c>
      <c r="GU5" s="443"/>
      <c r="GV5" s="443"/>
      <c r="GW5" s="230" t="s">
        <v>43</v>
      </c>
      <c r="GX5" s="231" t="s">
        <v>44</v>
      </c>
      <c r="GY5" s="232"/>
      <c r="GZ5" s="443" t="s">
        <v>42</v>
      </c>
      <c r="HA5" s="443"/>
      <c r="HB5" s="443"/>
      <c r="HC5" s="230" t="s">
        <v>43</v>
      </c>
      <c r="HD5" s="231" t="s">
        <v>44</v>
      </c>
      <c r="HE5" s="232"/>
      <c r="HF5" s="443" t="s">
        <v>42</v>
      </c>
      <c r="HG5" s="443"/>
      <c r="HH5" s="443"/>
      <c r="HI5" s="230" t="s">
        <v>43</v>
      </c>
      <c r="HJ5" s="231" t="s">
        <v>44</v>
      </c>
      <c r="HK5" s="229"/>
      <c r="HL5" s="443" t="s">
        <v>42</v>
      </c>
      <c r="HM5" s="443"/>
      <c r="HN5" s="443"/>
      <c r="HO5" s="230" t="s">
        <v>43</v>
      </c>
      <c r="HP5" s="231" t="s">
        <v>44</v>
      </c>
      <c r="HQ5" s="232"/>
      <c r="HR5" s="443" t="s">
        <v>42</v>
      </c>
      <c r="HS5" s="443"/>
      <c r="HT5" s="443"/>
      <c r="HU5" s="230" t="s">
        <v>43</v>
      </c>
      <c r="HV5" s="231" t="s">
        <v>44</v>
      </c>
      <c r="HW5" s="232"/>
      <c r="HX5" s="443" t="s">
        <v>42</v>
      </c>
      <c r="HY5" s="443"/>
      <c r="HZ5" s="443"/>
      <c r="IA5" s="230" t="s">
        <v>43</v>
      </c>
      <c r="IB5" s="231" t="s">
        <v>44</v>
      </c>
      <c r="IC5" s="229"/>
      <c r="ID5" s="443" t="s">
        <v>42</v>
      </c>
      <c r="IE5" s="443"/>
      <c r="IF5" s="443"/>
      <c r="IG5" s="230" t="s">
        <v>43</v>
      </c>
      <c r="IH5" s="231" t="s">
        <v>44</v>
      </c>
      <c r="II5" s="232"/>
      <c r="IJ5" s="443" t="s">
        <v>42</v>
      </c>
      <c r="IK5" s="443"/>
      <c r="IL5" s="443"/>
      <c r="IM5" s="230" t="s">
        <v>43</v>
      </c>
      <c r="IN5" s="231" t="s">
        <v>44</v>
      </c>
      <c r="IO5" s="232"/>
      <c r="IP5" s="443" t="s">
        <v>42</v>
      </c>
      <c r="IQ5" s="443"/>
      <c r="IR5" s="443"/>
      <c r="IS5" s="230" t="s">
        <v>43</v>
      </c>
      <c r="IT5" s="231" t="s">
        <v>44</v>
      </c>
      <c r="IU5" s="229"/>
      <c r="IV5" s="443" t="s">
        <v>42</v>
      </c>
      <c r="IW5" s="443"/>
      <c r="IX5" s="443"/>
      <c r="IY5" s="230" t="s">
        <v>43</v>
      </c>
      <c r="IZ5" s="231" t="s">
        <v>44</v>
      </c>
      <c r="JA5" s="229"/>
      <c r="JB5" s="443" t="s">
        <v>42</v>
      </c>
      <c r="JC5" s="443"/>
      <c r="JD5" s="443"/>
      <c r="JE5" s="230" t="s">
        <v>43</v>
      </c>
      <c r="JF5" s="231" t="s">
        <v>44</v>
      </c>
      <c r="JG5" s="232"/>
      <c r="JH5" s="443" t="s">
        <v>42</v>
      </c>
      <c r="JI5" s="443"/>
      <c r="JJ5" s="443"/>
      <c r="JK5" s="230" t="s">
        <v>43</v>
      </c>
      <c r="JL5" s="231" t="s">
        <v>44</v>
      </c>
      <c r="JM5" s="229"/>
      <c r="JN5" s="443" t="s">
        <v>42</v>
      </c>
      <c r="JO5" s="443"/>
      <c r="JP5" s="443"/>
      <c r="JQ5" s="230" t="s">
        <v>43</v>
      </c>
      <c r="JR5" s="231" t="s">
        <v>44</v>
      </c>
      <c r="JS5" s="232"/>
      <c r="JT5" s="443" t="s">
        <v>42</v>
      </c>
      <c r="JU5" s="443"/>
      <c r="JV5" s="443"/>
      <c r="JW5" s="230" t="s">
        <v>43</v>
      </c>
      <c r="JX5" s="231" t="s">
        <v>44</v>
      </c>
      <c r="JY5" s="232"/>
      <c r="JZ5" s="444" t="s">
        <v>42</v>
      </c>
      <c r="KA5" s="443"/>
      <c r="KB5" s="443"/>
      <c r="KC5" s="230" t="s">
        <v>43</v>
      </c>
      <c r="KD5" s="231" t="s">
        <v>44</v>
      </c>
      <c r="KE5" s="229"/>
      <c r="KF5" s="443" t="s">
        <v>42</v>
      </c>
      <c r="KG5" s="443"/>
      <c r="KH5" s="443"/>
      <c r="KI5" s="230" t="s">
        <v>43</v>
      </c>
      <c r="KJ5" s="231" t="s">
        <v>44</v>
      </c>
      <c r="KK5" s="232"/>
      <c r="KL5" s="444" t="s">
        <v>42</v>
      </c>
      <c r="KM5" s="443"/>
      <c r="KN5" s="443"/>
      <c r="KO5" s="230" t="s">
        <v>43</v>
      </c>
      <c r="KP5" s="231" t="s">
        <v>44</v>
      </c>
      <c r="KQ5" s="229"/>
      <c r="KR5" s="444" t="s">
        <v>42</v>
      </c>
      <c r="KS5" s="443"/>
      <c r="KT5" s="443"/>
      <c r="KU5" s="230" t="s">
        <v>43</v>
      </c>
      <c r="KV5" s="231" t="s">
        <v>44</v>
      </c>
      <c r="KW5" s="232"/>
      <c r="KX5" s="444" t="s">
        <v>42</v>
      </c>
      <c r="KY5" s="443"/>
      <c r="KZ5" s="443"/>
      <c r="LA5" s="230" t="s">
        <v>43</v>
      </c>
      <c r="LB5" s="231" t="s">
        <v>44</v>
      </c>
      <c r="LC5" s="229"/>
      <c r="LD5" s="444" t="s">
        <v>42</v>
      </c>
      <c r="LE5" s="443"/>
      <c r="LF5" s="443"/>
      <c r="LG5" s="230" t="s">
        <v>43</v>
      </c>
      <c r="LH5" s="231" t="s">
        <v>44</v>
      </c>
      <c r="LI5" s="232"/>
      <c r="LJ5" s="444" t="s">
        <v>42</v>
      </c>
      <c r="LK5" s="443"/>
      <c r="LL5" s="443"/>
      <c r="LM5" s="230" t="s">
        <v>43</v>
      </c>
      <c r="LN5" s="231" t="s">
        <v>44</v>
      </c>
      <c r="LO5" s="229"/>
      <c r="LP5" s="444" t="s">
        <v>42</v>
      </c>
      <c r="LQ5" s="443"/>
      <c r="LR5" s="443"/>
      <c r="LS5" s="230" t="s">
        <v>43</v>
      </c>
      <c r="LT5" s="231" t="s">
        <v>44</v>
      </c>
      <c r="LU5" s="232"/>
      <c r="LV5" s="444" t="s">
        <v>42</v>
      </c>
      <c r="LW5" s="443"/>
      <c r="LX5" s="443"/>
      <c r="LY5" s="230" t="s">
        <v>43</v>
      </c>
      <c r="LZ5" s="231" t="s">
        <v>44</v>
      </c>
      <c r="MA5" s="229"/>
      <c r="MB5" s="444" t="s">
        <v>42</v>
      </c>
      <c r="MC5" s="443"/>
      <c r="MD5" s="443"/>
      <c r="ME5" s="230" t="s">
        <v>43</v>
      </c>
      <c r="MF5" s="231" t="s">
        <v>44</v>
      </c>
      <c r="MG5" s="232"/>
      <c r="MH5" s="444" t="s">
        <v>42</v>
      </c>
      <c r="MI5" s="443"/>
      <c r="MJ5" s="443"/>
      <c r="MK5" s="230" t="s">
        <v>43</v>
      </c>
      <c r="ML5" s="231" t="s">
        <v>44</v>
      </c>
      <c r="MM5" s="229"/>
      <c r="MN5" s="444" t="s">
        <v>42</v>
      </c>
      <c r="MO5" s="443"/>
      <c r="MP5" s="443"/>
      <c r="MQ5" s="230" t="s">
        <v>43</v>
      </c>
      <c r="MR5" s="231" t="s">
        <v>44</v>
      </c>
      <c r="MS5" s="232"/>
      <c r="MT5" s="444" t="s">
        <v>42</v>
      </c>
      <c r="MU5" s="443"/>
      <c r="MV5" s="443"/>
      <c r="MW5" s="230" t="s">
        <v>43</v>
      </c>
      <c r="MX5" s="231" t="s">
        <v>44</v>
      </c>
      <c r="MY5" s="229"/>
      <c r="MZ5" s="444" t="s">
        <v>42</v>
      </c>
      <c r="NA5" s="443"/>
      <c r="NB5" s="443"/>
      <c r="NC5" s="230" t="s">
        <v>43</v>
      </c>
      <c r="ND5" s="231" t="s">
        <v>44</v>
      </c>
      <c r="NE5" s="232"/>
      <c r="NF5" s="444" t="s">
        <v>42</v>
      </c>
      <c r="NG5" s="443"/>
      <c r="NH5" s="443"/>
      <c r="NI5" s="230" t="s">
        <v>43</v>
      </c>
      <c r="NJ5" s="231" t="s">
        <v>44</v>
      </c>
      <c r="NK5" s="232"/>
      <c r="NL5" s="444" t="s">
        <v>42</v>
      </c>
      <c r="NM5" s="443"/>
      <c r="NN5" s="443"/>
      <c r="NO5" s="230" t="s">
        <v>43</v>
      </c>
      <c r="NP5" s="231" t="s">
        <v>44</v>
      </c>
      <c r="NQ5" s="229"/>
      <c r="NR5" s="444" t="s">
        <v>42</v>
      </c>
      <c r="NS5" s="443"/>
      <c r="NT5" s="443"/>
      <c r="NU5" s="230" t="s">
        <v>43</v>
      </c>
      <c r="NV5" s="231" t="s">
        <v>44</v>
      </c>
      <c r="NW5" s="34"/>
      <c r="NX5" s="444" t="s">
        <v>42</v>
      </c>
      <c r="NY5" s="443"/>
      <c r="NZ5" s="443"/>
      <c r="OA5" s="230" t="s">
        <v>43</v>
      </c>
      <c r="OB5" s="231" t="s">
        <v>44</v>
      </c>
      <c r="OD5" s="444" t="s">
        <v>42</v>
      </c>
      <c r="OE5" s="443"/>
      <c r="OF5" s="443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>
        <v>3</v>
      </c>
      <c r="HG6" s="274" t="s">
        <v>0</v>
      </c>
      <c r="HH6" s="101">
        <v>2</v>
      </c>
      <c r="HI6" s="110" t="s">
        <v>217</v>
      </c>
      <c r="HJ6" s="111" t="s">
        <v>212</v>
      </c>
      <c r="HK6" s="90"/>
      <c r="HL6" s="101">
        <v>0</v>
      </c>
      <c r="HM6" s="274" t="s">
        <v>0</v>
      </c>
      <c r="HN6" s="101">
        <v>2</v>
      </c>
      <c r="HO6" s="110" t="s">
        <v>266</v>
      </c>
      <c r="HP6" s="111" t="s">
        <v>217</v>
      </c>
      <c r="HQ6" s="90"/>
      <c r="HR6" s="101">
        <v>2</v>
      </c>
      <c r="HS6" s="274" t="s">
        <v>0</v>
      </c>
      <c r="HT6" s="101">
        <v>0</v>
      </c>
      <c r="HU6" s="110" t="s">
        <v>218</v>
      </c>
      <c r="HV6" s="111" t="s">
        <v>266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>
        <v>0</v>
      </c>
      <c r="IE6" s="274" t="s">
        <v>0</v>
      </c>
      <c r="IF6" s="101">
        <v>1</v>
      </c>
      <c r="IG6" s="110" t="s">
        <v>217</v>
      </c>
      <c r="IH6" s="111" t="s">
        <v>219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/>
      <c r="IQ6" s="103" t="s">
        <v>0</v>
      </c>
      <c r="IR6" s="106"/>
      <c r="IS6" s="110" t="s">
        <v>326</v>
      </c>
      <c r="IT6" s="111" t="s">
        <v>326</v>
      </c>
      <c r="IU6" s="90"/>
      <c r="IV6" s="101"/>
      <c r="IW6" s="274" t="s">
        <v>0</v>
      </c>
      <c r="IX6" s="101"/>
      <c r="IY6" s="110" t="s">
        <v>326</v>
      </c>
      <c r="IZ6" s="111" t="s">
        <v>326</v>
      </c>
      <c r="JA6" s="90"/>
      <c r="JB6" s="101"/>
      <c r="JC6" s="274" t="s">
        <v>0</v>
      </c>
      <c r="JD6" s="101"/>
      <c r="JE6" s="110" t="s">
        <v>326</v>
      </c>
      <c r="JF6" s="111" t="s">
        <v>326</v>
      </c>
      <c r="JG6" s="90"/>
      <c r="JH6" s="101"/>
      <c r="JI6" s="274" t="s">
        <v>0</v>
      </c>
      <c r="JJ6" s="101"/>
      <c r="JK6" s="110" t="s">
        <v>326</v>
      </c>
      <c r="JL6" s="111" t="s">
        <v>326</v>
      </c>
      <c r="JM6" s="90"/>
      <c r="JN6" s="101"/>
      <c r="JO6" s="274" t="s">
        <v>0</v>
      </c>
      <c r="JP6" s="101"/>
      <c r="JQ6" s="110" t="s">
        <v>326</v>
      </c>
      <c r="JR6" s="111" t="s">
        <v>326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>
        <v>2</v>
      </c>
      <c r="HG8" s="274" t="s">
        <v>0</v>
      </c>
      <c r="HH8" s="61">
        <v>1</v>
      </c>
      <c r="HI8" s="110" t="s">
        <v>218</v>
      </c>
      <c r="HJ8" s="111" t="s">
        <v>214</v>
      </c>
      <c r="HK8" s="90"/>
      <c r="HL8" s="101">
        <v>3</v>
      </c>
      <c r="HM8" s="274" t="s">
        <v>0</v>
      </c>
      <c r="HN8" s="61">
        <v>3</v>
      </c>
      <c r="HO8" s="110" t="s">
        <v>217</v>
      </c>
      <c r="HP8" s="111" t="s">
        <v>214</v>
      </c>
      <c r="HQ8" s="90"/>
      <c r="HR8" s="101">
        <v>2</v>
      </c>
      <c r="HS8" s="274" t="s">
        <v>0</v>
      </c>
      <c r="HT8" s="61">
        <v>1</v>
      </c>
      <c r="HU8" s="110" t="s">
        <v>218</v>
      </c>
      <c r="HV8" s="111" t="s">
        <v>212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>
        <v>1</v>
      </c>
      <c r="IE8" s="274" t="s">
        <v>0</v>
      </c>
      <c r="IF8" s="61">
        <v>2</v>
      </c>
      <c r="IG8" s="110" t="s">
        <v>218</v>
      </c>
      <c r="IH8" s="111" t="s">
        <v>217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/>
      <c r="IQ8" s="274" t="s">
        <v>0</v>
      </c>
      <c r="IR8" s="274"/>
      <c r="IS8" s="110" t="s">
        <v>326</v>
      </c>
      <c r="IT8" s="111" t="s">
        <v>326</v>
      </c>
      <c r="IU8" s="90"/>
      <c r="IV8" s="101"/>
      <c r="IW8" s="274" t="s">
        <v>0</v>
      </c>
      <c r="IX8" s="61"/>
      <c r="IY8" s="110" t="s">
        <v>326</v>
      </c>
      <c r="IZ8" s="111" t="s">
        <v>326</v>
      </c>
      <c r="JA8" s="90"/>
      <c r="JB8" s="101"/>
      <c r="JC8" s="274" t="s">
        <v>0</v>
      </c>
      <c r="JD8" s="61"/>
      <c r="JE8" s="110" t="s">
        <v>326</v>
      </c>
      <c r="JF8" s="111" t="s">
        <v>326</v>
      </c>
      <c r="JG8" s="90"/>
      <c r="JH8" s="101"/>
      <c r="JI8" s="274" t="s">
        <v>0</v>
      </c>
      <c r="JJ8" s="61"/>
      <c r="JK8" s="110" t="s">
        <v>326</v>
      </c>
      <c r="JL8" s="111" t="s">
        <v>326</v>
      </c>
      <c r="JM8" s="90"/>
      <c r="JN8" s="101"/>
      <c r="JO8" s="274" t="s">
        <v>0</v>
      </c>
      <c r="JP8" s="61"/>
      <c r="JQ8" s="110" t="s">
        <v>326</v>
      </c>
      <c r="JR8" s="111" t="s">
        <v>326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5" hidden="1" x14ac:dyDescent="0.2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>
        <v>2</v>
      </c>
      <c r="HG10" s="274" t="s">
        <v>0</v>
      </c>
      <c r="HH10" s="61">
        <v>1</v>
      </c>
      <c r="HI10" s="110" t="s">
        <v>218</v>
      </c>
      <c r="HJ10" s="111" t="s">
        <v>218</v>
      </c>
      <c r="HK10" s="90"/>
      <c r="HL10" s="61">
        <v>1</v>
      </c>
      <c r="HM10" s="274" t="s">
        <v>0</v>
      </c>
      <c r="HN10" s="61">
        <v>3</v>
      </c>
      <c r="HO10" s="110" t="s">
        <v>217</v>
      </c>
      <c r="HP10" s="111" t="s">
        <v>212</v>
      </c>
      <c r="HQ10" s="90"/>
      <c r="HR10" s="61">
        <v>3</v>
      </c>
      <c r="HS10" s="274" t="s">
        <v>0</v>
      </c>
      <c r="HT10" s="61">
        <v>1</v>
      </c>
      <c r="HU10" s="110" t="s">
        <v>217</v>
      </c>
      <c r="HV10" s="111" t="s">
        <v>212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>
        <v>1</v>
      </c>
      <c r="IE10" s="274" t="s">
        <v>0</v>
      </c>
      <c r="IF10" s="61">
        <v>3</v>
      </c>
      <c r="IG10" s="110" t="s">
        <v>218</v>
      </c>
      <c r="IH10" s="111" t="s">
        <v>218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/>
      <c r="IQ10" s="274" t="s">
        <v>0</v>
      </c>
      <c r="IR10" s="274"/>
      <c r="IS10" s="110" t="s">
        <v>326</v>
      </c>
      <c r="IT10" s="111" t="s">
        <v>326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5" x14ac:dyDescent="0.2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>
        <v>4</v>
      </c>
      <c r="HG11" s="274" t="s">
        <v>0</v>
      </c>
      <c r="HH11" s="61">
        <v>1</v>
      </c>
      <c r="HI11" s="110" t="s">
        <v>218</v>
      </c>
      <c r="HJ11" s="111" t="s">
        <v>289</v>
      </c>
      <c r="HK11" s="90"/>
      <c r="HL11" s="61">
        <v>2</v>
      </c>
      <c r="HM11" s="274" t="s">
        <v>0</v>
      </c>
      <c r="HN11" s="61">
        <v>3</v>
      </c>
      <c r="HO11" s="110" t="s">
        <v>218</v>
      </c>
      <c r="HP11" s="111" t="s">
        <v>326</v>
      </c>
      <c r="HQ11" s="90"/>
      <c r="HR11" s="61">
        <v>4</v>
      </c>
      <c r="HS11" s="274" t="s">
        <v>0</v>
      </c>
      <c r="HT11" s="61">
        <v>0</v>
      </c>
      <c r="HU11" s="110" t="s">
        <v>218</v>
      </c>
      <c r="HV11" s="111" t="s">
        <v>218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>
        <v>1</v>
      </c>
      <c r="IE11" s="274" t="s">
        <v>0</v>
      </c>
      <c r="IF11" s="61">
        <v>2</v>
      </c>
      <c r="IG11" s="110" t="s">
        <v>219</v>
      </c>
      <c r="IH11" s="111" t="s">
        <v>345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/>
      <c r="IQ11" s="274" t="s">
        <v>0</v>
      </c>
      <c r="IR11" s="101"/>
      <c r="IS11" s="110" t="s">
        <v>326</v>
      </c>
      <c r="IT11" s="111" t="s">
        <v>326</v>
      </c>
      <c r="IU11" s="90"/>
      <c r="IV11" s="61"/>
      <c r="IW11" s="274" t="s">
        <v>0</v>
      </c>
      <c r="IX11" s="61"/>
      <c r="IY11" s="110" t="s">
        <v>326</v>
      </c>
      <c r="IZ11" s="111" t="s">
        <v>326</v>
      </c>
      <c r="JA11" s="90"/>
      <c r="JB11" s="61"/>
      <c r="JC11" s="274" t="s">
        <v>0</v>
      </c>
      <c r="JD11" s="61"/>
      <c r="JE11" s="110" t="s">
        <v>326</v>
      </c>
      <c r="JF11" s="111" t="s">
        <v>326</v>
      </c>
      <c r="JG11" s="90"/>
      <c r="JH11" s="61"/>
      <c r="JI11" s="274" t="s">
        <v>0</v>
      </c>
      <c r="JJ11" s="61"/>
      <c r="JK11" s="110" t="s">
        <v>326</v>
      </c>
      <c r="JL11" s="111" t="s">
        <v>326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5" x14ac:dyDescent="0.2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>
        <v>1</v>
      </c>
      <c r="HG12" s="274" t="s">
        <v>0</v>
      </c>
      <c r="HH12" s="61">
        <v>1</v>
      </c>
      <c r="HI12" s="110" t="s">
        <v>217</v>
      </c>
      <c r="HJ12" s="111" t="s">
        <v>218</v>
      </c>
      <c r="HK12" s="90"/>
      <c r="HL12" s="61">
        <v>1</v>
      </c>
      <c r="HM12" s="274" t="s">
        <v>0</v>
      </c>
      <c r="HN12" s="61">
        <v>1</v>
      </c>
      <c r="HO12" s="110" t="s">
        <v>217</v>
      </c>
      <c r="HP12" s="111" t="s">
        <v>212</v>
      </c>
      <c r="HQ12" s="90"/>
      <c r="HR12" s="61">
        <v>3</v>
      </c>
      <c r="HS12" s="274" t="s">
        <v>0</v>
      </c>
      <c r="HT12" s="61">
        <v>1</v>
      </c>
      <c r="HU12" s="110" t="s">
        <v>217</v>
      </c>
      <c r="HV12" s="111" t="s">
        <v>218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>
        <v>1</v>
      </c>
      <c r="IE12" s="274" t="s">
        <v>0</v>
      </c>
      <c r="IF12" s="61">
        <v>3</v>
      </c>
      <c r="IG12" s="110" t="s">
        <v>217</v>
      </c>
      <c r="IH12" s="111" t="s">
        <v>218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/>
      <c r="IQ12" s="274" t="s">
        <v>0</v>
      </c>
      <c r="IR12" s="101"/>
      <c r="IS12" s="110" t="s">
        <v>326</v>
      </c>
      <c r="IT12" s="111" t="s">
        <v>326</v>
      </c>
      <c r="IU12" s="90"/>
      <c r="IV12" s="61"/>
      <c r="IW12" s="274" t="s">
        <v>0</v>
      </c>
      <c r="IX12" s="61"/>
      <c r="IY12" s="110" t="s">
        <v>326</v>
      </c>
      <c r="IZ12" s="111" t="s">
        <v>326</v>
      </c>
      <c r="JA12" s="90"/>
      <c r="JB12" s="61"/>
      <c r="JC12" s="274" t="s">
        <v>0</v>
      </c>
      <c r="JD12" s="61"/>
      <c r="JE12" s="110" t="s">
        <v>326</v>
      </c>
      <c r="JF12" s="111" t="s">
        <v>326</v>
      </c>
      <c r="JG12" s="90"/>
      <c r="JH12" s="61"/>
      <c r="JI12" s="274" t="s">
        <v>0</v>
      </c>
      <c r="JJ12" s="61"/>
      <c r="JK12" s="110" t="s">
        <v>326</v>
      </c>
      <c r="JL12" s="111" t="s">
        <v>326</v>
      </c>
      <c r="JM12" s="90"/>
      <c r="JN12" s="61"/>
      <c r="JO12" s="274" t="s">
        <v>0</v>
      </c>
      <c r="JP12" s="61"/>
      <c r="JQ12" s="110" t="s">
        <v>326</v>
      </c>
      <c r="JR12" s="111" t="s">
        <v>326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>
        <v>2</v>
      </c>
      <c r="HG13" s="274" t="s">
        <v>0</v>
      </c>
      <c r="HH13" s="61">
        <v>0</v>
      </c>
      <c r="HI13" s="110" t="s">
        <v>217</v>
      </c>
      <c r="HJ13" s="111" t="s">
        <v>218</v>
      </c>
      <c r="HK13" s="90"/>
      <c r="HL13" s="61">
        <v>0</v>
      </c>
      <c r="HM13" s="274" t="s">
        <v>0</v>
      </c>
      <c r="HN13" s="61">
        <v>2</v>
      </c>
      <c r="HO13" s="110" t="s">
        <v>217</v>
      </c>
      <c r="HP13" s="111" t="s">
        <v>212</v>
      </c>
      <c r="HQ13" s="90"/>
      <c r="HR13" s="61">
        <v>3</v>
      </c>
      <c r="HS13" s="274" t="s">
        <v>0</v>
      </c>
      <c r="HT13" s="61">
        <v>0</v>
      </c>
      <c r="HU13" s="110" t="s">
        <v>217</v>
      </c>
      <c r="HV13" s="111" t="s">
        <v>212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>
        <v>0</v>
      </c>
      <c r="IE13" s="274" t="s">
        <v>0</v>
      </c>
      <c r="IF13" s="61">
        <v>3</v>
      </c>
      <c r="IG13" s="110" t="s">
        <v>217</v>
      </c>
      <c r="IH13" s="111" t="s">
        <v>218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/>
      <c r="IW13" s="274" t="s">
        <v>0</v>
      </c>
      <c r="IX13" s="61"/>
      <c r="IY13" s="110" t="s">
        <v>326</v>
      </c>
      <c r="IZ13" s="111" t="s">
        <v>326</v>
      </c>
      <c r="JA13" s="90"/>
      <c r="JB13" s="61"/>
      <c r="JC13" s="274" t="s">
        <v>0</v>
      </c>
      <c r="JD13" s="61"/>
      <c r="JE13" s="110" t="s">
        <v>326</v>
      </c>
      <c r="JF13" s="111" t="s">
        <v>326</v>
      </c>
      <c r="JG13" s="90"/>
      <c r="JH13" s="61"/>
      <c r="JI13" s="274" t="s">
        <v>0</v>
      </c>
      <c r="JJ13" s="61"/>
      <c r="JK13" s="110" t="s">
        <v>326</v>
      </c>
      <c r="JL13" s="111" t="s">
        <v>326</v>
      </c>
      <c r="JM13" s="90"/>
      <c r="JN13" s="61"/>
      <c r="JO13" s="274" t="s">
        <v>0</v>
      </c>
      <c r="JP13" s="61"/>
      <c r="JQ13" s="110" t="s">
        <v>326</v>
      </c>
      <c r="JR13" s="111" t="s">
        <v>326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>
        <v>1</v>
      </c>
      <c r="HG14" s="274" t="s">
        <v>0</v>
      </c>
      <c r="HH14" s="61">
        <v>2</v>
      </c>
      <c r="HI14" s="110" t="s">
        <v>218</v>
      </c>
      <c r="HJ14" s="111" t="s">
        <v>289</v>
      </c>
      <c r="HK14" s="90"/>
      <c r="HL14" s="61">
        <v>1</v>
      </c>
      <c r="HM14" s="274" t="s">
        <v>0</v>
      </c>
      <c r="HN14" s="61">
        <v>2</v>
      </c>
      <c r="HO14" s="110" t="s">
        <v>207</v>
      </c>
      <c r="HP14" s="111" t="s">
        <v>212</v>
      </c>
      <c r="HQ14" s="90"/>
      <c r="HR14" s="61">
        <v>3</v>
      </c>
      <c r="HS14" s="274" t="s">
        <v>0</v>
      </c>
      <c r="HT14" s="61">
        <v>1</v>
      </c>
      <c r="HU14" s="110" t="s">
        <v>217</v>
      </c>
      <c r="HV14" s="111" t="s">
        <v>212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>
        <v>2</v>
      </c>
      <c r="IE14" s="274" t="s">
        <v>0</v>
      </c>
      <c r="IF14" s="61">
        <v>1</v>
      </c>
      <c r="IG14" s="110" t="s">
        <v>207</v>
      </c>
      <c r="IH14" s="111" t="s">
        <v>210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/>
      <c r="IQ14" s="274" t="s">
        <v>0</v>
      </c>
      <c r="IR14" s="101"/>
      <c r="IS14" s="110" t="s">
        <v>326</v>
      </c>
      <c r="IT14" s="111" t="s">
        <v>326</v>
      </c>
      <c r="IU14" s="90"/>
      <c r="IV14" s="61"/>
      <c r="IW14" s="274" t="s">
        <v>0</v>
      </c>
      <c r="IX14" s="61"/>
      <c r="IY14" s="110" t="s">
        <v>326</v>
      </c>
      <c r="IZ14" s="111" t="s">
        <v>326</v>
      </c>
      <c r="JA14" s="90"/>
      <c r="JB14" s="61"/>
      <c r="JC14" s="274" t="s">
        <v>0</v>
      </c>
      <c r="JD14" s="61"/>
      <c r="JE14" s="110" t="s">
        <v>326</v>
      </c>
      <c r="JF14" s="111" t="s">
        <v>326</v>
      </c>
      <c r="JG14" s="90"/>
      <c r="JH14" s="61"/>
      <c r="JI14" s="274" t="s">
        <v>0</v>
      </c>
      <c r="JJ14" s="61"/>
      <c r="JK14" s="110" t="s">
        <v>326</v>
      </c>
      <c r="JL14" s="111" t="s">
        <v>326</v>
      </c>
      <c r="JM14" s="90"/>
      <c r="JN14" s="61"/>
      <c r="JO14" s="274" t="s">
        <v>0</v>
      </c>
      <c r="JP14" s="61"/>
      <c r="JQ14" s="110" t="s">
        <v>326</v>
      </c>
      <c r="JR14" s="111" t="s">
        <v>326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5" x14ac:dyDescent="0.2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>
        <v>3</v>
      </c>
      <c r="HG16" s="274" t="s">
        <v>0</v>
      </c>
      <c r="HH16" s="61">
        <v>2</v>
      </c>
      <c r="HI16" s="110" t="s">
        <v>218</v>
      </c>
      <c r="HJ16" s="111" t="s">
        <v>212</v>
      </c>
      <c r="HK16" s="90"/>
      <c r="HL16" s="61">
        <v>1</v>
      </c>
      <c r="HM16" s="274" t="s">
        <v>0</v>
      </c>
      <c r="HN16" s="61">
        <v>1</v>
      </c>
      <c r="HO16" s="110" t="s">
        <v>397</v>
      </c>
      <c r="HP16" s="111" t="s">
        <v>218</v>
      </c>
      <c r="HQ16" s="90"/>
      <c r="HR16" s="61">
        <v>4</v>
      </c>
      <c r="HS16" s="274" t="s">
        <v>0</v>
      </c>
      <c r="HT16" s="61">
        <v>0</v>
      </c>
      <c r="HU16" s="110" t="s">
        <v>217</v>
      </c>
      <c r="HV16" s="111" t="s">
        <v>360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>
        <v>1</v>
      </c>
      <c r="IE16" s="274" t="s">
        <v>0</v>
      </c>
      <c r="IF16" s="61">
        <v>2</v>
      </c>
      <c r="IG16" s="110" t="s">
        <v>219</v>
      </c>
      <c r="IH16" s="111" t="s">
        <v>217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/>
      <c r="IQ16" s="274" t="s">
        <v>0</v>
      </c>
      <c r="IR16" s="101"/>
      <c r="IS16" s="110" t="s">
        <v>326</v>
      </c>
      <c r="IT16" s="111" t="s">
        <v>326</v>
      </c>
      <c r="IU16" s="90"/>
      <c r="IV16" s="61"/>
      <c r="IW16" s="274" t="s">
        <v>0</v>
      </c>
      <c r="IX16" s="61"/>
      <c r="IY16" s="110" t="s">
        <v>326</v>
      </c>
      <c r="IZ16" s="111" t="s">
        <v>326</v>
      </c>
      <c r="JA16" s="90"/>
      <c r="JB16" s="61"/>
      <c r="JC16" s="274" t="s">
        <v>0</v>
      </c>
      <c r="JD16" s="61"/>
      <c r="JE16" s="110" t="s">
        <v>326</v>
      </c>
      <c r="JF16" s="111" t="s">
        <v>326</v>
      </c>
      <c r="JG16" s="90"/>
      <c r="JH16" s="61"/>
      <c r="JI16" s="274" t="s">
        <v>0</v>
      </c>
      <c r="JJ16" s="61"/>
      <c r="JK16" s="110" t="s">
        <v>326</v>
      </c>
      <c r="JL16" s="111" t="s">
        <v>326</v>
      </c>
      <c r="JM16" s="90"/>
      <c r="JN16" s="61"/>
      <c r="JO16" s="274" t="s">
        <v>0</v>
      </c>
      <c r="JP16" s="61"/>
      <c r="JQ16" s="110" t="s">
        <v>326</v>
      </c>
      <c r="JR16" s="111" t="s">
        <v>326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5" x14ac:dyDescent="0.2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>
        <v>2</v>
      </c>
      <c r="HG17" s="274" t="s">
        <v>0</v>
      </c>
      <c r="HH17" s="61">
        <v>1</v>
      </c>
      <c r="HI17" s="110" t="s">
        <v>217</v>
      </c>
      <c r="HJ17" s="111" t="s">
        <v>212</v>
      </c>
      <c r="HK17" s="90"/>
      <c r="HL17" s="61">
        <v>1</v>
      </c>
      <c r="HM17" s="274" t="s">
        <v>0</v>
      </c>
      <c r="HN17" s="61">
        <v>2</v>
      </c>
      <c r="HO17" s="110" t="s">
        <v>217</v>
      </c>
      <c r="HP17" s="111" t="s">
        <v>289</v>
      </c>
      <c r="HQ17" s="90"/>
      <c r="HR17" s="61">
        <v>4</v>
      </c>
      <c r="HS17" s="274" t="s">
        <v>0</v>
      </c>
      <c r="HT17" s="61">
        <v>0</v>
      </c>
      <c r="HU17" s="110" t="s">
        <v>217</v>
      </c>
      <c r="HV17" s="111" t="s">
        <v>218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>
        <v>1</v>
      </c>
      <c r="IE17" s="274" t="s">
        <v>0</v>
      </c>
      <c r="IF17" s="61">
        <v>3</v>
      </c>
      <c r="IG17" s="110" t="s">
        <v>217</v>
      </c>
      <c r="IH17" s="111" t="s">
        <v>218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/>
      <c r="IQ17" s="274" t="s">
        <v>0</v>
      </c>
      <c r="IR17" s="101"/>
      <c r="IS17" s="110" t="s">
        <v>326</v>
      </c>
      <c r="IT17" s="111" t="s">
        <v>326</v>
      </c>
      <c r="IU17" s="90"/>
      <c r="IV17" s="61"/>
      <c r="IW17" s="274" t="s">
        <v>0</v>
      </c>
      <c r="IX17" s="61"/>
      <c r="IY17" s="110" t="s">
        <v>326</v>
      </c>
      <c r="IZ17" s="111" t="s">
        <v>326</v>
      </c>
      <c r="JA17" s="90"/>
      <c r="JB17" s="61"/>
      <c r="JC17" s="274" t="s">
        <v>0</v>
      </c>
      <c r="JD17" s="61"/>
      <c r="JE17" s="110" t="s">
        <v>326</v>
      </c>
      <c r="JF17" s="111" t="s">
        <v>326</v>
      </c>
      <c r="JG17" s="90"/>
      <c r="JH17" s="61"/>
      <c r="JI17" s="274" t="s">
        <v>0</v>
      </c>
      <c r="JJ17" s="61"/>
      <c r="JK17" s="110" t="s">
        <v>326</v>
      </c>
      <c r="JL17" s="111" t="s">
        <v>326</v>
      </c>
      <c r="JM17" s="90"/>
      <c r="JN17" s="61"/>
      <c r="JO17" s="274" t="s">
        <v>0</v>
      </c>
      <c r="JP17" s="61"/>
      <c r="JQ17" s="110" t="s">
        <v>326</v>
      </c>
      <c r="JR17" s="111" t="s">
        <v>326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>
        <v>5</v>
      </c>
      <c r="HG18" s="274" t="s">
        <v>0</v>
      </c>
      <c r="HH18" s="61">
        <v>0</v>
      </c>
      <c r="HI18" s="110" t="s">
        <v>217</v>
      </c>
      <c r="HJ18" s="111" t="s">
        <v>218</v>
      </c>
      <c r="HK18" s="90"/>
      <c r="HL18" s="61">
        <v>0</v>
      </c>
      <c r="HM18" s="274" t="s">
        <v>0</v>
      </c>
      <c r="HN18" s="61">
        <v>5</v>
      </c>
      <c r="HO18" s="110" t="s">
        <v>217</v>
      </c>
      <c r="HP18" s="111" t="s">
        <v>218</v>
      </c>
      <c r="HQ18" s="90"/>
      <c r="HR18" s="61">
        <v>5</v>
      </c>
      <c r="HS18" s="274" t="s">
        <v>0</v>
      </c>
      <c r="HT18" s="61">
        <v>0</v>
      </c>
      <c r="HU18" s="110" t="s">
        <v>218</v>
      </c>
      <c r="HV18" s="111" t="s">
        <v>210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>
        <v>0</v>
      </c>
      <c r="IE18" s="274" t="s">
        <v>0</v>
      </c>
      <c r="IF18" s="61">
        <v>5</v>
      </c>
      <c r="IG18" s="110" t="s">
        <v>217</v>
      </c>
      <c r="IH18" s="111" t="s">
        <v>218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/>
      <c r="IQ18" s="274" t="s">
        <v>0</v>
      </c>
      <c r="IR18" s="101"/>
      <c r="IS18" s="110" t="s">
        <v>326</v>
      </c>
      <c r="IT18" s="111" t="s">
        <v>326</v>
      </c>
      <c r="IU18" s="90"/>
      <c r="IV18" s="61"/>
      <c r="IW18" s="274" t="s">
        <v>0</v>
      </c>
      <c r="IX18" s="61"/>
      <c r="IY18" s="110" t="s">
        <v>326</v>
      </c>
      <c r="IZ18" s="111" t="s">
        <v>326</v>
      </c>
      <c r="JA18" s="90"/>
      <c r="JB18" s="61"/>
      <c r="JC18" s="274" t="s">
        <v>0</v>
      </c>
      <c r="JD18" s="61"/>
      <c r="JE18" s="110" t="s">
        <v>326</v>
      </c>
      <c r="JF18" s="111" t="s">
        <v>326</v>
      </c>
      <c r="JG18" s="90"/>
      <c r="JH18" s="61"/>
      <c r="JI18" s="274" t="s">
        <v>0</v>
      </c>
      <c r="JJ18" s="61"/>
      <c r="JK18" s="110" t="s">
        <v>326</v>
      </c>
      <c r="JL18" s="111" t="s">
        <v>326</v>
      </c>
      <c r="JM18" s="90"/>
      <c r="JN18" s="61"/>
      <c r="JO18" s="274" t="s">
        <v>0</v>
      </c>
      <c r="JP18" s="61"/>
      <c r="JQ18" s="110" t="s">
        <v>326</v>
      </c>
      <c r="JR18" s="111" t="s">
        <v>326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>
        <v>3</v>
      </c>
      <c r="HG20" s="274" t="s">
        <v>0</v>
      </c>
      <c r="HH20" s="61">
        <v>1</v>
      </c>
      <c r="HI20" s="110" t="s">
        <v>218</v>
      </c>
      <c r="HJ20" s="111" t="s">
        <v>212</v>
      </c>
      <c r="HK20" s="90"/>
      <c r="HL20" s="61">
        <v>1</v>
      </c>
      <c r="HM20" s="274" t="s">
        <v>0</v>
      </c>
      <c r="HN20" s="61">
        <v>3</v>
      </c>
      <c r="HO20" s="110" t="s">
        <v>217</v>
      </c>
      <c r="HP20" s="111" t="s">
        <v>389</v>
      </c>
      <c r="HQ20" s="90"/>
      <c r="HR20" s="61">
        <v>3</v>
      </c>
      <c r="HS20" s="274" t="s">
        <v>0</v>
      </c>
      <c r="HT20" s="61">
        <v>0</v>
      </c>
      <c r="HU20" s="110" t="s">
        <v>218</v>
      </c>
      <c r="HV20" s="111" t="s">
        <v>210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>
        <v>0</v>
      </c>
      <c r="IE20" s="274" t="s">
        <v>0</v>
      </c>
      <c r="IF20" s="61">
        <v>2</v>
      </c>
      <c r="IG20" s="110" t="s">
        <v>217</v>
      </c>
      <c r="IH20" s="111" t="s">
        <v>389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/>
      <c r="IQ20" s="274" t="s">
        <v>0</v>
      </c>
      <c r="IR20" s="101"/>
      <c r="IS20" s="110" t="s">
        <v>326</v>
      </c>
      <c r="IT20" s="111" t="s">
        <v>326</v>
      </c>
      <c r="IU20" s="90"/>
      <c r="IV20" s="61"/>
      <c r="IW20" s="274" t="s">
        <v>0</v>
      </c>
      <c r="IX20" s="61"/>
      <c r="IY20" s="110" t="s">
        <v>326</v>
      </c>
      <c r="IZ20" s="111" t="s">
        <v>326</v>
      </c>
      <c r="JA20" s="90"/>
      <c r="JB20" s="61"/>
      <c r="JC20" s="274" t="s">
        <v>0</v>
      </c>
      <c r="JD20" s="61"/>
      <c r="JE20" s="110" t="s">
        <v>326</v>
      </c>
      <c r="JF20" s="111" t="s">
        <v>326</v>
      </c>
      <c r="JG20" s="90"/>
      <c r="JH20" s="61"/>
      <c r="JI20" s="274" t="s">
        <v>0</v>
      </c>
      <c r="JJ20" s="61"/>
      <c r="JK20" s="110" t="s">
        <v>326</v>
      </c>
      <c r="JL20" s="111" t="s">
        <v>326</v>
      </c>
      <c r="JM20" s="90"/>
      <c r="JN20" s="61"/>
      <c r="JO20" s="274" t="s">
        <v>0</v>
      </c>
      <c r="JP20" s="61"/>
      <c r="JQ20" s="110" t="s">
        <v>326</v>
      </c>
      <c r="JR20" s="111" t="s">
        <v>326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>
        <v>2</v>
      </c>
      <c r="HG21" s="274" t="s">
        <v>0</v>
      </c>
      <c r="HH21" s="61">
        <v>1</v>
      </c>
      <c r="HI21" s="110" t="s">
        <v>217</v>
      </c>
      <c r="HJ21" s="111" t="s">
        <v>218</v>
      </c>
      <c r="HK21" s="90"/>
      <c r="HL21" s="61">
        <v>1</v>
      </c>
      <c r="HM21" s="274" t="s">
        <v>0</v>
      </c>
      <c r="HN21" s="61">
        <v>2</v>
      </c>
      <c r="HO21" s="110" t="s">
        <v>217</v>
      </c>
      <c r="HP21" s="111" t="s">
        <v>208</v>
      </c>
      <c r="HQ21" s="90"/>
      <c r="HR21" s="61">
        <v>3</v>
      </c>
      <c r="HS21" s="274" t="s">
        <v>0</v>
      </c>
      <c r="HT21" s="61">
        <v>0</v>
      </c>
      <c r="HU21" s="110" t="s">
        <v>217</v>
      </c>
      <c r="HV21" s="111" t="s">
        <v>218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>
        <v>1</v>
      </c>
      <c r="IE21" s="274" t="s">
        <v>0</v>
      </c>
      <c r="IF21" s="61">
        <v>2</v>
      </c>
      <c r="IG21" s="110" t="s">
        <v>218</v>
      </c>
      <c r="IH21" s="111" t="s">
        <v>389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/>
      <c r="IQ21" s="274" t="s">
        <v>0</v>
      </c>
      <c r="IR21" s="101"/>
      <c r="IS21" s="110" t="s">
        <v>326</v>
      </c>
      <c r="IT21" s="111" t="s">
        <v>326</v>
      </c>
      <c r="IU21" s="90"/>
      <c r="IV21" s="61"/>
      <c r="IW21" s="274" t="s">
        <v>0</v>
      </c>
      <c r="IX21" s="61"/>
      <c r="IY21" s="110" t="s">
        <v>326</v>
      </c>
      <c r="IZ21" s="111" t="s">
        <v>326</v>
      </c>
      <c r="JA21" s="90"/>
      <c r="JB21" s="61"/>
      <c r="JC21" s="274" t="s">
        <v>0</v>
      </c>
      <c r="JD21" s="61"/>
      <c r="JE21" s="110" t="s">
        <v>326</v>
      </c>
      <c r="JF21" s="111" t="s">
        <v>326</v>
      </c>
      <c r="JG21" s="90"/>
      <c r="JH21" s="61"/>
      <c r="JI21" s="274" t="s">
        <v>0</v>
      </c>
      <c r="JJ21" s="61"/>
      <c r="JK21" s="110" t="s">
        <v>326</v>
      </c>
      <c r="JL21" s="111" t="s">
        <v>326</v>
      </c>
      <c r="JM21" s="90"/>
      <c r="JN21" s="61"/>
      <c r="JO21" s="274" t="s">
        <v>0</v>
      </c>
      <c r="JP21" s="61"/>
      <c r="JQ21" s="110" t="s">
        <v>326</v>
      </c>
      <c r="JR21" s="111" t="s">
        <v>326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>
        <v>2</v>
      </c>
      <c r="HG22" s="274" t="s">
        <v>0</v>
      </c>
      <c r="HH22" s="61">
        <v>0</v>
      </c>
      <c r="HI22" s="110" t="s">
        <v>217</v>
      </c>
      <c r="HJ22" s="111" t="s">
        <v>218</v>
      </c>
      <c r="HK22" s="90"/>
      <c r="HL22" s="61">
        <v>0</v>
      </c>
      <c r="HM22" s="274" t="s">
        <v>0</v>
      </c>
      <c r="HN22" s="61">
        <v>2</v>
      </c>
      <c r="HO22" s="110" t="s">
        <v>217</v>
      </c>
      <c r="HP22" s="111" t="s">
        <v>217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>
        <v>1</v>
      </c>
      <c r="IE22" s="274" t="s">
        <v>0</v>
      </c>
      <c r="IF22" s="61">
        <v>2</v>
      </c>
      <c r="IG22" s="110" t="s">
        <v>217</v>
      </c>
      <c r="IH22" s="111" t="s">
        <v>218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/>
      <c r="IQ22" s="274" t="s">
        <v>0</v>
      </c>
      <c r="IR22" s="101"/>
      <c r="IS22" s="110" t="s">
        <v>326</v>
      </c>
      <c r="IT22" s="111" t="s">
        <v>326</v>
      </c>
      <c r="IU22" s="90"/>
      <c r="IV22" s="61"/>
      <c r="IW22" s="274" t="s">
        <v>0</v>
      </c>
      <c r="IX22" s="61"/>
      <c r="IY22" s="110" t="s">
        <v>326</v>
      </c>
      <c r="IZ22" s="111" t="s">
        <v>326</v>
      </c>
      <c r="JA22" s="90"/>
      <c r="JB22" s="61"/>
      <c r="JC22" s="274" t="s">
        <v>0</v>
      </c>
      <c r="JD22" s="61"/>
      <c r="JE22" s="110" t="s">
        <v>326</v>
      </c>
      <c r="JF22" s="111" t="s">
        <v>326</v>
      </c>
      <c r="JG22" s="90"/>
      <c r="JH22" s="61"/>
      <c r="JI22" s="274" t="s">
        <v>0</v>
      </c>
      <c r="JJ22" s="61"/>
      <c r="JK22" s="110" t="s">
        <v>326</v>
      </c>
      <c r="JL22" s="111" t="s">
        <v>326</v>
      </c>
      <c r="JM22" s="90"/>
      <c r="JN22" s="61"/>
      <c r="JO22" s="274" t="s">
        <v>0</v>
      </c>
      <c r="JP22" s="61"/>
      <c r="JQ22" s="110" t="s">
        <v>326</v>
      </c>
      <c r="JR22" s="111" t="s">
        <v>326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>
        <v>3</v>
      </c>
      <c r="HG24" s="274" t="s">
        <v>0</v>
      </c>
      <c r="HH24" s="61">
        <v>1</v>
      </c>
      <c r="HI24" s="110" t="s">
        <v>217</v>
      </c>
      <c r="HJ24" s="111" t="s">
        <v>218</v>
      </c>
      <c r="HK24" s="90"/>
      <c r="HL24" s="61">
        <v>1</v>
      </c>
      <c r="HM24" s="274" t="s">
        <v>0</v>
      </c>
      <c r="HN24" s="61">
        <v>3</v>
      </c>
      <c r="HO24" s="110" t="s">
        <v>219</v>
      </c>
      <c r="HP24" s="111" t="s">
        <v>217</v>
      </c>
      <c r="HQ24" s="90"/>
      <c r="HR24" s="61">
        <v>3</v>
      </c>
      <c r="HS24" s="274" t="s">
        <v>0</v>
      </c>
      <c r="HT24" s="61">
        <v>0</v>
      </c>
      <c r="HU24" s="110" t="s">
        <v>217</v>
      </c>
      <c r="HV24" s="111" t="s">
        <v>218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>
        <v>0</v>
      </c>
      <c r="IE24" s="274" t="s">
        <v>0</v>
      </c>
      <c r="IF24" s="61">
        <v>3</v>
      </c>
      <c r="IG24" s="110" t="s">
        <v>217</v>
      </c>
      <c r="IH24" s="111" t="s">
        <v>218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/>
      <c r="IQ24" s="274" t="s">
        <v>0</v>
      </c>
      <c r="IR24" s="101"/>
      <c r="IS24" s="110" t="s">
        <v>326</v>
      </c>
      <c r="IT24" s="111" t="s">
        <v>326</v>
      </c>
      <c r="IU24" s="90"/>
      <c r="IV24" s="61"/>
      <c r="IW24" s="274" t="s">
        <v>0</v>
      </c>
      <c r="IX24" s="61"/>
      <c r="IY24" s="110" t="s">
        <v>326</v>
      </c>
      <c r="IZ24" s="111" t="s">
        <v>326</v>
      </c>
      <c r="JA24" s="90"/>
      <c r="JB24" s="61"/>
      <c r="JC24" s="274" t="s">
        <v>0</v>
      </c>
      <c r="JD24" s="61"/>
      <c r="JE24" s="110" t="s">
        <v>326</v>
      </c>
      <c r="JF24" s="111" t="s">
        <v>326</v>
      </c>
      <c r="JG24" s="90"/>
      <c r="JH24" s="61"/>
      <c r="JI24" s="274" t="s">
        <v>0</v>
      </c>
      <c r="JJ24" s="61"/>
      <c r="JK24" s="110" t="s">
        <v>326</v>
      </c>
      <c r="JL24" s="111" t="s">
        <v>326</v>
      </c>
      <c r="JM24" s="90"/>
      <c r="JN24" s="61"/>
      <c r="JO24" s="274" t="s">
        <v>0</v>
      </c>
      <c r="JP24" s="61"/>
      <c r="JQ24" s="110" t="s">
        <v>326</v>
      </c>
      <c r="JR24" s="111" t="s">
        <v>326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/>
      <c r="HG25" s="274" t="s">
        <v>0</v>
      </c>
      <c r="HH25" s="61"/>
      <c r="HI25" s="110" t="s">
        <v>326</v>
      </c>
      <c r="HJ25" s="111" t="s">
        <v>326</v>
      </c>
      <c r="HK25" s="90"/>
      <c r="HL25" s="61">
        <v>2</v>
      </c>
      <c r="HM25" s="274" t="s">
        <v>0</v>
      </c>
      <c r="HN25" s="61">
        <v>4</v>
      </c>
      <c r="HO25" s="110" t="s">
        <v>219</v>
      </c>
      <c r="HP25" s="111" t="s">
        <v>212</v>
      </c>
      <c r="HQ25" s="90"/>
      <c r="HR25" s="61">
        <v>4</v>
      </c>
      <c r="HS25" s="274" t="s">
        <v>0</v>
      </c>
      <c r="HT25" s="61">
        <v>0</v>
      </c>
      <c r="HU25" s="110" t="s">
        <v>218</v>
      </c>
      <c r="HV25" s="111" t="s">
        <v>218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>
        <v>0</v>
      </c>
      <c r="IE25" s="274" t="s">
        <v>0</v>
      </c>
      <c r="IF25" s="61">
        <v>1</v>
      </c>
      <c r="IG25" s="110" t="s">
        <v>218</v>
      </c>
      <c r="IH25" s="111" t="s">
        <v>216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/>
      <c r="IQ25" s="274" t="s">
        <v>0</v>
      </c>
      <c r="IR25" s="101"/>
      <c r="IS25" s="110" t="s">
        <v>326</v>
      </c>
      <c r="IT25" s="111" t="s">
        <v>326</v>
      </c>
      <c r="IU25" s="90"/>
      <c r="IV25" s="61"/>
      <c r="IW25" s="274" t="s">
        <v>0</v>
      </c>
      <c r="IX25" s="61"/>
      <c r="IY25" s="110" t="s">
        <v>326</v>
      </c>
      <c r="IZ25" s="111" t="s">
        <v>326</v>
      </c>
      <c r="JA25" s="90"/>
      <c r="JB25" s="61"/>
      <c r="JC25" s="274" t="s">
        <v>0</v>
      </c>
      <c r="JD25" s="61"/>
      <c r="JE25" s="110" t="s">
        <v>326</v>
      </c>
      <c r="JF25" s="111" t="s">
        <v>326</v>
      </c>
      <c r="JG25" s="90"/>
      <c r="JH25" s="61"/>
      <c r="JI25" s="274" t="s">
        <v>0</v>
      </c>
      <c r="JJ25" s="61"/>
      <c r="JK25" s="110" t="s">
        <v>326</v>
      </c>
      <c r="JL25" s="111" t="s">
        <v>326</v>
      </c>
      <c r="JM25" s="90"/>
      <c r="JN25" s="61"/>
      <c r="JO25" s="274" t="s">
        <v>0</v>
      </c>
      <c r="JP25" s="61"/>
      <c r="JQ25" s="110" t="s">
        <v>326</v>
      </c>
      <c r="JR25" s="111" t="s">
        <v>326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>
        <v>3</v>
      </c>
      <c r="HG26" s="274" t="s">
        <v>0</v>
      </c>
      <c r="HH26" s="61">
        <v>0</v>
      </c>
      <c r="HI26" s="110" t="s">
        <v>218</v>
      </c>
      <c r="HJ26" s="111" t="s">
        <v>217</v>
      </c>
      <c r="HK26" s="90"/>
      <c r="HL26" s="61">
        <v>1</v>
      </c>
      <c r="HM26" s="274" t="s">
        <v>0</v>
      </c>
      <c r="HN26" s="61">
        <v>2</v>
      </c>
      <c r="HO26" s="110" t="s">
        <v>218</v>
      </c>
      <c r="HP26" s="111" t="s">
        <v>217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>
        <v>0</v>
      </c>
      <c r="IE26" s="274" t="s">
        <v>0</v>
      </c>
      <c r="IF26" s="61">
        <v>3</v>
      </c>
      <c r="IG26" s="110" t="s">
        <v>218</v>
      </c>
      <c r="IH26" s="111" t="s">
        <v>217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/>
      <c r="IQ26" s="274" t="s">
        <v>0</v>
      </c>
      <c r="IR26" s="101"/>
      <c r="IS26" s="110" t="s">
        <v>326</v>
      </c>
      <c r="IT26" s="111" t="s">
        <v>326</v>
      </c>
      <c r="IU26" s="90"/>
      <c r="IV26" s="61"/>
      <c r="IW26" s="274" t="s">
        <v>0</v>
      </c>
      <c r="IX26" s="61"/>
      <c r="IY26" s="110" t="s">
        <v>326</v>
      </c>
      <c r="IZ26" s="111" t="s">
        <v>326</v>
      </c>
      <c r="JA26" s="90"/>
      <c r="JB26" s="61"/>
      <c r="JC26" s="274" t="s">
        <v>0</v>
      </c>
      <c r="JD26" s="61"/>
      <c r="JE26" s="110" t="s">
        <v>326</v>
      </c>
      <c r="JF26" s="111" t="s">
        <v>326</v>
      </c>
      <c r="JG26" s="90"/>
      <c r="JH26" s="61"/>
      <c r="JI26" s="274" t="s">
        <v>0</v>
      </c>
      <c r="JJ26" s="61"/>
      <c r="JK26" s="110" t="s">
        <v>326</v>
      </c>
      <c r="JL26" s="111" t="s">
        <v>326</v>
      </c>
      <c r="JM26" s="90"/>
      <c r="JN26" s="61"/>
      <c r="JO26" s="274" t="s">
        <v>0</v>
      </c>
      <c r="JP26" s="61"/>
      <c r="JQ26" s="110" t="s">
        <v>326</v>
      </c>
      <c r="JR26" s="111" t="s">
        <v>326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>
        <v>3</v>
      </c>
      <c r="HG27" s="274" t="s">
        <v>0</v>
      </c>
      <c r="HH27" s="61">
        <v>1</v>
      </c>
      <c r="HI27" s="110" t="s">
        <v>217</v>
      </c>
      <c r="HJ27" s="111" t="s">
        <v>218</v>
      </c>
      <c r="HK27" s="90"/>
      <c r="HL27" s="61">
        <v>1</v>
      </c>
      <c r="HM27" s="274" t="s">
        <v>0</v>
      </c>
      <c r="HN27" s="61">
        <v>3</v>
      </c>
      <c r="HO27" s="110" t="s">
        <v>217</v>
      </c>
      <c r="HP27" s="111" t="s">
        <v>218</v>
      </c>
      <c r="HQ27" s="90"/>
      <c r="HR27" s="61">
        <v>3</v>
      </c>
      <c r="HS27" s="274" t="s">
        <v>0</v>
      </c>
      <c r="HT27" s="61">
        <v>1</v>
      </c>
      <c r="HU27" s="110" t="s">
        <v>217</v>
      </c>
      <c r="HV27" s="111" t="s">
        <v>218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>
        <v>2</v>
      </c>
      <c r="IE27" s="274" t="s">
        <v>0</v>
      </c>
      <c r="IF27" s="61">
        <v>2</v>
      </c>
      <c r="IG27" s="110" t="s">
        <v>217</v>
      </c>
      <c r="IH27" s="111" t="s">
        <v>216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/>
      <c r="IQ27" s="274" t="s">
        <v>0</v>
      </c>
      <c r="IR27" s="101"/>
      <c r="IS27" s="110" t="s">
        <v>326</v>
      </c>
      <c r="IT27" s="111" t="s">
        <v>326</v>
      </c>
      <c r="IU27" s="90"/>
      <c r="IV27" s="61"/>
      <c r="IW27" s="274" t="s">
        <v>0</v>
      </c>
      <c r="IX27" s="61"/>
      <c r="IY27" s="110" t="s">
        <v>326</v>
      </c>
      <c r="IZ27" s="111" t="s">
        <v>326</v>
      </c>
      <c r="JA27" s="90"/>
      <c r="JB27" s="61"/>
      <c r="JC27" s="274" t="s">
        <v>0</v>
      </c>
      <c r="JD27" s="61"/>
      <c r="JE27" s="110" t="s">
        <v>326</v>
      </c>
      <c r="JF27" s="111" t="s">
        <v>326</v>
      </c>
      <c r="JG27" s="90"/>
      <c r="JH27" s="61"/>
      <c r="JI27" s="274" t="s">
        <v>0</v>
      </c>
      <c r="JJ27" s="61"/>
      <c r="JK27" s="110" t="s">
        <v>326</v>
      </c>
      <c r="JL27" s="111" t="s">
        <v>326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>
        <v>3</v>
      </c>
      <c r="HG28" s="274" t="s">
        <v>0</v>
      </c>
      <c r="HH28" s="61">
        <v>0</v>
      </c>
      <c r="HI28" s="110" t="s">
        <v>289</v>
      </c>
      <c r="HJ28" s="111" t="s">
        <v>212</v>
      </c>
      <c r="HK28" s="90"/>
      <c r="HL28" s="61">
        <v>1</v>
      </c>
      <c r="HM28" s="274" t="s">
        <v>0</v>
      </c>
      <c r="HN28" s="61">
        <v>2</v>
      </c>
      <c r="HO28" s="110" t="s">
        <v>207</v>
      </c>
      <c r="HP28" s="111" t="s">
        <v>212</v>
      </c>
      <c r="HQ28" s="90"/>
      <c r="HR28" s="61">
        <v>3</v>
      </c>
      <c r="HS28" s="274" t="s">
        <v>0</v>
      </c>
      <c r="HT28" s="61">
        <v>0</v>
      </c>
      <c r="HU28" s="110" t="s">
        <v>218</v>
      </c>
      <c r="HV28" s="111" t="s">
        <v>212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>
        <v>0</v>
      </c>
      <c r="IE28" s="274" t="s">
        <v>0</v>
      </c>
      <c r="IF28" s="61">
        <v>4</v>
      </c>
      <c r="IG28" s="110" t="s">
        <v>217</v>
      </c>
      <c r="IH28" s="111" t="s">
        <v>389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/>
      <c r="IQ28" s="274" t="s">
        <v>0</v>
      </c>
      <c r="IR28" s="101"/>
      <c r="IS28" s="110" t="s">
        <v>326</v>
      </c>
      <c r="IT28" s="111" t="s">
        <v>326</v>
      </c>
      <c r="IU28" s="90"/>
      <c r="IV28" s="61"/>
      <c r="IW28" s="274" t="s">
        <v>0</v>
      </c>
      <c r="IX28" s="61"/>
      <c r="IY28" s="110" t="s">
        <v>326</v>
      </c>
      <c r="IZ28" s="111" t="s">
        <v>326</v>
      </c>
      <c r="JA28" s="90"/>
      <c r="JB28" s="61"/>
      <c r="JC28" s="274" t="s">
        <v>0</v>
      </c>
      <c r="JD28" s="61"/>
      <c r="JE28" s="110" t="s">
        <v>326</v>
      </c>
      <c r="JF28" s="111" t="s">
        <v>326</v>
      </c>
      <c r="JG28" s="90"/>
      <c r="JH28" s="61"/>
      <c r="JI28" s="274" t="s">
        <v>0</v>
      </c>
      <c r="JJ28" s="61"/>
      <c r="JK28" s="110" t="s">
        <v>326</v>
      </c>
      <c r="JL28" s="111" t="s">
        <v>326</v>
      </c>
      <c r="JM28" s="90"/>
      <c r="JN28" s="61"/>
      <c r="JO28" s="274" t="s">
        <v>0</v>
      </c>
      <c r="JP28" s="61"/>
      <c r="JQ28" s="110" t="s">
        <v>326</v>
      </c>
      <c r="JR28" s="111" t="s">
        <v>326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5" x14ac:dyDescent="0.2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>
        <v>3</v>
      </c>
      <c r="HG29" s="274" t="s">
        <v>0</v>
      </c>
      <c r="HH29" s="61">
        <v>1</v>
      </c>
      <c r="HI29" s="110" t="s">
        <v>217</v>
      </c>
      <c r="HJ29" s="111" t="s">
        <v>212</v>
      </c>
      <c r="HK29" s="90"/>
      <c r="HL29" s="61">
        <v>2</v>
      </c>
      <c r="HM29" s="274" t="s">
        <v>0</v>
      </c>
      <c r="HN29" s="61">
        <v>3</v>
      </c>
      <c r="HO29" s="110" t="s">
        <v>217</v>
      </c>
      <c r="HP29" s="111" t="s">
        <v>212</v>
      </c>
      <c r="HQ29" s="90"/>
      <c r="HR29" s="61">
        <v>4</v>
      </c>
      <c r="HS29" s="274" t="s">
        <v>0</v>
      </c>
      <c r="HT29" s="61">
        <v>1</v>
      </c>
      <c r="HU29" s="110" t="s">
        <v>218</v>
      </c>
      <c r="HV29" s="111" t="s">
        <v>212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>
        <v>1</v>
      </c>
      <c r="IE29" s="274" t="s">
        <v>0</v>
      </c>
      <c r="IF29" s="61">
        <v>3</v>
      </c>
      <c r="IG29" s="110" t="s">
        <v>216</v>
      </c>
      <c r="IH29" s="111" t="s">
        <v>389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/>
      <c r="IQ29" s="274" t="s">
        <v>0</v>
      </c>
      <c r="IR29" s="101"/>
      <c r="IS29" s="110" t="s">
        <v>326</v>
      </c>
      <c r="IT29" s="111" t="s">
        <v>326</v>
      </c>
      <c r="IU29" s="90"/>
      <c r="IV29" s="61"/>
      <c r="IW29" s="274" t="s">
        <v>0</v>
      </c>
      <c r="IX29" s="61"/>
      <c r="IY29" s="110" t="s">
        <v>326</v>
      </c>
      <c r="IZ29" s="111" t="s">
        <v>326</v>
      </c>
      <c r="JA29" s="90"/>
      <c r="JB29" s="61"/>
      <c r="JC29" s="274" t="s">
        <v>0</v>
      </c>
      <c r="JD29" s="61"/>
      <c r="JE29" s="110" t="s">
        <v>326</v>
      </c>
      <c r="JF29" s="111" t="s">
        <v>326</v>
      </c>
      <c r="JG29" s="90"/>
      <c r="JH29" s="61"/>
      <c r="JI29" s="274" t="s">
        <v>0</v>
      </c>
      <c r="JJ29" s="61"/>
      <c r="JK29" s="110" t="s">
        <v>326</v>
      </c>
      <c r="JL29" s="111" t="s">
        <v>326</v>
      </c>
      <c r="JM29" s="90"/>
      <c r="JN29" s="61"/>
      <c r="JO29" s="274" t="s">
        <v>0</v>
      </c>
      <c r="JP29" s="61"/>
      <c r="JQ29" s="110" t="s">
        <v>326</v>
      </c>
      <c r="JR29" s="111" t="s">
        <v>326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>
        <v>3</v>
      </c>
      <c r="HG30" s="274" t="s">
        <v>0</v>
      </c>
      <c r="HH30" s="61">
        <v>2</v>
      </c>
      <c r="HI30" s="110" t="s">
        <v>217</v>
      </c>
      <c r="HJ30" s="111" t="s">
        <v>214</v>
      </c>
      <c r="HK30" s="90"/>
      <c r="HL30" s="61">
        <v>2</v>
      </c>
      <c r="HM30" s="274" t="s">
        <v>0</v>
      </c>
      <c r="HN30" s="61">
        <v>3</v>
      </c>
      <c r="HO30" s="110" t="s">
        <v>217</v>
      </c>
      <c r="HP30" s="111" t="s">
        <v>218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>
        <v>3</v>
      </c>
      <c r="HG31" s="274" t="s">
        <v>0</v>
      </c>
      <c r="HH31" s="61">
        <v>1</v>
      </c>
      <c r="HI31" s="110" t="s">
        <v>218</v>
      </c>
      <c r="HJ31" s="111" t="s">
        <v>212</v>
      </c>
      <c r="HK31" s="90"/>
      <c r="HL31" s="61">
        <v>1</v>
      </c>
      <c r="HM31" s="274" t="s">
        <v>0</v>
      </c>
      <c r="HN31" s="61">
        <v>1</v>
      </c>
      <c r="HO31" s="110" t="s">
        <v>217</v>
      </c>
      <c r="HP31" s="111" t="s">
        <v>212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/>
      <c r="IQ31" s="274" t="s">
        <v>0</v>
      </c>
      <c r="IR31" s="101"/>
      <c r="IS31" s="110" t="s">
        <v>326</v>
      </c>
      <c r="IT31" s="111" t="s">
        <v>326</v>
      </c>
      <c r="IU31" s="90"/>
      <c r="IV31" s="61"/>
      <c r="IW31" s="274" t="s">
        <v>0</v>
      </c>
      <c r="IX31" s="61"/>
      <c r="IY31" s="110" t="s">
        <v>326</v>
      </c>
      <c r="IZ31" s="111" t="s">
        <v>326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/>
      <c r="JI31" s="274" t="s">
        <v>0</v>
      </c>
      <c r="JJ31" s="61"/>
      <c r="JK31" s="110" t="s">
        <v>326</v>
      </c>
      <c r="JL31" s="111" t="s">
        <v>326</v>
      </c>
      <c r="JM31" s="90"/>
      <c r="JN31" s="61"/>
      <c r="JO31" s="274" t="s">
        <v>0</v>
      </c>
      <c r="JP31" s="61"/>
      <c r="JQ31" s="110" t="s">
        <v>326</v>
      </c>
      <c r="JR31" s="111" t="s">
        <v>326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5" x14ac:dyDescent="0.2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>
        <v>2</v>
      </c>
      <c r="HG32" s="274" t="s">
        <v>0</v>
      </c>
      <c r="HH32" s="61">
        <v>0</v>
      </c>
      <c r="HI32" s="110" t="s">
        <v>218</v>
      </c>
      <c r="HJ32" s="111" t="s">
        <v>289</v>
      </c>
      <c r="HK32" s="90"/>
      <c r="HL32" s="61">
        <v>1</v>
      </c>
      <c r="HM32" s="274" t="s">
        <v>0</v>
      </c>
      <c r="HN32" s="61">
        <v>2</v>
      </c>
      <c r="HO32" s="110" t="s">
        <v>217</v>
      </c>
      <c r="HP32" s="111" t="s">
        <v>289</v>
      </c>
      <c r="HQ32" s="90"/>
      <c r="HR32" s="61">
        <v>4</v>
      </c>
      <c r="HS32" s="274" t="s">
        <v>0</v>
      </c>
      <c r="HT32" s="61">
        <v>1</v>
      </c>
      <c r="HU32" s="110" t="s">
        <v>217</v>
      </c>
      <c r="HV32" s="111" t="s">
        <v>212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>
        <v>1</v>
      </c>
      <c r="IE32" s="274" t="s">
        <v>0</v>
      </c>
      <c r="IF32" s="61">
        <v>3</v>
      </c>
      <c r="IG32" s="110" t="s">
        <v>218</v>
      </c>
      <c r="IH32" s="111" t="s">
        <v>210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/>
      <c r="IQ32" s="274" t="s">
        <v>0</v>
      </c>
      <c r="IR32" s="101"/>
      <c r="IS32" s="110" t="s">
        <v>326</v>
      </c>
      <c r="IT32" s="111" t="s">
        <v>326</v>
      </c>
      <c r="IU32" s="90"/>
      <c r="IV32" s="61"/>
      <c r="IW32" s="274" t="s">
        <v>0</v>
      </c>
      <c r="IX32" s="61"/>
      <c r="IY32" s="110" t="s">
        <v>326</v>
      </c>
      <c r="IZ32" s="111" t="s">
        <v>326</v>
      </c>
      <c r="JA32" s="90"/>
      <c r="JB32" s="61"/>
      <c r="JC32" s="274" t="s">
        <v>0</v>
      </c>
      <c r="JD32" s="61"/>
      <c r="JE32" s="110" t="s">
        <v>326</v>
      </c>
      <c r="JF32" s="111" t="s">
        <v>326</v>
      </c>
      <c r="JG32" s="90"/>
      <c r="JH32" s="61"/>
      <c r="JI32" s="274" t="s">
        <v>0</v>
      </c>
      <c r="JJ32" s="61"/>
      <c r="JK32" s="110" t="s">
        <v>326</v>
      </c>
      <c r="JL32" s="111" t="s">
        <v>326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>
        <v>1</v>
      </c>
      <c r="HM34" s="274" t="s">
        <v>0</v>
      </c>
      <c r="HN34" s="61">
        <v>3</v>
      </c>
      <c r="HO34" s="110" t="s">
        <v>219</v>
      </c>
      <c r="HP34" s="111" t="s">
        <v>217</v>
      </c>
      <c r="HQ34" s="90"/>
      <c r="HR34" s="61">
        <v>3</v>
      </c>
      <c r="HS34" s="274" t="s">
        <v>0</v>
      </c>
      <c r="HT34" s="61">
        <v>0</v>
      </c>
      <c r="HU34" s="110" t="s">
        <v>218</v>
      </c>
      <c r="HV34" s="111" t="s">
        <v>217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>
        <v>1</v>
      </c>
      <c r="IE34" s="274" t="s">
        <v>0</v>
      </c>
      <c r="IF34" s="61">
        <v>2</v>
      </c>
      <c r="IG34" s="110" t="s">
        <v>217</v>
      </c>
      <c r="IH34" s="111" t="s">
        <v>218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/>
      <c r="IQ34" s="274" t="s">
        <v>0</v>
      </c>
      <c r="IR34" s="101"/>
      <c r="IS34" s="110" t="s">
        <v>326</v>
      </c>
      <c r="IT34" s="111" t="s">
        <v>326</v>
      </c>
      <c r="IU34" s="90"/>
      <c r="IV34" s="61"/>
      <c r="IW34" s="274" t="s">
        <v>0</v>
      </c>
      <c r="IX34" s="61"/>
      <c r="IY34" s="110" t="s">
        <v>326</v>
      </c>
      <c r="IZ34" s="111" t="s">
        <v>326</v>
      </c>
      <c r="JA34" s="90"/>
      <c r="JB34" s="61"/>
      <c r="JC34" s="274" t="s">
        <v>0</v>
      </c>
      <c r="JD34" s="61"/>
      <c r="JE34" s="110" t="s">
        <v>326</v>
      </c>
      <c r="JF34" s="111" t="s">
        <v>326</v>
      </c>
      <c r="JG34" s="90"/>
      <c r="JH34" s="61"/>
      <c r="JI34" s="274" t="s">
        <v>0</v>
      </c>
      <c r="JJ34" s="61"/>
      <c r="JK34" s="110" t="s">
        <v>326</v>
      </c>
      <c r="JL34" s="111" t="s">
        <v>326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>
        <v>3</v>
      </c>
      <c r="HG36" s="274" t="s">
        <v>0</v>
      </c>
      <c r="HH36" s="61">
        <v>1</v>
      </c>
      <c r="HI36" s="110" t="s">
        <v>218</v>
      </c>
      <c r="HJ36" s="111" t="s">
        <v>217</v>
      </c>
      <c r="HK36" s="90"/>
      <c r="HL36" s="61">
        <v>1</v>
      </c>
      <c r="HM36" s="274" t="s">
        <v>0</v>
      </c>
      <c r="HN36" s="61">
        <v>2</v>
      </c>
      <c r="HO36" s="110" t="s">
        <v>217</v>
      </c>
      <c r="HP36" s="111" t="s">
        <v>289</v>
      </c>
      <c r="HQ36" s="90"/>
      <c r="HR36" s="61">
        <v>3</v>
      </c>
      <c r="HS36" s="274" t="s">
        <v>0</v>
      </c>
      <c r="HT36" s="61">
        <v>1</v>
      </c>
      <c r="HU36" s="110" t="s">
        <v>217</v>
      </c>
      <c r="HV36" s="111" t="s">
        <v>345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>
        <v>1</v>
      </c>
      <c r="IE36" s="274" t="s">
        <v>0</v>
      </c>
      <c r="IF36" s="61">
        <v>2</v>
      </c>
      <c r="IG36" s="110" t="s">
        <v>218</v>
      </c>
      <c r="IH36" s="111" t="s">
        <v>389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/>
      <c r="IQ36" s="274" t="s">
        <v>0</v>
      </c>
      <c r="IR36" s="101"/>
      <c r="IS36" s="110" t="s">
        <v>326</v>
      </c>
      <c r="IT36" s="111" t="s">
        <v>326</v>
      </c>
      <c r="IU36" s="90"/>
      <c r="IV36" s="61"/>
      <c r="IW36" s="274" t="s">
        <v>0</v>
      </c>
      <c r="IX36" s="61"/>
      <c r="IY36" s="110" t="s">
        <v>326</v>
      </c>
      <c r="IZ36" s="111" t="s">
        <v>326</v>
      </c>
      <c r="JA36" s="90"/>
      <c r="JB36" s="61"/>
      <c r="JC36" s="274" t="s">
        <v>0</v>
      </c>
      <c r="JD36" s="61"/>
      <c r="JE36" s="110" t="s">
        <v>326</v>
      </c>
      <c r="JF36" s="111" t="s">
        <v>326</v>
      </c>
      <c r="JG36" s="90"/>
      <c r="JH36" s="61"/>
      <c r="JI36" s="274" t="s">
        <v>0</v>
      </c>
      <c r="JJ36" s="61"/>
      <c r="JK36" s="110" t="s">
        <v>326</v>
      </c>
      <c r="JL36" s="111" t="s">
        <v>326</v>
      </c>
      <c r="JM36" s="90"/>
      <c r="JN36" s="61"/>
      <c r="JO36" s="274" t="s">
        <v>0</v>
      </c>
      <c r="JP36" s="61"/>
      <c r="JQ36" s="110" t="s">
        <v>326</v>
      </c>
      <c r="JR36" s="111" t="s">
        <v>326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>
        <v>3</v>
      </c>
      <c r="HG37" s="274" t="s">
        <v>0</v>
      </c>
      <c r="HH37" s="61">
        <v>1</v>
      </c>
      <c r="HI37" s="110" t="s">
        <v>218</v>
      </c>
      <c r="HJ37" s="111" t="s">
        <v>360</v>
      </c>
      <c r="HK37" s="90"/>
      <c r="HL37" s="61">
        <v>3</v>
      </c>
      <c r="HM37" s="274" t="s">
        <v>0</v>
      </c>
      <c r="HN37" s="61">
        <v>3</v>
      </c>
      <c r="HO37" s="110" t="s">
        <v>217</v>
      </c>
      <c r="HP37" s="111" t="s">
        <v>210</v>
      </c>
      <c r="HQ37" s="90"/>
      <c r="HR37" s="61">
        <v>3</v>
      </c>
      <c r="HS37" s="274" t="s">
        <v>0</v>
      </c>
      <c r="HT37" s="61">
        <v>0</v>
      </c>
      <c r="HU37" s="110" t="s">
        <v>214</v>
      </c>
      <c r="HV37" s="111" t="s">
        <v>212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>
        <v>1</v>
      </c>
      <c r="IE37" s="274" t="s">
        <v>0</v>
      </c>
      <c r="IF37" s="61">
        <v>2</v>
      </c>
      <c r="IG37" s="110" t="s">
        <v>218</v>
      </c>
      <c r="IH37" s="111" t="s">
        <v>214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/>
      <c r="IQ37" s="274" t="s">
        <v>0</v>
      </c>
      <c r="IR37" s="101"/>
      <c r="IS37" s="110" t="s">
        <v>326</v>
      </c>
      <c r="IT37" s="111" t="s">
        <v>326</v>
      </c>
      <c r="IU37" s="90"/>
      <c r="IV37" s="61"/>
      <c r="IW37" s="274" t="s">
        <v>0</v>
      </c>
      <c r="IX37" s="61"/>
      <c r="IY37" s="110" t="s">
        <v>326</v>
      </c>
      <c r="IZ37" s="111" t="s">
        <v>326</v>
      </c>
      <c r="JA37" s="90"/>
      <c r="JB37" s="61"/>
      <c r="JC37" s="274" t="s">
        <v>0</v>
      </c>
      <c r="JD37" s="61"/>
      <c r="JE37" s="110" t="s">
        <v>326</v>
      </c>
      <c r="JF37" s="111" t="s">
        <v>326</v>
      </c>
      <c r="JG37" s="90"/>
      <c r="JH37" s="61"/>
      <c r="JI37" s="274" t="s">
        <v>0</v>
      </c>
      <c r="JJ37" s="61"/>
      <c r="JK37" s="110" t="s">
        <v>326</v>
      </c>
      <c r="JL37" s="111" t="s">
        <v>326</v>
      </c>
      <c r="JM37" s="90"/>
      <c r="JN37" s="61"/>
      <c r="JO37" s="274" t="s">
        <v>0</v>
      </c>
      <c r="JP37" s="61"/>
      <c r="JQ37" s="110" t="s">
        <v>326</v>
      </c>
      <c r="JR37" s="111" t="s">
        <v>326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5" x14ac:dyDescent="0.2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>
        <v>2</v>
      </c>
      <c r="HG40" s="274" t="s">
        <v>0</v>
      </c>
      <c r="HH40" s="61">
        <v>0</v>
      </c>
      <c r="HI40" s="110" t="s">
        <v>218</v>
      </c>
      <c r="HJ40" s="111" t="s">
        <v>212</v>
      </c>
      <c r="HK40" s="90"/>
      <c r="HL40" s="61">
        <v>1</v>
      </c>
      <c r="HM40" s="274" t="s">
        <v>0</v>
      </c>
      <c r="HN40" s="61">
        <v>3</v>
      </c>
      <c r="HO40" s="110" t="s">
        <v>217</v>
      </c>
      <c r="HP40" s="111" t="s">
        <v>219</v>
      </c>
      <c r="HQ40" s="90"/>
      <c r="HR40" s="61">
        <v>3</v>
      </c>
      <c r="HS40" s="274" t="s">
        <v>0</v>
      </c>
      <c r="HT40" s="61">
        <v>0</v>
      </c>
      <c r="HU40" s="110" t="s">
        <v>218</v>
      </c>
      <c r="HV40" s="111" t="s">
        <v>212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>
        <v>1</v>
      </c>
      <c r="IE40" s="274" t="s">
        <v>0</v>
      </c>
      <c r="IF40" s="61">
        <v>3</v>
      </c>
      <c r="IG40" s="110" t="s">
        <v>218</v>
      </c>
      <c r="IH40" s="111" t="s">
        <v>216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/>
      <c r="IQ40" s="274" t="s">
        <v>0</v>
      </c>
      <c r="IR40" s="101"/>
      <c r="IS40" s="110" t="s">
        <v>326</v>
      </c>
      <c r="IT40" s="111" t="s">
        <v>326</v>
      </c>
      <c r="IU40" s="90"/>
      <c r="IV40" s="61"/>
      <c r="IW40" s="274" t="s">
        <v>0</v>
      </c>
      <c r="IX40" s="61"/>
      <c r="IY40" s="110" t="s">
        <v>326</v>
      </c>
      <c r="IZ40" s="111" t="s">
        <v>326</v>
      </c>
      <c r="JA40" s="90"/>
      <c r="JB40" s="61"/>
      <c r="JC40" s="274" t="s">
        <v>0</v>
      </c>
      <c r="JD40" s="61"/>
      <c r="JE40" s="110" t="s">
        <v>326</v>
      </c>
      <c r="JF40" s="111" t="s">
        <v>326</v>
      </c>
      <c r="JG40" s="90"/>
      <c r="JH40" s="61"/>
      <c r="JI40" s="274" t="s">
        <v>0</v>
      </c>
      <c r="JJ40" s="61"/>
      <c r="JK40" s="110" t="s">
        <v>326</v>
      </c>
      <c r="JL40" s="111" t="s">
        <v>326</v>
      </c>
      <c r="JM40" s="90"/>
      <c r="JN40" s="61"/>
      <c r="JO40" s="274" t="s">
        <v>0</v>
      </c>
      <c r="JP40" s="61"/>
      <c r="JQ40" s="110" t="s">
        <v>326</v>
      </c>
      <c r="JR40" s="111" t="s">
        <v>326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5" x14ac:dyDescent="0.2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>
        <v>2</v>
      </c>
      <c r="HG41" s="274" t="s">
        <v>0</v>
      </c>
      <c r="HH41" s="61">
        <v>1</v>
      </c>
      <c r="HI41" s="110" t="s">
        <v>218</v>
      </c>
      <c r="HJ41" s="111" t="s">
        <v>218</v>
      </c>
      <c r="HK41" s="90"/>
      <c r="HL41" s="61">
        <v>1</v>
      </c>
      <c r="HM41" s="274" t="s">
        <v>0</v>
      </c>
      <c r="HN41" s="61">
        <v>2</v>
      </c>
      <c r="HO41" s="110" t="s">
        <v>218</v>
      </c>
      <c r="HP41" s="111" t="s">
        <v>212</v>
      </c>
      <c r="HQ41" s="90"/>
      <c r="HR41" s="61">
        <v>4</v>
      </c>
      <c r="HS41" s="274" t="s">
        <v>0</v>
      </c>
      <c r="HT41" s="61">
        <v>0</v>
      </c>
      <c r="HU41" s="110" t="s">
        <v>218</v>
      </c>
      <c r="HV41" s="111" t="s">
        <v>212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>
        <v>0</v>
      </c>
      <c r="IE41" s="274" t="s">
        <v>0</v>
      </c>
      <c r="IF41" s="61">
        <v>2</v>
      </c>
      <c r="IG41" s="110" t="s">
        <v>218</v>
      </c>
      <c r="IH41" s="111" t="s">
        <v>216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/>
      <c r="IQ41" s="274" t="s">
        <v>0</v>
      </c>
      <c r="IR41" s="101"/>
      <c r="IS41" s="110" t="s">
        <v>326</v>
      </c>
      <c r="IT41" s="111" t="s">
        <v>326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5" x14ac:dyDescent="0.2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>
        <v>2</v>
      </c>
      <c r="HG44" s="274" t="s">
        <v>0</v>
      </c>
      <c r="HH44" s="61">
        <v>0</v>
      </c>
      <c r="HI44" s="110" t="s">
        <v>218</v>
      </c>
      <c r="HJ44" s="111" t="s">
        <v>212</v>
      </c>
      <c r="HK44" s="90"/>
      <c r="HL44" s="61">
        <v>1</v>
      </c>
      <c r="HM44" s="274" t="s">
        <v>0</v>
      </c>
      <c r="HN44" s="61">
        <v>2</v>
      </c>
      <c r="HO44" s="110" t="s">
        <v>217</v>
      </c>
      <c r="HP44" s="111" t="s">
        <v>397</v>
      </c>
      <c r="HQ44" s="90"/>
      <c r="HR44" s="61">
        <v>2</v>
      </c>
      <c r="HS44" s="274" t="s">
        <v>0</v>
      </c>
      <c r="HT44" s="61">
        <v>0</v>
      </c>
      <c r="HU44" s="110" t="s">
        <v>217</v>
      </c>
      <c r="HV44" s="111" t="s">
        <v>212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>
        <v>0</v>
      </c>
      <c r="IE44" s="274" t="s">
        <v>0</v>
      </c>
      <c r="IF44" s="61">
        <v>2</v>
      </c>
      <c r="IG44" s="110" t="s">
        <v>217</v>
      </c>
      <c r="IH44" s="111" t="s">
        <v>214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/>
      <c r="IQ44" s="274" t="s">
        <v>0</v>
      </c>
      <c r="IR44" s="101"/>
      <c r="IS44" s="110" t="s">
        <v>326</v>
      </c>
      <c r="IT44" s="111" t="s">
        <v>326</v>
      </c>
      <c r="IU44" s="90"/>
      <c r="IV44" s="61"/>
      <c r="IW44" s="274" t="s">
        <v>0</v>
      </c>
      <c r="IX44" s="61"/>
      <c r="IY44" s="110" t="s">
        <v>326</v>
      </c>
      <c r="IZ44" s="111" t="s">
        <v>326</v>
      </c>
      <c r="JA44" s="90"/>
      <c r="JB44" s="61"/>
      <c r="JC44" s="274" t="s">
        <v>0</v>
      </c>
      <c r="JD44" s="61"/>
      <c r="JE44" s="110" t="s">
        <v>326</v>
      </c>
      <c r="JF44" s="111" t="s">
        <v>326</v>
      </c>
      <c r="JG44" s="90"/>
      <c r="JH44" s="61"/>
      <c r="JI44" s="274" t="s">
        <v>0</v>
      </c>
      <c r="JJ44" s="61"/>
      <c r="JK44" s="110" t="s">
        <v>326</v>
      </c>
      <c r="JL44" s="111" t="s">
        <v>326</v>
      </c>
      <c r="JM44" s="90"/>
      <c r="JN44" s="61"/>
      <c r="JO44" s="274" t="s">
        <v>0</v>
      </c>
      <c r="JP44" s="61"/>
      <c r="JQ44" s="110" t="s">
        <v>326</v>
      </c>
      <c r="JR44" s="111" t="s">
        <v>326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5" hidden="1" x14ac:dyDescent="0.2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>
        <v>4</v>
      </c>
      <c r="HG48" s="274" t="s">
        <v>0</v>
      </c>
      <c r="HH48" s="61">
        <v>0</v>
      </c>
      <c r="HI48" s="110" t="s">
        <v>218</v>
      </c>
      <c r="HJ48" s="111" t="s">
        <v>212</v>
      </c>
      <c r="HK48" s="90"/>
      <c r="HL48" s="61">
        <v>1</v>
      </c>
      <c r="HM48" s="274" t="s">
        <v>0</v>
      </c>
      <c r="HN48" s="61">
        <v>4</v>
      </c>
      <c r="HO48" s="110" t="s">
        <v>218</v>
      </c>
      <c r="HP48" s="111" t="s">
        <v>217</v>
      </c>
      <c r="HQ48" s="90"/>
      <c r="HR48" s="61">
        <v>5</v>
      </c>
      <c r="HS48" s="274" t="s">
        <v>0</v>
      </c>
      <c r="HT48" s="61">
        <v>0</v>
      </c>
      <c r="HU48" s="110" t="s">
        <v>218</v>
      </c>
      <c r="HV48" s="111" t="s">
        <v>218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>
        <v>0</v>
      </c>
      <c r="IE48" s="274" t="s">
        <v>0</v>
      </c>
      <c r="IF48" s="61">
        <v>5</v>
      </c>
      <c r="IG48" s="110" t="s">
        <v>218</v>
      </c>
      <c r="IH48" s="111" t="s">
        <v>218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/>
      <c r="IQ48" s="274" t="s">
        <v>0</v>
      </c>
      <c r="IR48" s="101"/>
      <c r="IS48" s="110" t="s">
        <v>326</v>
      </c>
      <c r="IT48" s="111" t="s">
        <v>326</v>
      </c>
      <c r="IU48" s="90"/>
      <c r="IV48" s="61"/>
      <c r="IW48" s="274" t="s">
        <v>0</v>
      </c>
      <c r="IX48" s="61"/>
      <c r="IY48" s="110" t="s">
        <v>326</v>
      </c>
      <c r="IZ48" s="111" t="s">
        <v>326</v>
      </c>
      <c r="JA48" s="90"/>
      <c r="JB48" s="61"/>
      <c r="JC48" s="274" t="s">
        <v>0</v>
      </c>
      <c r="JD48" s="61"/>
      <c r="JE48" s="110" t="s">
        <v>326</v>
      </c>
      <c r="JF48" s="111" t="s">
        <v>326</v>
      </c>
      <c r="JG48" s="90"/>
      <c r="JH48" s="61"/>
      <c r="JI48" s="274" t="s">
        <v>0</v>
      </c>
      <c r="JJ48" s="61"/>
      <c r="JK48" s="110" t="s">
        <v>326</v>
      </c>
      <c r="JL48" s="111" t="s">
        <v>326</v>
      </c>
      <c r="JM48" s="90"/>
      <c r="JN48" s="61"/>
      <c r="JO48" s="274" t="s">
        <v>0</v>
      </c>
      <c r="JP48" s="61"/>
      <c r="JQ48" s="110" t="s">
        <v>326</v>
      </c>
      <c r="JR48" s="111" t="s">
        <v>326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5" x14ac:dyDescent="0.2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>
        <v>3</v>
      </c>
      <c r="HG49" s="274" t="s">
        <v>0</v>
      </c>
      <c r="HH49" s="61">
        <v>1</v>
      </c>
      <c r="HI49" s="110" t="s">
        <v>218</v>
      </c>
      <c r="HJ49" s="111" t="s">
        <v>289</v>
      </c>
      <c r="HK49" s="90"/>
      <c r="HL49" s="61">
        <v>1</v>
      </c>
      <c r="HM49" s="274" t="s">
        <v>0</v>
      </c>
      <c r="HN49" s="61">
        <v>3</v>
      </c>
      <c r="HO49" s="110" t="s">
        <v>217</v>
      </c>
      <c r="HP49" s="111" t="s">
        <v>212</v>
      </c>
      <c r="HQ49" s="90"/>
      <c r="HR49" s="61">
        <v>4</v>
      </c>
      <c r="HS49" s="274" t="s">
        <v>0</v>
      </c>
      <c r="HT49" s="61">
        <v>0</v>
      </c>
      <c r="HU49" s="110" t="s">
        <v>218</v>
      </c>
      <c r="HV49" s="111" t="s">
        <v>218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>
        <v>0</v>
      </c>
      <c r="IE49" s="274" t="s">
        <v>0</v>
      </c>
      <c r="IF49" s="61">
        <v>3</v>
      </c>
      <c r="IG49" s="110" t="s">
        <v>218</v>
      </c>
      <c r="IH49" s="111" t="s">
        <v>389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/>
      <c r="IQ49" s="274" t="s">
        <v>0</v>
      </c>
      <c r="IR49" s="101"/>
      <c r="IS49" s="110" t="s">
        <v>326</v>
      </c>
      <c r="IT49" s="111" t="s">
        <v>326</v>
      </c>
      <c r="IU49" s="90"/>
      <c r="IV49" s="61"/>
      <c r="IW49" s="274" t="s">
        <v>0</v>
      </c>
      <c r="IX49" s="61"/>
      <c r="IY49" s="110" t="s">
        <v>326</v>
      </c>
      <c r="IZ49" s="111" t="s">
        <v>326</v>
      </c>
      <c r="JA49" s="90"/>
      <c r="JB49" s="61"/>
      <c r="JC49" s="274" t="s">
        <v>0</v>
      </c>
      <c r="JD49" s="61"/>
      <c r="JE49" s="110" t="s">
        <v>326</v>
      </c>
      <c r="JF49" s="111" t="s">
        <v>326</v>
      </c>
      <c r="JG49" s="90"/>
      <c r="JH49" s="61"/>
      <c r="JI49" s="274" t="s">
        <v>0</v>
      </c>
      <c r="JJ49" s="61"/>
      <c r="JK49" s="110" t="s">
        <v>326</v>
      </c>
      <c r="JL49" s="111" t="s">
        <v>326</v>
      </c>
      <c r="JM49" s="90"/>
      <c r="JN49" s="61"/>
      <c r="JO49" s="274" t="s">
        <v>0</v>
      </c>
      <c r="JP49" s="61"/>
      <c r="JQ49" s="110" t="s">
        <v>326</v>
      </c>
      <c r="JR49" s="111" t="s">
        <v>326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>
        <v>2</v>
      </c>
      <c r="HG51" s="274" t="s">
        <v>0</v>
      </c>
      <c r="HH51" s="101">
        <v>0</v>
      </c>
      <c r="HI51" s="110" t="s">
        <v>217</v>
      </c>
      <c r="HJ51" s="111" t="s">
        <v>214</v>
      </c>
      <c r="HK51" s="90"/>
      <c r="HL51" s="101">
        <v>1</v>
      </c>
      <c r="HM51" s="274" t="s">
        <v>0</v>
      </c>
      <c r="HN51" s="101">
        <v>2</v>
      </c>
      <c r="HO51" s="110" t="s">
        <v>218</v>
      </c>
      <c r="HP51" s="111" t="s">
        <v>219</v>
      </c>
      <c r="HQ51" s="90"/>
      <c r="HR51" s="101">
        <v>2</v>
      </c>
      <c r="HS51" s="274" t="s">
        <v>0</v>
      </c>
      <c r="HT51" s="101">
        <v>1</v>
      </c>
      <c r="HU51" s="110" t="s">
        <v>217</v>
      </c>
      <c r="HV51" s="111" t="s">
        <v>212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>
        <v>1</v>
      </c>
      <c r="IE51" s="274" t="s">
        <v>0</v>
      </c>
      <c r="IF51" s="101">
        <v>3</v>
      </c>
      <c r="IG51" s="110" t="s">
        <v>216</v>
      </c>
      <c r="IH51" s="111" t="s">
        <v>212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/>
      <c r="IQ51" s="274" t="s">
        <v>0</v>
      </c>
      <c r="IR51" s="101"/>
      <c r="IS51" s="110" t="s">
        <v>326</v>
      </c>
      <c r="IT51" s="111" t="s">
        <v>326</v>
      </c>
      <c r="IU51" s="90"/>
      <c r="IV51" s="101"/>
      <c r="IW51" s="274" t="s">
        <v>0</v>
      </c>
      <c r="IX51" s="101"/>
      <c r="IY51" s="110" t="s">
        <v>326</v>
      </c>
      <c r="IZ51" s="111" t="s">
        <v>326</v>
      </c>
      <c r="JA51" s="90"/>
      <c r="JB51" s="101"/>
      <c r="JC51" s="274" t="s">
        <v>0</v>
      </c>
      <c r="JD51" s="101"/>
      <c r="JE51" s="110" t="s">
        <v>326</v>
      </c>
      <c r="JF51" s="111" t="s">
        <v>326</v>
      </c>
      <c r="JG51" s="90"/>
      <c r="JH51" s="101"/>
      <c r="JI51" s="274" t="s">
        <v>0</v>
      </c>
      <c r="JJ51" s="101"/>
      <c r="JK51" s="110" t="s">
        <v>326</v>
      </c>
      <c r="JL51" s="111" t="s">
        <v>326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>
        <v>3</v>
      </c>
      <c r="HG52" s="274" t="s">
        <v>0</v>
      </c>
      <c r="HH52" s="61">
        <v>1</v>
      </c>
      <c r="HI52" s="110" t="s">
        <v>218</v>
      </c>
      <c r="HJ52" s="111" t="s">
        <v>218</v>
      </c>
      <c r="HK52" s="90"/>
      <c r="HL52" s="61">
        <v>1</v>
      </c>
      <c r="HM52" s="274" t="s">
        <v>0</v>
      </c>
      <c r="HN52" s="61">
        <v>3</v>
      </c>
      <c r="HO52" s="110" t="s">
        <v>217</v>
      </c>
      <c r="HP52" s="111" t="s">
        <v>266</v>
      </c>
      <c r="HQ52" s="90"/>
      <c r="HR52" s="61">
        <v>3</v>
      </c>
      <c r="HS52" s="274" t="s">
        <v>0</v>
      </c>
      <c r="HT52" s="61">
        <v>1</v>
      </c>
      <c r="HU52" s="110" t="s">
        <v>218</v>
      </c>
      <c r="HV52" s="111" t="s">
        <v>218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>
        <v>1</v>
      </c>
      <c r="IE52" s="274" t="s">
        <v>0</v>
      </c>
      <c r="IF52" s="61">
        <v>3</v>
      </c>
      <c r="IG52" s="110" t="s">
        <v>218</v>
      </c>
      <c r="IH52" s="111" t="s">
        <v>218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/>
      <c r="IQ52" s="274" t="s">
        <v>0</v>
      </c>
      <c r="IR52" s="101"/>
      <c r="IS52" s="110" t="s">
        <v>326</v>
      </c>
      <c r="IT52" s="111" t="s">
        <v>326</v>
      </c>
      <c r="IU52" s="90"/>
      <c r="IV52" s="61"/>
      <c r="IW52" s="274" t="s">
        <v>0</v>
      </c>
      <c r="IX52" s="61"/>
      <c r="IY52" s="110" t="s">
        <v>326</v>
      </c>
      <c r="IZ52" s="111" t="s">
        <v>326</v>
      </c>
      <c r="JA52" s="90"/>
      <c r="JB52" s="61"/>
      <c r="JC52" s="274" t="s">
        <v>0</v>
      </c>
      <c r="JD52" s="61"/>
      <c r="JE52" s="110" t="s">
        <v>326</v>
      </c>
      <c r="JF52" s="111" t="s">
        <v>326</v>
      </c>
      <c r="JG52" s="90"/>
      <c r="JH52" s="61"/>
      <c r="JI52" s="274" t="s">
        <v>0</v>
      </c>
      <c r="JJ52" s="61"/>
      <c r="JK52" s="110" t="s">
        <v>326</v>
      </c>
      <c r="JL52" s="111" t="s">
        <v>326</v>
      </c>
      <c r="JM52" s="90"/>
      <c r="JN52" s="61"/>
      <c r="JO52" s="274" t="s">
        <v>0</v>
      </c>
      <c r="JP52" s="61"/>
      <c r="JQ52" s="110" t="s">
        <v>326</v>
      </c>
      <c r="JR52" s="111" t="s">
        <v>326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>
        <v>2</v>
      </c>
      <c r="HG53" s="274" t="s">
        <v>0</v>
      </c>
      <c r="HH53" s="61">
        <v>1</v>
      </c>
      <c r="HI53" s="110" t="s">
        <v>217</v>
      </c>
      <c r="HJ53" s="111" t="s">
        <v>217</v>
      </c>
      <c r="HK53" s="90"/>
      <c r="HL53" s="61">
        <v>1</v>
      </c>
      <c r="HM53" s="274" t="s">
        <v>0</v>
      </c>
      <c r="HN53" s="61">
        <v>2</v>
      </c>
      <c r="HO53" s="110" t="s">
        <v>217</v>
      </c>
      <c r="HP53" s="111" t="s">
        <v>217</v>
      </c>
      <c r="HQ53" s="90"/>
      <c r="HR53" s="61">
        <v>2</v>
      </c>
      <c r="HS53" s="274" t="s">
        <v>0</v>
      </c>
      <c r="HT53" s="61">
        <v>1</v>
      </c>
      <c r="HU53" s="110" t="s">
        <v>217</v>
      </c>
      <c r="HV53" s="111" t="s">
        <v>217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>
        <v>1</v>
      </c>
      <c r="IE53" s="274" t="s">
        <v>0</v>
      </c>
      <c r="IF53" s="61">
        <v>2</v>
      </c>
      <c r="IG53" s="110" t="s">
        <v>218</v>
      </c>
      <c r="IH53" s="111" t="s">
        <v>218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/>
      <c r="IQ53" s="274" t="s">
        <v>0</v>
      </c>
      <c r="IR53" s="101"/>
      <c r="IS53" s="110" t="s">
        <v>326</v>
      </c>
      <c r="IT53" s="111" t="s">
        <v>326</v>
      </c>
      <c r="IU53" s="90"/>
      <c r="IV53" s="61"/>
      <c r="IW53" s="274" t="s">
        <v>0</v>
      </c>
      <c r="IX53" s="61"/>
      <c r="IY53" s="110" t="s">
        <v>326</v>
      </c>
      <c r="IZ53" s="111" t="s">
        <v>326</v>
      </c>
      <c r="JA53" s="90"/>
      <c r="JB53" s="61"/>
      <c r="JC53" s="274" t="s">
        <v>0</v>
      </c>
      <c r="JD53" s="61"/>
      <c r="JE53" s="110" t="s">
        <v>326</v>
      </c>
      <c r="JF53" s="111" t="s">
        <v>326</v>
      </c>
      <c r="JG53" s="90"/>
      <c r="JH53" s="61"/>
      <c r="JI53" s="274" t="s">
        <v>0</v>
      </c>
      <c r="JJ53" s="61"/>
      <c r="JK53" s="110" t="s">
        <v>326</v>
      </c>
      <c r="JL53" s="111" t="s">
        <v>326</v>
      </c>
      <c r="JM53" s="90"/>
      <c r="JN53" s="61"/>
      <c r="JO53" s="274" t="s">
        <v>0</v>
      </c>
      <c r="JP53" s="61"/>
      <c r="JQ53" s="110" t="s">
        <v>326</v>
      </c>
      <c r="JR53" s="111" t="s">
        <v>326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>
        <v>3</v>
      </c>
      <c r="HG55" s="274" t="s">
        <v>0</v>
      </c>
      <c r="HH55" s="61">
        <v>0</v>
      </c>
      <c r="HI55" s="110" t="s">
        <v>218</v>
      </c>
      <c r="HJ55" s="111" t="s">
        <v>218</v>
      </c>
      <c r="HK55" s="90"/>
      <c r="HL55" s="61">
        <v>1</v>
      </c>
      <c r="HM55" s="274" t="s">
        <v>0</v>
      </c>
      <c r="HN55" s="61">
        <v>3</v>
      </c>
      <c r="HO55" s="110" t="s">
        <v>218</v>
      </c>
      <c r="HP55" s="111" t="s">
        <v>218</v>
      </c>
      <c r="HQ55" s="90"/>
      <c r="HR55" s="61">
        <v>4</v>
      </c>
      <c r="HS55" s="274" t="s">
        <v>0</v>
      </c>
      <c r="HT55" s="61">
        <v>2</v>
      </c>
      <c r="HU55" s="110" t="s">
        <v>218</v>
      </c>
      <c r="HV55" s="111" t="s">
        <v>212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>
        <v>1</v>
      </c>
      <c r="IE55" s="274" t="s">
        <v>0</v>
      </c>
      <c r="IF55" s="61">
        <v>3</v>
      </c>
      <c r="IG55" s="110" t="s">
        <v>218</v>
      </c>
      <c r="IH55" s="111" t="s">
        <v>217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/>
      <c r="IQ55" s="274" t="s">
        <v>0</v>
      </c>
      <c r="IR55" s="101"/>
      <c r="IS55" s="110" t="s">
        <v>326</v>
      </c>
      <c r="IT55" s="111" t="s">
        <v>326</v>
      </c>
      <c r="IU55" s="90"/>
      <c r="IV55" s="61"/>
      <c r="IW55" s="274" t="s">
        <v>0</v>
      </c>
      <c r="IX55" s="61"/>
      <c r="IY55" s="110" t="s">
        <v>326</v>
      </c>
      <c r="IZ55" s="111" t="s">
        <v>326</v>
      </c>
      <c r="JA55" s="90"/>
      <c r="JB55" s="61"/>
      <c r="JC55" s="274" t="s">
        <v>0</v>
      </c>
      <c r="JD55" s="61"/>
      <c r="JE55" s="110" t="s">
        <v>326</v>
      </c>
      <c r="JF55" s="111" t="s">
        <v>326</v>
      </c>
      <c r="JG55" s="90"/>
      <c r="JH55" s="61"/>
      <c r="JI55" s="274" t="s">
        <v>0</v>
      </c>
      <c r="JJ55" s="61"/>
      <c r="JK55" s="110" t="s">
        <v>326</v>
      </c>
      <c r="JL55" s="111" t="s">
        <v>326</v>
      </c>
      <c r="JM55" s="90"/>
      <c r="JN55" s="61"/>
      <c r="JO55" s="274" t="s">
        <v>0</v>
      </c>
      <c r="JP55" s="61"/>
      <c r="JQ55" s="110" t="s">
        <v>326</v>
      </c>
      <c r="JR55" s="111" t="s">
        <v>326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>
        <v>3</v>
      </c>
      <c r="HG56" s="274" t="s">
        <v>0</v>
      </c>
      <c r="HH56" s="61">
        <v>2</v>
      </c>
      <c r="HI56" s="110" t="s">
        <v>217</v>
      </c>
      <c r="HJ56" s="111" t="s">
        <v>289</v>
      </c>
      <c r="HK56" s="90"/>
      <c r="HL56" s="61">
        <v>2</v>
      </c>
      <c r="HM56" s="274" t="s">
        <v>0</v>
      </c>
      <c r="HN56" s="61">
        <v>3</v>
      </c>
      <c r="HO56" s="110" t="s">
        <v>217</v>
      </c>
      <c r="HP56" s="111" t="s">
        <v>212</v>
      </c>
      <c r="HQ56" s="90"/>
      <c r="HR56" s="61">
        <v>3</v>
      </c>
      <c r="HS56" s="274" t="s">
        <v>0</v>
      </c>
      <c r="HT56" s="61">
        <v>1</v>
      </c>
      <c r="HU56" s="110" t="s">
        <v>218</v>
      </c>
      <c r="HV56" s="111" t="s">
        <v>215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>
        <v>2</v>
      </c>
      <c r="IE56" s="274" t="s">
        <v>0</v>
      </c>
      <c r="IF56" s="61">
        <v>3</v>
      </c>
      <c r="IG56" s="110" t="s">
        <v>217</v>
      </c>
      <c r="IH56" s="111" t="s">
        <v>215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/>
      <c r="IQ56" s="274" t="s">
        <v>0</v>
      </c>
      <c r="IR56" s="101"/>
      <c r="IS56" s="110" t="s">
        <v>326</v>
      </c>
      <c r="IT56" s="111" t="s">
        <v>326</v>
      </c>
      <c r="IU56" s="90"/>
      <c r="IV56" s="61"/>
      <c r="IW56" s="274" t="s">
        <v>0</v>
      </c>
      <c r="IX56" s="61"/>
      <c r="IY56" s="110" t="s">
        <v>326</v>
      </c>
      <c r="IZ56" s="111" t="s">
        <v>326</v>
      </c>
      <c r="JA56" s="90"/>
      <c r="JB56" s="61"/>
      <c r="JC56" s="274" t="s">
        <v>0</v>
      </c>
      <c r="JD56" s="61"/>
      <c r="JE56" s="110" t="s">
        <v>326</v>
      </c>
      <c r="JF56" s="111" t="s">
        <v>326</v>
      </c>
      <c r="JG56" s="90"/>
      <c r="JH56" s="61"/>
      <c r="JI56" s="274" t="s">
        <v>0</v>
      </c>
      <c r="JJ56" s="61"/>
      <c r="JK56" s="110" t="s">
        <v>326</v>
      </c>
      <c r="JL56" s="111" t="s">
        <v>326</v>
      </c>
      <c r="JM56" s="90"/>
      <c r="JN56" s="61"/>
      <c r="JO56" s="274" t="s">
        <v>0</v>
      </c>
      <c r="JP56" s="61"/>
      <c r="JQ56" s="110" t="s">
        <v>326</v>
      </c>
      <c r="JR56" s="111" t="s">
        <v>326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>
        <v>2</v>
      </c>
      <c r="HG59" s="274" t="s">
        <v>0</v>
      </c>
      <c r="HH59" s="61">
        <v>0</v>
      </c>
      <c r="HI59" s="110" t="s">
        <v>218</v>
      </c>
      <c r="HJ59" s="111" t="s">
        <v>217</v>
      </c>
      <c r="HK59" s="90"/>
      <c r="HL59" s="61">
        <v>1</v>
      </c>
      <c r="HM59" s="274" t="s">
        <v>0</v>
      </c>
      <c r="HN59" s="61">
        <v>3</v>
      </c>
      <c r="HO59" s="110" t="s">
        <v>217</v>
      </c>
      <c r="HP59" s="111" t="s">
        <v>219</v>
      </c>
      <c r="HQ59" s="90"/>
      <c r="HR59" s="61">
        <v>3</v>
      </c>
      <c r="HS59" s="274" t="s">
        <v>0</v>
      </c>
      <c r="HT59" s="61">
        <v>0</v>
      </c>
      <c r="HU59" s="110" t="s">
        <v>217</v>
      </c>
      <c r="HV59" s="111" t="s">
        <v>218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>
        <v>1</v>
      </c>
      <c r="IE59" s="274" t="s">
        <v>0</v>
      </c>
      <c r="IF59" s="61">
        <v>3</v>
      </c>
      <c r="IG59" s="110" t="s">
        <v>218</v>
      </c>
      <c r="IH59" s="111" t="s">
        <v>212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/>
      <c r="IQ59" s="274" t="s">
        <v>0</v>
      </c>
      <c r="IR59" s="101"/>
      <c r="IS59" s="110" t="s">
        <v>326</v>
      </c>
      <c r="IT59" s="111" t="s">
        <v>326</v>
      </c>
      <c r="IU59" s="90"/>
      <c r="IV59" s="61"/>
      <c r="IW59" s="274" t="s">
        <v>0</v>
      </c>
      <c r="IX59" s="61"/>
      <c r="IY59" s="110" t="s">
        <v>326</v>
      </c>
      <c r="IZ59" s="111" t="s">
        <v>326</v>
      </c>
      <c r="JA59" s="90"/>
      <c r="JB59" s="61"/>
      <c r="JC59" s="274" t="s">
        <v>0</v>
      </c>
      <c r="JD59" s="61"/>
      <c r="JE59" s="110" t="s">
        <v>326</v>
      </c>
      <c r="JF59" s="111" t="s">
        <v>326</v>
      </c>
      <c r="JG59" s="90"/>
      <c r="JH59" s="61"/>
      <c r="JI59" s="274" t="s">
        <v>0</v>
      </c>
      <c r="JJ59" s="61"/>
      <c r="JK59" s="110" t="s">
        <v>326</v>
      </c>
      <c r="JL59" s="111" t="s">
        <v>326</v>
      </c>
      <c r="JM59" s="90"/>
      <c r="JN59" s="61"/>
      <c r="JO59" s="274" t="s">
        <v>0</v>
      </c>
      <c r="JP59" s="61"/>
      <c r="JQ59" s="110" t="s">
        <v>326</v>
      </c>
      <c r="JR59" s="111" t="s">
        <v>326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>
        <v>1</v>
      </c>
      <c r="HG60" s="274" t="s">
        <v>0</v>
      </c>
      <c r="HH60" s="61">
        <v>1</v>
      </c>
      <c r="HI60" s="110" t="s">
        <v>220</v>
      </c>
      <c r="HJ60" s="111" t="s">
        <v>212</v>
      </c>
      <c r="HK60" s="90"/>
      <c r="HL60" s="61">
        <v>2</v>
      </c>
      <c r="HM60" s="274" t="s">
        <v>0</v>
      </c>
      <c r="HN60" s="61">
        <v>2</v>
      </c>
      <c r="HO60" s="110" t="s">
        <v>217</v>
      </c>
      <c r="HP60" s="111" t="s">
        <v>327</v>
      </c>
      <c r="HQ60" s="90"/>
      <c r="HR60" s="61">
        <v>2</v>
      </c>
      <c r="HS60" s="274" t="s">
        <v>0</v>
      </c>
      <c r="HT60" s="61">
        <v>1</v>
      </c>
      <c r="HU60" s="110" t="s">
        <v>266</v>
      </c>
      <c r="HV60" s="111" t="s">
        <v>215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>
        <v>1</v>
      </c>
      <c r="IE60" s="274" t="s">
        <v>0</v>
      </c>
      <c r="IF60" s="61">
        <v>2</v>
      </c>
      <c r="IG60" s="110" t="s">
        <v>217</v>
      </c>
      <c r="IH60" s="111" t="s">
        <v>216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/>
      <c r="IQ60" s="274" t="s">
        <v>0</v>
      </c>
      <c r="IR60" s="101"/>
      <c r="IS60" s="110" t="s">
        <v>326</v>
      </c>
      <c r="IT60" s="111" t="s">
        <v>326</v>
      </c>
      <c r="IU60" s="90"/>
      <c r="IV60" s="61"/>
      <c r="IW60" s="274" t="s">
        <v>0</v>
      </c>
      <c r="IX60" s="61"/>
      <c r="IY60" s="110" t="s">
        <v>326</v>
      </c>
      <c r="IZ60" s="111" t="s">
        <v>326</v>
      </c>
      <c r="JA60" s="90"/>
      <c r="JB60" s="61"/>
      <c r="JC60" s="274" t="s">
        <v>0</v>
      </c>
      <c r="JD60" s="61"/>
      <c r="JE60" s="110" t="s">
        <v>326</v>
      </c>
      <c r="JF60" s="111" t="s">
        <v>326</v>
      </c>
      <c r="JG60" s="90"/>
      <c r="JH60" s="61"/>
      <c r="JI60" s="274" t="s">
        <v>0</v>
      </c>
      <c r="JJ60" s="61"/>
      <c r="JK60" s="110" t="s">
        <v>326</v>
      </c>
      <c r="JL60" s="111" t="s">
        <v>326</v>
      </c>
      <c r="JM60" s="90"/>
      <c r="JN60" s="61"/>
      <c r="JO60" s="274" t="s">
        <v>0</v>
      </c>
      <c r="JP60" s="61"/>
      <c r="JQ60" s="110" t="s">
        <v>326</v>
      </c>
      <c r="JR60" s="111" t="s">
        <v>326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>
        <v>2</v>
      </c>
      <c r="HG61" s="274" t="s">
        <v>0</v>
      </c>
      <c r="HH61" s="61">
        <v>1</v>
      </c>
      <c r="HI61" s="110" t="s">
        <v>218</v>
      </c>
      <c r="HJ61" s="111" t="s">
        <v>212</v>
      </c>
      <c r="HK61" s="90"/>
      <c r="HL61" s="61">
        <v>2</v>
      </c>
      <c r="HM61" s="274" t="s">
        <v>0</v>
      </c>
      <c r="HN61" s="61">
        <v>2</v>
      </c>
      <c r="HO61" s="110" t="s">
        <v>212</v>
      </c>
      <c r="HP61" s="111" t="s">
        <v>212</v>
      </c>
      <c r="HQ61" s="90"/>
      <c r="HR61" s="61">
        <v>3</v>
      </c>
      <c r="HS61" s="274" t="s">
        <v>0</v>
      </c>
      <c r="HT61" s="61">
        <v>1</v>
      </c>
      <c r="HU61" s="110" t="s">
        <v>218</v>
      </c>
      <c r="HV61" s="111" t="s">
        <v>212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/>
      <c r="IQ61" s="274" t="s">
        <v>0</v>
      </c>
      <c r="IR61" s="101"/>
      <c r="IS61" s="110" t="s">
        <v>326</v>
      </c>
      <c r="IT61" s="111" t="s">
        <v>326</v>
      </c>
      <c r="IU61" s="90"/>
      <c r="IV61" s="61"/>
      <c r="IW61" s="274" t="s">
        <v>0</v>
      </c>
      <c r="IX61" s="61"/>
      <c r="IY61" s="110" t="s">
        <v>326</v>
      </c>
      <c r="IZ61" s="111" t="s">
        <v>326</v>
      </c>
      <c r="JA61" s="90"/>
      <c r="JB61" s="61"/>
      <c r="JC61" s="274" t="s">
        <v>0</v>
      </c>
      <c r="JD61" s="61"/>
      <c r="JE61" s="110" t="s">
        <v>326</v>
      </c>
      <c r="JF61" s="111" t="s">
        <v>326</v>
      </c>
      <c r="JG61" s="90"/>
      <c r="JH61" s="61"/>
      <c r="JI61" s="274" t="s">
        <v>0</v>
      </c>
      <c r="JJ61" s="61"/>
      <c r="JK61" s="110" t="s">
        <v>326</v>
      </c>
      <c r="JL61" s="111" t="s">
        <v>326</v>
      </c>
      <c r="JM61" s="90"/>
      <c r="JN61" s="61"/>
      <c r="JO61" s="274" t="s">
        <v>0</v>
      </c>
      <c r="JP61" s="61"/>
      <c r="JQ61" s="110" t="s">
        <v>326</v>
      </c>
      <c r="JR61" s="111" t="s">
        <v>326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>
        <v>3</v>
      </c>
      <c r="HG62" s="274" t="s">
        <v>0</v>
      </c>
      <c r="HH62" s="61">
        <v>0</v>
      </c>
      <c r="HI62" s="110" t="s">
        <v>218</v>
      </c>
      <c r="HJ62" s="111" t="s">
        <v>218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>
        <v>3</v>
      </c>
      <c r="HG63" s="274" t="s">
        <v>0</v>
      </c>
      <c r="HH63" s="61">
        <v>0</v>
      </c>
      <c r="HI63" s="110" t="s">
        <v>218</v>
      </c>
      <c r="HJ63" s="111" t="s">
        <v>217</v>
      </c>
      <c r="HK63" s="90"/>
      <c r="HL63" s="61">
        <v>0</v>
      </c>
      <c r="HM63" s="274" t="s">
        <v>0</v>
      </c>
      <c r="HN63" s="61">
        <v>3</v>
      </c>
      <c r="HO63" s="110" t="s">
        <v>217</v>
      </c>
      <c r="HP63" s="111" t="s">
        <v>217</v>
      </c>
      <c r="HQ63" s="90"/>
      <c r="HR63" s="61">
        <v>3</v>
      </c>
      <c r="HS63" s="274" t="s">
        <v>0</v>
      </c>
      <c r="HT63" s="61">
        <v>1</v>
      </c>
      <c r="HU63" s="110" t="s">
        <v>217</v>
      </c>
      <c r="HV63" s="111" t="s">
        <v>218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/>
      <c r="IQ63" s="274" t="s">
        <v>0</v>
      </c>
      <c r="IR63" s="101"/>
      <c r="IS63" s="110" t="s">
        <v>326</v>
      </c>
      <c r="IT63" s="111" t="s">
        <v>326</v>
      </c>
      <c r="IU63" s="90"/>
      <c r="IV63" s="61"/>
      <c r="IW63" s="274" t="s">
        <v>0</v>
      </c>
      <c r="IX63" s="61"/>
      <c r="IY63" s="110" t="s">
        <v>326</v>
      </c>
      <c r="IZ63" s="111" t="s">
        <v>326</v>
      </c>
      <c r="JA63" s="90"/>
      <c r="JB63" s="61"/>
      <c r="JC63" s="274" t="s">
        <v>0</v>
      </c>
      <c r="JD63" s="61"/>
      <c r="JE63" s="110" t="s">
        <v>326</v>
      </c>
      <c r="JF63" s="111" t="s">
        <v>326</v>
      </c>
      <c r="JG63" s="90"/>
      <c r="JH63" s="61"/>
      <c r="JI63" s="274" t="s">
        <v>0</v>
      </c>
      <c r="JJ63" s="61"/>
      <c r="JK63" s="110" t="s">
        <v>326</v>
      </c>
      <c r="JL63" s="111" t="s">
        <v>326</v>
      </c>
      <c r="JM63" s="90"/>
      <c r="JN63" s="61"/>
      <c r="JO63" s="274" t="s">
        <v>0</v>
      </c>
      <c r="JP63" s="61"/>
      <c r="JQ63" s="110" t="s">
        <v>326</v>
      </c>
      <c r="JR63" s="111" t="s">
        <v>326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>
        <v>1</v>
      </c>
      <c r="HM64" s="274" t="s">
        <v>0</v>
      </c>
      <c r="HN64" s="61">
        <v>3</v>
      </c>
      <c r="HO64" s="110" t="s">
        <v>266</v>
      </c>
      <c r="HP64" s="111" t="s">
        <v>217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/>
      <c r="IQ64" s="274" t="s">
        <v>0</v>
      </c>
      <c r="IR64" s="101"/>
      <c r="IS64" s="110" t="s">
        <v>326</v>
      </c>
      <c r="IT64" s="111" t="s">
        <v>326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/>
      <c r="JI64" s="274" t="s">
        <v>0</v>
      </c>
      <c r="JJ64" s="61"/>
      <c r="JK64" s="110" t="s">
        <v>326</v>
      </c>
      <c r="JL64" s="111" t="s">
        <v>326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>
        <v>2</v>
      </c>
      <c r="HG65" s="274" t="s">
        <v>0</v>
      </c>
      <c r="HH65" s="61">
        <v>1</v>
      </c>
      <c r="HI65" s="110" t="s">
        <v>217</v>
      </c>
      <c r="HJ65" s="111" t="s">
        <v>212</v>
      </c>
      <c r="HK65" s="90"/>
      <c r="HL65" s="61">
        <v>1</v>
      </c>
      <c r="HM65" s="274" t="s">
        <v>0</v>
      </c>
      <c r="HN65" s="61">
        <v>2</v>
      </c>
      <c r="HO65" s="110" t="s">
        <v>217</v>
      </c>
      <c r="HP65" s="111" t="s">
        <v>212</v>
      </c>
      <c r="HQ65" s="90"/>
      <c r="HR65" s="61">
        <v>3</v>
      </c>
      <c r="HS65" s="274" t="s">
        <v>0</v>
      </c>
      <c r="HT65" s="61">
        <v>0</v>
      </c>
      <c r="HU65" s="110" t="s">
        <v>217</v>
      </c>
      <c r="HV65" s="111" t="s">
        <v>212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>
        <v>1</v>
      </c>
      <c r="IE65" s="274" t="s">
        <v>0</v>
      </c>
      <c r="IF65" s="61">
        <v>2</v>
      </c>
      <c r="IG65" s="110" t="s">
        <v>217</v>
      </c>
      <c r="IH65" s="111" t="s">
        <v>389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/>
      <c r="IQ65" s="274" t="s">
        <v>0</v>
      </c>
      <c r="IR65" s="101"/>
      <c r="IS65" s="110" t="s">
        <v>326</v>
      </c>
      <c r="IT65" s="111" t="s">
        <v>326</v>
      </c>
      <c r="IU65" s="90"/>
      <c r="IV65" s="61"/>
      <c r="IW65" s="274" t="s">
        <v>0</v>
      </c>
      <c r="IX65" s="61"/>
      <c r="IY65" s="110" t="s">
        <v>326</v>
      </c>
      <c r="IZ65" s="111" t="s">
        <v>326</v>
      </c>
      <c r="JA65" s="90"/>
      <c r="JB65" s="61"/>
      <c r="JC65" s="274" t="s">
        <v>0</v>
      </c>
      <c r="JD65" s="61"/>
      <c r="JE65" s="110" t="s">
        <v>326</v>
      </c>
      <c r="JF65" s="111" t="s">
        <v>326</v>
      </c>
      <c r="JG65" s="90"/>
      <c r="JH65" s="61"/>
      <c r="JI65" s="274" t="s">
        <v>0</v>
      </c>
      <c r="JJ65" s="61"/>
      <c r="JK65" s="110" t="s">
        <v>326</v>
      </c>
      <c r="JL65" s="111" t="s">
        <v>326</v>
      </c>
      <c r="JM65" s="90"/>
      <c r="JN65" s="61"/>
      <c r="JO65" s="274" t="s">
        <v>0</v>
      </c>
      <c r="JP65" s="61"/>
      <c r="JQ65" s="110" t="s">
        <v>326</v>
      </c>
      <c r="JR65" s="111" t="s">
        <v>326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5" x14ac:dyDescent="0.2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>
        <v>1</v>
      </c>
      <c r="HG67" s="274" t="s">
        <v>0</v>
      </c>
      <c r="HH67" s="61">
        <v>1</v>
      </c>
      <c r="HI67" s="110" t="s">
        <v>217</v>
      </c>
      <c r="HJ67" s="111" t="s">
        <v>219</v>
      </c>
      <c r="HK67" s="90"/>
      <c r="HL67" s="61">
        <v>1</v>
      </c>
      <c r="HM67" s="274" t="s">
        <v>0</v>
      </c>
      <c r="HN67" s="61">
        <v>2</v>
      </c>
      <c r="HO67" s="110" t="s">
        <v>217</v>
      </c>
      <c r="HP67" s="111" t="s">
        <v>218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5" x14ac:dyDescent="0.2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>
        <v>2</v>
      </c>
      <c r="HG68" s="274" t="s">
        <v>0</v>
      </c>
      <c r="HH68" s="61">
        <v>2</v>
      </c>
      <c r="HI68" s="110" t="s">
        <v>217</v>
      </c>
      <c r="HJ68" s="111" t="s">
        <v>218</v>
      </c>
      <c r="HK68" s="90"/>
      <c r="HL68" s="61">
        <v>2</v>
      </c>
      <c r="HM68" s="274" t="s">
        <v>0</v>
      </c>
      <c r="HN68" s="61">
        <v>2</v>
      </c>
      <c r="HO68" s="110" t="s">
        <v>217</v>
      </c>
      <c r="HP68" s="111" t="s">
        <v>214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/>
      <c r="IQ68" s="274" t="s">
        <v>0</v>
      </c>
      <c r="IR68" s="101"/>
      <c r="IS68" s="110" t="s">
        <v>326</v>
      </c>
      <c r="IT68" s="111" t="s">
        <v>326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/>
      <c r="JC68" s="274" t="s">
        <v>0</v>
      </c>
      <c r="JD68" s="61"/>
      <c r="JE68" s="110" t="s">
        <v>326</v>
      </c>
      <c r="JF68" s="111" t="s">
        <v>326</v>
      </c>
      <c r="JG68" s="90"/>
      <c r="JH68" s="61"/>
      <c r="JI68" s="274" t="s">
        <v>0</v>
      </c>
      <c r="JJ68" s="61"/>
      <c r="JK68" s="110" t="s">
        <v>326</v>
      </c>
      <c r="JL68" s="111" t="s">
        <v>326</v>
      </c>
      <c r="JM68" s="90"/>
      <c r="JN68" s="61"/>
      <c r="JO68" s="274" t="s">
        <v>0</v>
      </c>
      <c r="JP68" s="61"/>
      <c r="JQ68" s="110" t="s">
        <v>326</v>
      </c>
      <c r="JR68" s="111" t="s">
        <v>326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5" x14ac:dyDescent="0.2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>
        <v>2</v>
      </c>
      <c r="HG71" s="274" t="s">
        <v>0</v>
      </c>
      <c r="HH71" s="61">
        <v>0</v>
      </c>
      <c r="HI71" s="110" t="s">
        <v>217</v>
      </c>
      <c r="HJ71" s="111" t="s">
        <v>218</v>
      </c>
      <c r="HK71" s="90"/>
      <c r="HL71" s="61">
        <v>1</v>
      </c>
      <c r="HM71" s="274" t="s">
        <v>0</v>
      </c>
      <c r="HN71" s="61">
        <v>2</v>
      </c>
      <c r="HO71" s="110" t="s">
        <v>219</v>
      </c>
      <c r="HP71" s="111" t="s">
        <v>327</v>
      </c>
      <c r="HQ71" s="90"/>
      <c r="HR71" s="61">
        <v>2</v>
      </c>
      <c r="HS71" s="274" t="s">
        <v>0</v>
      </c>
      <c r="HT71" s="61">
        <v>1</v>
      </c>
      <c r="HU71" s="110" t="s">
        <v>217</v>
      </c>
      <c r="HV71" s="111" t="s">
        <v>218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>
        <v>2</v>
      </c>
      <c r="IE71" s="274" t="s">
        <v>0</v>
      </c>
      <c r="IF71" s="61">
        <v>3</v>
      </c>
      <c r="IG71" s="110" t="s">
        <v>216</v>
      </c>
      <c r="IH71" s="111" t="s">
        <v>214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/>
      <c r="IQ71" s="274" t="s">
        <v>0</v>
      </c>
      <c r="IR71" s="101"/>
      <c r="IS71" s="110" t="s">
        <v>326</v>
      </c>
      <c r="IT71" s="111" t="s">
        <v>326</v>
      </c>
      <c r="IU71" s="90"/>
      <c r="IV71" s="61"/>
      <c r="IW71" s="274" t="s">
        <v>0</v>
      </c>
      <c r="IX71" s="61"/>
      <c r="IY71" s="110" t="s">
        <v>326</v>
      </c>
      <c r="IZ71" s="111" t="s">
        <v>326</v>
      </c>
      <c r="JA71" s="90"/>
      <c r="JB71" s="61"/>
      <c r="JC71" s="274" t="s">
        <v>0</v>
      </c>
      <c r="JD71" s="61"/>
      <c r="JE71" s="110" t="s">
        <v>326</v>
      </c>
      <c r="JF71" s="111" t="s">
        <v>326</v>
      </c>
      <c r="JG71" s="90"/>
      <c r="JH71" s="61"/>
      <c r="JI71" s="274" t="s">
        <v>0</v>
      </c>
      <c r="JJ71" s="61"/>
      <c r="JK71" s="110" t="s">
        <v>326</v>
      </c>
      <c r="JL71" s="111" t="s">
        <v>326</v>
      </c>
      <c r="JM71" s="90"/>
      <c r="JN71" s="61"/>
      <c r="JO71" s="274" t="s">
        <v>0</v>
      </c>
      <c r="JP71" s="61"/>
      <c r="JQ71" s="110" t="s">
        <v>326</v>
      </c>
      <c r="JR71" s="111" t="s">
        <v>326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>
        <v>2</v>
      </c>
      <c r="HG73" s="274" t="s">
        <v>0</v>
      </c>
      <c r="HH73" s="61">
        <v>0</v>
      </c>
      <c r="HI73" s="110" t="s">
        <v>212</v>
      </c>
      <c r="HJ73" s="111" t="s">
        <v>289</v>
      </c>
      <c r="HK73" s="90"/>
      <c r="HL73" s="61">
        <v>2</v>
      </c>
      <c r="HM73" s="274" t="s">
        <v>0</v>
      </c>
      <c r="HN73" s="61">
        <v>4</v>
      </c>
      <c r="HO73" s="110" t="s">
        <v>289</v>
      </c>
      <c r="HP73" s="111" t="s">
        <v>218</v>
      </c>
      <c r="HQ73" s="90"/>
      <c r="HR73" s="61">
        <v>5</v>
      </c>
      <c r="HS73" s="274" t="s">
        <v>0</v>
      </c>
      <c r="HT73" s="61">
        <v>1</v>
      </c>
      <c r="HU73" s="110" t="s">
        <v>217</v>
      </c>
      <c r="HV73" s="111" t="s">
        <v>219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>
        <v>3</v>
      </c>
      <c r="IE73" s="274" t="s">
        <v>0</v>
      </c>
      <c r="IF73" s="61">
        <v>4</v>
      </c>
      <c r="IG73" s="110" t="s">
        <v>207</v>
      </c>
      <c r="IH73" s="111" t="s">
        <v>210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/>
      <c r="IQ73" s="274" t="s">
        <v>0</v>
      </c>
      <c r="IR73" s="101"/>
      <c r="IS73" s="110" t="s">
        <v>326</v>
      </c>
      <c r="IT73" s="111" t="s">
        <v>326</v>
      </c>
      <c r="IU73" s="90"/>
      <c r="IV73" s="61"/>
      <c r="IW73" s="274" t="s">
        <v>0</v>
      </c>
      <c r="IX73" s="61"/>
      <c r="IY73" s="110" t="s">
        <v>326</v>
      </c>
      <c r="IZ73" s="111" t="s">
        <v>326</v>
      </c>
      <c r="JA73" s="90"/>
      <c r="JB73" s="61"/>
      <c r="JC73" s="274" t="s">
        <v>0</v>
      </c>
      <c r="JD73" s="61"/>
      <c r="JE73" s="110" t="s">
        <v>326</v>
      </c>
      <c r="JF73" s="111" t="s">
        <v>326</v>
      </c>
      <c r="JG73" s="90"/>
      <c r="JH73" s="61"/>
      <c r="JI73" s="274" t="s">
        <v>0</v>
      </c>
      <c r="JJ73" s="61"/>
      <c r="JK73" s="110" t="s">
        <v>326</v>
      </c>
      <c r="JL73" s="111" t="s">
        <v>326</v>
      </c>
      <c r="JM73" s="90"/>
      <c r="JN73" s="61"/>
      <c r="JO73" s="274" t="s">
        <v>0</v>
      </c>
      <c r="JP73" s="61"/>
      <c r="JQ73" s="110" t="s">
        <v>326</v>
      </c>
      <c r="JR73" s="111" t="s">
        <v>326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>
        <v>3</v>
      </c>
      <c r="HG75" s="274" t="s">
        <v>0</v>
      </c>
      <c r="HH75" s="61">
        <v>1</v>
      </c>
      <c r="HI75" s="110" t="s">
        <v>218</v>
      </c>
      <c r="HJ75" s="111" t="s">
        <v>218</v>
      </c>
      <c r="HK75" s="90"/>
      <c r="HL75" s="61">
        <v>1</v>
      </c>
      <c r="HM75" s="274" t="s">
        <v>0</v>
      </c>
      <c r="HN75" s="61">
        <v>3</v>
      </c>
      <c r="HO75" s="110" t="s">
        <v>217</v>
      </c>
      <c r="HP75" s="111" t="s">
        <v>219</v>
      </c>
      <c r="HQ75" s="90"/>
      <c r="HR75" s="61">
        <v>3</v>
      </c>
      <c r="HS75" s="274" t="s">
        <v>0</v>
      </c>
      <c r="HT75" s="61">
        <v>0</v>
      </c>
      <c r="HU75" s="110" t="s">
        <v>218</v>
      </c>
      <c r="HV75" s="111" t="s">
        <v>218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>
        <v>1</v>
      </c>
      <c r="IE75" s="274" t="s">
        <v>0</v>
      </c>
      <c r="IF75" s="61">
        <v>3</v>
      </c>
      <c r="IG75" s="110" t="s">
        <v>218</v>
      </c>
      <c r="IH75" s="111" t="s">
        <v>327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/>
      <c r="IQ75" s="274" t="s">
        <v>0</v>
      </c>
      <c r="IR75" s="101"/>
      <c r="IS75" s="110" t="s">
        <v>326</v>
      </c>
      <c r="IT75" s="111" t="s">
        <v>326</v>
      </c>
      <c r="IU75" s="90"/>
      <c r="IV75" s="61"/>
      <c r="IW75" s="274" t="s">
        <v>0</v>
      </c>
      <c r="IX75" s="61"/>
      <c r="IY75" s="110" t="s">
        <v>326</v>
      </c>
      <c r="IZ75" s="111" t="s">
        <v>326</v>
      </c>
      <c r="JA75" s="90"/>
      <c r="JB75" s="61"/>
      <c r="JC75" s="274" t="s">
        <v>0</v>
      </c>
      <c r="JD75" s="61"/>
      <c r="JE75" s="110" t="s">
        <v>326</v>
      </c>
      <c r="JF75" s="111" t="s">
        <v>326</v>
      </c>
      <c r="JG75" s="90"/>
      <c r="JH75" s="61"/>
      <c r="JI75" s="274" t="s">
        <v>0</v>
      </c>
      <c r="JJ75" s="61"/>
      <c r="JK75" s="110" t="s">
        <v>326</v>
      </c>
      <c r="JL75" s="111" t="s">
        <v>326</v>
      </c>
      <c r="JM75" s="90"/>
      <c r="JN75" s="61"/>
      <c r="JO75" s="274" t="s">
        <v>0</v>
      </c>
      <c r="JP75" s="61"/>
      <c r="JQ75" s="110" t="s">
        <v>326</v>
      </c>
      <c r="JR75" s="111" t="s">
        <v>326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>
        <v>3</v>
      </c>
      <c r="HG76" s="274" t="s">
        <v>0</v>
      </c>
      <c r="HH76" s="61">
        <v>1</v>
      </c>
      <c r="HI76" s="110" t="s">
        <v>212</v>
      </c>
      <c r="HJ76" s="111" t="s">
        <v>218</v>
      </c>
      <c r="HK76" s="90"/>
      <c r="HL76" s="61">
        <v>1</v>
      </c>
      <c r="HM76" s="274" t="s">
        <v>0</v>
      </c>
      <c r="HN76" s="61">
        <v>3</v>
      </c>
      <c r="HO76" s="110" t="s">
        <v>212</v>
      </c>
      <c r="HP76" s="111" t="s">
        <v>215</v>
      </c>
      <c r="HQ76" s="90"/>
      <c r="HR76" s="61">
        <v>4</v>
      </c>
      <c r="HS76" s="274" t="s">
        <v>0</v>
      </c>
      <c r="HT76" s="61">
        <v>0</v>
      </c>
      <c r="HU76" s="110" t="s">
        <v>218</v>
      </c>
      <c r="HV76" s="111" t="s">
        <v>208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>
        <v>0</v>
      </c>
      <c r="IE76" s="274" t="s">
        <v>0</v>
      </c>
      <c r="IF76" s="61">
        <v>2</v>
      </c>
      <c r="IG76" s="110" t="s">
        <v>207</v>
      </c>
      <c r="IH76" s="111" t="s">
        <v>210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/>
      <c r="IQ76" s="274" t="s">
        <v>0</v>
      </c>
      <c r="IR76" s="101"/>
      <c r="IS76" s="110" t="s">
        <v>326</v>
      </c>
      <c r="IT76" s="111" t="s">
        <v>326</v>
      </c>
      <c r="IU76" s="90"/>
      <c r="IV76" s="61"/>
      <c r="IW76" s="274" t="s">
        <v>0</v>
      </c>
      <c r="IX76" s="61"/>
      <c r="IY76" s="110" t="s">
        <v>326</v>
      </c>
      <c r="IZ76" s="111" t="s">
        <v>326</v>
      </c>
      <c r="JA76" s="90"/>
      <c r="JB76" s="61"/>
      <c r="JC76" s="274" t="s">
        <v>0</v>
      </c>
      <c r="JD76" s="61"/>
      <c r="JE76" s="110" t="s">
        <v>326</v>
      </c>
      <c r="JF76" s="111" t="s">
        <v>326</v>
      </c>
      <c r="JG76" s="90"/>
      <c r="JH76" s="61"/>
      <c r="JI76" s="274" t="s">
        <v>0</v>
      </c>
      <c r="JJ76" s="61"/>
      <c r="JK76" s="110" t="s">
        <v>326</v>
      </c>
      <c r="JL76" s="111" t="s">
        <v>326</v>
      </c>
      <c r="JM76" s="90"/>
      <c r="JN76" s="61"/>
      <c r="JO76" s="274" t="s">
        <v>0</v>
      </c>
      <c r="JP76" s="61"/>
      <c r="JQ76" s="110" t="s">
        <v>326</v>
      </c>
      <c r="JR76" s="111" t="s">
        <v>326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5" x14ac:dyDescent="0.2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>
        <v>1</v>
      </c>
      <c r="HG77" s="274" t="s">
        <v>0</v>
      </c>
      <c r="HH77" s="61">
        <v>0</v>
      </c>
      <c r="HI77" s="110" t="s">
        <v>218</v>
      </c>
      <c r="HJ77" s="111" t="s">
        <v>212</v>
      </c>
      <c r="HK77" s="90"/>
      <c r="HL77" s="61">
        <v>0</v>
      </c>
      <c r="HM77" s="274" t="s">
        <v>0</v>
      </c>
      <c r="HN77" s="61">
        <v>2</v>
      </c>
      <c r="HO77" s="110" t="s">
        <v>217</v>
      </c>
      <c r="HP77" s="111" t="s">
        <v>289</v>
      </c>
      <c r="HQ77" s="90"/>
      <c r="HR77" s="61">
        <v>4</v>
      </c>
      <c r="HS77" s="274" t="s">
        <v>0</v>
      </c>
      <c r="HT77" s="61">
        <v>0</v>
      </c>
      <c r="HU77" s="110" t="s">
        <v>217</v>
      </c>
      <c r="HV77" s="111" t="s">
        <v>218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>
        <v>1</v>
      </c>
      <c r="IE77" s="274" t="s">
        <v>0</v>
      </c>
      <c r="IF77" s="61">
        <v>2</v>
      </c>
      <c r="IG77" s="110" t="s">
        <v>218</v>
      </c>
      <c r="IH77" s="111" t="s">
        <v>389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/>
      <c r="IQ77" s="274" t="s">
        <v>0</v>
      </c>
      <c r="IR77" s="101"/>
      <c r="IS77" s="110" t="s">
        <v>326</v>
      </c>
      <c r="IT77" s="111" t="s">
        <v>326</v>
      </c>
      <c r="IU77" s="90"/>
      <c r="IV77" s="61"/>
      <c r="IW77" s="274" t="s">
        <v>0</v>
      </c>
      <c r="IX77" s="61"/>
      <c r="IY77" s="110" t="s">
        <v>326</v>
      </c>
      <c r="IZ77" s="111" t="s">
        <v>326</v>
      </c>
      <c r="JA77" s="90"/>
      <c r="JB77" s="61"/>
      <c r="JC77" s="274" t="s">
        <v>0</v>
      </c>
      <c r="JD77" s="61"/>
      <c r="JE77" s="110" t="s">
        <v>326</v>
      </c>
      <c r="JF77" s="111" t="s">
        <v>326</v>
      </c>
      <c r="JG77" s="90"/>
      <c r="JH77" s="61"/>
      <c r="JI77" s="274" t="s">
        <v>0</v>
      </c>
      <c r="JJ77" s="61"/>
      <c r="JK77" s="110" t="s">
        <v>326</v>
      </c>
      <c r="JL77" s="111" t="s">
        <v>326</v>
      </c>
      <c r="JM77" s="90"/>
      <c r="JN77" s="61"/>
      <c r="JO77" s="274" t="s">
        <v>0</v>
      </c>
      <c r="JP77" s="61"/>
      <c r="JQ77" s="110" t="s">
        <v>326</v>
      </c>
      <c r="JR77" s="111" t="s">
        <v>326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/>
      <c r="HG78" s="274" t="s">
        <v>0</v>
      </c>
      <c r="HH78" s="61"/>
      <c r="HI78" s="110" t="s">
        <v>326</v>
      </c>
      <c r="HJ78" s="111" t="s">
        <v>326</v>
      </c>
      <c r="HK78" s="90"/>
      <c r="HL78" s="61">
        <v>2</v>
      </c>
      <c r="HM78" s="274" t="s">
        <v>0</v>
      </c>
      <c r="HN78" s="61">
        <v>3</v>
      </c>
      <c r="HO78" s="110" t="s">
        <v>217</v>
      </c>
      <c r="HP78" s="111" t="s">
        <v>212</v>
      </c>
      <c r="HQ78" s="90"/>
      <c r="HR78" s="61">
        <v>3</v>
      </c>
      <c r="HS78" s="274" t="s">
        <v>0</v>
      </c>
      <c r="HT78" s="61">
        <v>0</v>
      </c>
      <c r="HU78" s="110" t="s">
        <v>218</v>
      </c>
      <c r="HV78" s="111" t="s">
        <v>219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>
        <v>1</v>
      </c>
      <c r="IE78" s="274" t="s">
        <v>0</v>
      </c>
      <c r="IF78" s="61">
        <v>3</v>
      </c>
      <c r="IG78" s="110" t="s">
        <v>218</v>
      </c>
      <c r="IH78" s="111" t="s">
        <v>214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/>
      <c r="IQ78" s="274" t="s">
        <v>0</v>
      </c>
      <c r="IR78" s="101"/>
      <c r="IS78" s="110" t="s">
        <v>326</v>
      </c>
      <c r="IT78" s="111" t="s">
        <v>326</v>
      </c>
      <c r="IU78" s="90"/>
      <c r="IV78" s="61"/>
      <c r="IW78" s="274" t="s">
        <v>0</v>
      </c>
      <c r="IX78" s="61"/>
      <c r="IY78" s="110" t="s">
        <v>326</v>
      </c>
      <c r="IZ78" s="111" t="s">
        <v>326</v>
      </c>
      <c r="JA78" s="90"/>
      <c r="JB78" s="61"/>
      <c r="JC78" s="274" t="s">
        <v>0</v>
      </c>
      <c r="JD78" s="61"/>
      <c r="JE78" s="110" t="s">
        <v>326</v>
      </c>
      <c r="JF78" s="111" t="s">
        <v>326</v>
      </c>
      <c r="JG78" s="90"/>
      <c r="JH78" s="61"/>
      <c r="JI78" s="274" t="s">
        <v>0</v>
      </c>
      <c r="JJ78" s="61"/>
      <c r="JK78" s="110" t="s">
        <v>326</v>
      </c>
      <c r="JL78" s="111" t="s">
        <v>326</v>
      </c>
      <c r="JM78" s="90"/>
      <c r="JN78" s="61"/>
      <c r="JO78" s="274" t="s">
        <v>0</v>
      </c>
      <c r="JP78" s="61"/>
      <c r="JQ78" s="110" t="s">
        <v>326</v>
      </c>
      <c r="JR78" s="111" t="s">
        <v>326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HT57" activePane="bottomRight" state="frozen"/>
      <selection pane="topRight" activeCell="D1" sqref="D1"/>
      <selection pane="bottomLeft" activeCell="A12" sqref="A12"/>
      <selection pane="bottomRight" activeCell="A71" sqref="A71:XFD71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8"/>
      <c r="B1" s="519"/>
      <c r="C1" s="520"/>
      <c r="D1" s="527">
        <f>Tipy!D1</f>
        <v>0</v>
      </c>
      <c r="E1" s="527"/>
      <c r="F1" s="527"/>
      <c r="G1" s="527"/>
      <c r="H1" s="527"/>
      <c r="I1" s="528"/>
      <c r="J1" s="10"/>
      <c r="K1" s="488" t="str">
        <f>Tipy!J1</f>
        <v>1. kolo</v>
      </c>
      <c r="L1" s="489"/>
      <c r="M1" s="489"/>
      <c r="N1" s="489"/>
      <c r="O1" s="489"/>
      <c r="P1" s="499"/>
      <c r="Q1" s="11"/>
      <c r="R1" s="488" t="str">
        <f>Tipy!P1</f>
        <v>2. kolo</v>
      </c>
      <c r="S1" s="489"/>
      <c r="T1" s="489"/>
      <c r="U1" s="489"/>
      <c r="V1" s="489"/>
      <c r="W1" s="499"/>
      <c r="X1" s="11"/>
      <c r="Y1" s="488" t="str">
        <f>Tipy!V1</f>
        <v>3. kolo</v>
      </c>
      <c r="Z1" s="489"/>
      <c r="AA1" s="489"/>
      <c r="AB1" s="489"/>
      <c r="AC1" s="489"/>
      <c r="AD1" s="499"/>
      <c r="AE1" s="11"/>
      <c r="AF1" s="488" t="str">
        <f>Tipy!AB1</f>
        <v>4. kolo</v>
      </c>
      <c r="AG1" s="489"/>
      <c r="AH1" s="489"/>
      <c r="AI1" s="489"/>
      <c r="AJ1" s="489"/>
      <c r="AK1" s="499"/>
      <c r="AL1" s="11"/>
      <c r="AM1" s="488" t="str">
        <f>Tipy!AH1</f>
        <v>5. kolo</v>
      </c>
      <c r="AN1" s="489"/>
      <c r="AO1" s="489"/>
      <c r="AP1" s="489"/>
      <c r="AQ1" s="489"/>
      <c r="AR1" s="499"/>
      <c r="AS1" s="11"/>
      <c r="AT1" s="516" t="str">
        <f>Tipy!AN1</f>
        <v>Skupina</v>
      </c>
      <c r="AU1" s="500"/>
      <c r="AV1" s="500"/>
      <c r="AW1" s="500"/>
      <c r="AX1" s="500"/>
      <c r="AY1" s="501"/>
      <c r="AZ1" s="11"/>
      <c r="BA1" s="488" t="str">
        <f>Tipy!AT1</f>
        <v>6. kolo</v>
      </c>
      <c r="BB1" s="489"/>
      <c r="BC1" s="489"/>
      <c r="BD1" s="489"/>
      <c r="BE1" s="489"/>
      <c r="BF1" s="499"/>
      <c r="BG1" s="11"/>
      <c r="BH1" s="490" t="str">
        <f>Tipy!AZ1</f>
        <v>3. kolo</v>
      </c>
      <c r="BI1" s="491"/>
      <c r="BJ1" s="491"/>
      <c r="BK1" s="491"/>
      <c r="BL1" s="491"/>
      <c r="BM1" s="515"/>
      <c r="BN1" s="11"/>
      <c r="BO1" s="488" t="str">
        <f>Tipy!BF1</f>
        <v>7. kolo</v>
      </c>
      <c r="BP1" s="489"/>
      <c r="BQ1" s="489"/>
      <c r="BR1" s="489"/>
      <c r="BS1" s="489"/>
      <c r="BT1" s="499"/>
      <c r="BU1" s="11"/>
      <c r="BV1" s="516" t="str">
        <f>Tipy!BL1</f>
        <v>Skupina</v>
      </c>
      <c r="BW1" s="500"/>
      <c r="BX1" s="500"/>
      <c r="BY1" s="500"/>
      <c r="BZ1" s="500"/>
      <c r="CA1" s="501"/>
      <c r="CB1" s="11"/>
      <c r="CC1" s="488" t="str">
        <f>Tipy!BR1</f>
        <v>8. kolo</v>
      </c>
      <c r="CD1" s="489"/>
      <c r="CE1" s="489"/>
      <c r="CF1" s="489"/>
      <c r="CG1" s="489"/>
      <c r="CH1" s="499"/>
      <c r="CI1" s="11"/>
      <c r="CJ1" s="488" t="str">
        <f>Tipy!BX1</f>
        <v>9. kolo</v>
      </c>
      <c r="CK1" s="489"/>
      <c r="CL1" s="489"/>
      <c r="CM1" s="489"/>
      <c r="CN1" s="489"/>
      <c r="CO1" s="499"/>
      <c r="CP1" s="11"/>
      <c r="CQ1" s="516" t="str">
        <f>Tipy!CD1</f>
        <v>Skupina</v>
      </c>
      <c r="CR1" s="500"/>
      <c r="CS1" s="500"/>
      <c r="CT1" s="500"/>
      <c r="CU1" s="500"/>
      <c r="CV1" s="501"/>
      <c r="CW1" s="11"/>
      <c r="CX1" s="488" t="str">
        <f>Tipy!CJ1</f>
        <v>10. kolo</v>
      </c>
      <c r="CY1" s="489"/>
      <c r="CZ1" s="489"/>
      <c r="DA1" s="489"/>
      <c r="DB1" s="489"/>
      <c r="DC1" s="499"/>
      <c r="DD1" s="11"/>
      <c r="DE1" s="490" t="str">
        <f>Tipy!CP1</f>
        <v>4. kolo</v>
      </c>
      <c r="DF1" s="491"/>
      <c r="DG1" s="491"/>
      <c r="DH1" s="491"/>
      <c r="DI1" s="491"/>
      <c r="DJ1" s="515"/>
      <c r="DK1" s="11"/>
      <c r="DL1" s="488" t="str">
        <f>Tipy!CV1</f>
        <v>11. kolo</v>
      </c>
      <c r="DM1" s="489"/>
      <c r="DN1" s="489"/>
      <c r="DO1" s="489"/>
      <c r="DP1" s="489"/>
      <c r="DQ1" s="499"/>
      <c r="DR1" s="11"/>
      <c r="DS1" s="516" t="str">
        <f>Tipy!DB1</f>
        <v>Skupina</v>
      </c>
      <c r="DT1" s="500"/>
      <c r="DU1" s="500"/>
      <c r="DV1" s="500"/>
      <c r="DW1" s="500"/>
      <c r="DX1" s="501"/>
      <c r="DY1" s="11"/>
      <c r="DZ1" s="488" t="str">
        <f>Tipy!DH1</f>
        <v>12. kolo</v>
      </c>
      <c r="EA1" s="489"/>
      <c r="EB1" s="489"/>
      <c r="EC1" s="489"/>
      <c r="ED1" s="489"/>
      <c r="EE1" s="499"/>
      <c r="EF1" s="11"/>
      <c r="EG1" s="488" t="str">
        <f>Tipy!DN1</f>
        <v>13. kolo</v>
      </c>
      <c r="EH1" s="489"/>
      <c r="EI1" s="489"/>
      <c r="EJ1" s="489"/>
      <c r="EK1" s="489"/>
      <c r="EL1" s="499"/>
      <c r="EM1" s="11"/>
      <c r="EN1" s="516" t="str">
        <f>Tipy!DT1</f>
        <v>Skupina</v>
      </c>
      <c r="EO1" s="500"/>
      <c r="EP1" s="500"/>
      <c r="EQ1" s="500"/>
      <c r="ER1" s="500"/>
      <c r="ES1" s="501"/>
      <c r="ET1" s="11"/>
      <c r="EU1" s="488" t="str">
        <f>Tipy!DZ1</f>
        <v>14. kolo</v>
      </c>
      <c r="EV1" s="489"/>
      <c r="EW1" s="489"/>
      <c r="EX1" s="489"/>
      <c r="EY1" s="489"/>
      <c r="EZ1" s="499"/>
      <c r="FA1" s="11"/>
      <c r="FB1" s="488" t="str">
        <f>Tipy!EF1</f>
        <v>15. kolo</v>
      </c>
      <c r="FC1" s="489"/>
      <c r="FD1" s="489"/>
      <c r="FE1" s="489"/>
      <c r="FF1" s="489"/>
      <c r="FG1" s="499"/>
      <c r="FH1" s="11"/>
      <c r="FI1" s="488" t="str">
        <f>Tipy!EL1</f>
        <v>16. kolo</v>
      </c>
      <c r="FJ1" s="489"/>
      <c r="FK1" s="489"/>
      <c r="FL1" s="489"/>
      <c r="FM1" s="489"/>
      <c r="FN1" s="499"/>
      <c r="FO1" s="11"/>
      <c r="FP1" s="516" t="str">
        <f>Tipy!ER1</f>
        <v>Skupina</v>
      </c>
      <c r="FQ1" s="500"/>
      <c r="FR1" s="500"/>
      <c r="FS1" s="500"/>
      <c r="FT1" s="500"/>
      <c r="FU1" s="501"/>
      <c r="FV1" s="11"/>
      <c r="FW1" s="488" t="str">
        <f>Tipy!EX1</f>
        <v>17. kolo</v>
      </c>
      <c r="FX1" s="489"/>
      <c r="FY1" s="489"/>
      <c r="FZ1" s="489"/>
      <c r="GA1" s="489"/>
      <c r="GB1" s="499"/>
      <c r="GC1" s="11"/>
      <c r="GD1" s="490" t="str">
        <f>Tipy!FD1</f>
        <v xml:space="preserve">Štvrťfinále </v>
      </c>
      <c r="GE1" s="491"/>
      <c r="GF1" s="491"/>
      <c r="GG1" s="491"/>
      <c r="GH1" s="491"/>
      <c r="GI1" s="515"/>
      <c r="GJ1" s="11"/>
      <c r="GK1" s="488" t="str">
        <f>Tipy!FJ1</f>
        <v>18. kolo</v>
      </c>
      <c r="GL1" s="489"/>
      <c r="GM1" s="489"/>
      <c r="GN1" s="489"/>
      <c r="GO1" s="489"/>
      <c r="GP1" s="499"/>
      <c r="GQ1" s="11"/>
      <c r="GR1" s="488" t="str">
        <f>Tipy!FP1</f>
        <v>19. kolo</v>
      </c>
      <c r="GS1" s="489"/>
      <c r="GT1" s="489"/>
      <c r="GU1" s="489"/>
      <c r="GV1" s="489"/>
      <c r="GW1" s="499"/>
      <c r="GX1" s="11"/>
      <c r="GY1" s="488" t="str">
        <f>Tipy!FV1</f>
        <v>20. kolo</v>
      </c>
      <c r="GZ1" s="489"/>
      <c r="HA1" s="489"/>
      <c r="HB1" s="489"/>
      <c r="HC1" s="489"/>
      <c r="HD1" s="499"/>
      <c r="HE1" s="11"/>
      <c r="HF1" s="511" t="str">
        <f>Tipy!GB1</f>
        <v>3. kolo</v>
      </c>
      <c r="HG1" s="512"/>
      <c r="HH1" s="512"/>
      <c r="HI1" s="512"/>
      <c r="HJ1" s="512"/>
      <c r="HK1" s="517"/>
      <c r="HL1" s="11"/>
      <c r="HM1" s="490" t="str">
        <f>Tipy!GH1</f>
        <v>Semifinále - 1.z</v>
      </c>
      <c r="HN1" s="491"/>
      <c r="HO1" s="491"/>
      <c r="HP1" s="491"/>
      <c r="HQ1" s="491"/>
      <c r="HR1" s="515"/>
      <c r="HS1" s="11"/>
      <c r="HT1" s="488" t="str">
        <f>Tipy!GN1</f>
        <v>21. kolo</v>
      </c>
      <c r="HU1" s="489"/>
      <c r="HV1" s="489"/>
      <c r="HW1" s="489"/>
      <c r="HX1" s="489"/>
      <c r="HY1" s="499"/>
      <c r="HZ1" s="11"/>
      <c r="IA1" s="490" t="str">
        <f>Tipy!GT1</f>
        <v>Semifinále - 2.z</v>
      </c>
      <c r="IB1" s="491"/>
      <c r="IC1" s="491"/>
      <c r="ID1" s="491"/>
      <c r="IE1" s="491"/>
      <c r="IF1" s="515"/>
      <c r="IG1" s="11"/>
      <c r="IH1" s="508" t="str">
        <f>Tipy!GZ1</f>
        <v>4. kolo</v>
      </c>
      <c r="II1" s="509"/>
      <c r="IJ1" s="509"/>
      <c r="IK1" s="509"/>
      <c r="IL1" s="509"/>
      <c r="IM1" s="510"/>
      <c r="IN1" s="11"/>
      <c r="IO1" s="488" t="str">
        <f>Tipy!HF1</f>
        <v>22. kolo</v>
      </c>
      <c r="IP1" s="489"/>
      <c r="IQ1" s="489"/>
      <c r="IR1" s="489"/>
      <c r="IS1" s="489"/>
      <c r="IT1" s="499"/>
      <c r="IU1" s="11"/>
      <c r="IV1" s="488" t="str">
        <f>Tipy!HL1</f>
        <v>23. kolo</v>
      </c>
      <c r="IW1" s="489"/>
      <c r="IX1" s="489"/>
      <c r="IY1" s="489"/>
      <c r="IZ1" s="489"/>
      <c r="JA1" s="499"/>
      <c r="JB1" s="11"/>
      <c r="JC1" s="488" t="str">
        <f>Tipy!HR1</f>
        <v>24. kolo</v>
      </c>
      <c r="JD1" s="489"/>
      <c r="JE1" s="489"/>
      <c r="JF1" s="489"/>
      <c r="JG1" s="489"/>
      <c r="JH1" s="499"/>
      <c r="JI1" s="11"/>
      <c r="JJ1" s="516" t="str">
        <f>Tipy!HX1</f>
        <v>Play off - 1.z</v>
      </c>
      <c r="JK1" s="500"/>
      <c r="JL1" s="500"/>
      <c r="JM1" s="500"/>
      <c r="JN1" s="500"/>
      <c r="JO1" s="501"/>
      <c r="JP1" s="11"/>
      <c r="JQ1" s="488" t="str">
        <f>Tipy!ID1</f>
        <v>25. kolo</v>
      </c>
      <c r="JR1" s="489"/>
      <c r="JS1" s="489"/>
      <c r="JT1" s="489"/>
      <c r="JU1" s="489"/>
      <c r="JV1" s="499"/>
      <c r="JW1" s="11"/>
      <c r="JX1" s="516" t="str">
        <f>Tipy!IJ1</f>
        <v>Play off - 2.z</v>
      </c>
      <c r="JY1" s="500"/>
      <c r="JZ1" s="500"/>
      <c r="KA1" s="500"/>
      <c r="KB1" s="500"/>
      <c r="KC1" s="501"/>
      <c r="KD1" s="11"/>
      <c r="KE1" s="488" t="str">
        <f>Tipy!IP1</f>
        <v>26. kolo</v>
      </c>
      <c r="KF1" s="489"/>
      <c r="KG1" s="489"/>
      <c r="KH1" s="489"/>
      <c r="KI1" s="489"/>
      <c r="KJ1" s="499"/>
      <c r="KK1" s="11"/>
      <c r="KL1" s="490" t="str">
        <f>Tipy!IV1</f>
        <v>Finále</v>
      </c>
      <c r="KM1" s="491"/>
      <c r="KN1" s="491"/>
      <c r="KO1" s="491"/>
      <c r="KP1" s="491"/>
      <c r="KQ1" s="515"/>
      <c r="KR1" s="11"/>
      <c r="KS1" s="508" t="str">
        <f>Tipy!JB1</f>
        <v>5. kolo</v>
      </c>
      <c r="KT1" s="509"/>
      <c r="KU1" s="509"/>
      <c r="KV1" s="509"/>
      <c r="KW1" s="509"/>
      <c r="KX1" s="510"/>
      <c r="KY1" s="11"/>
      <c r="KZ1" s="488" t="str">
        <f>Tipy!JH1</f>
        <v>27. kolo</v>
      </c>
      <c r="LA1" s="489"/>
      <c r="LB1" s="489"/>
      <c r="LC1" s="489"/>
      <c r="LD1" s="489"/>
      <c r="LE1" s="499"/>
      <c r="LF1" s="11"/>
      <c r="LG1" s="516" t="str">
        <f>Tipy!JN1</f>
        <v>Osemfinále - 1.z</v>
      </c>
      <c r="LH1" s="500"/>
      <c r="LI1" s="500"/>
      <c r="LJ1" s="500"/>
      <c r="LK1" s="500"/>
      <c r="LL1" s="501"/>
      <c r="LM1" s="11"/>
      <c r="LN1" s="488" t="str">
        <f>Tipy!JT1</f>
        <v>28. kolo</v>
      </c>
      <c r="LO1" s="489"/>
      <c r="LP1" s="489"/>
      <c r="LQ1" s="489"/>
      <c r="LR1" s="489"/>
      <c r="LS1" s="499"/>
      <c r="LT1" s="11"/>
      <c r="LU1" s="516" t="str">
        <f>Tipy!JZ1</f>
        <v>Osemfinále - 2.z</v>
      </c>
      <c r="LV1" s="500"/>
      <c r="LW1" s="500"/>
      <c r="LX1" s="500"/>
      <c r="LY1" s="500"/>
      <c r="LZ1" s="501"/>
      <c r="MA1" s="11"/>
      <c r="MB1" s="508" t="str">
        <f>Tipy!KF1</f>
        <v>Štvrťfinále</v>
      </c>
      <c r="MC1" s="509"/>
      <c r="MD1" s="509"/>
      <c r="ME1" s="509"/>
      <c r="MF1" s="509"/>
      <c r="MG1" s="510"/>
      <c r="MH1" s="11"/>
      <c r="MI1" s="488" t="str">
        <f>Tipy!KL1</f>
        <v>29. kolo</v>
      </c>
      <c r="MJ1" s="489"/>
      <c r="MK1" s="489"/>
      <c r="ML1" s="489"/>
      <c r="MM1" s="489"/>
      <c r="MN1" s="499"/>
      <c r="MO1" s="11"/>
      <c r="MP1" s="488" t="str">
        <f>Tipy!KR1</f>
        <v>30. kolo</v>
      </c>
      <c r="MQ1" s="489"/>
      <c r="MR1" s="489"/>
      <c r="MS1" s="489"/>
      <c r="MT1" s="489"/>
      <c r="MU1" s="499"/>
      <c r="MV1" s="11"/>
      <c r="MW1" s="488" t="str">
        <f>Tipy!KX1</f>
        <v>31. kolo</v>
      </c>
      <c r="MX1" s="489"/>
      <c r="MY1" s="489"/>
      <c r="MZ1" s="489"/>
      <c r="NA1" s="489"/>
      <c r="NB1" s="499"/>
      <c r="NC1" s="11"/>
      <c r="ND1" s="488" t="str">
        <f>Tipy!LD1</f>
        <v>32. kolo</v>
      </c>
      <c r="NE1" s="489"/>
      <c r="NF1" s="489"/>
      <c r="NG1" s="489"/>
      <c r="NH1" s="489"/>
      <c r="NI1" s="499"/>
      <c r="NJ1" s="11"/>
      <c r="NK1" s="516" t="str">
        <f>Tipy!LJ1</f>
        <v>Štvrťfinále - 1.z</v>
      </c>
      <c r="NL1" s="500"/>
      <c r="NM1" s="500"/>
      <c r="NN1" s="500"/>
      <c r="NO1" s="500"/>
      <c r="NP1" s="501"/>
      <c r="NQ1" s="11"/>
      <c r="NR1" s="488" t="str">
        <f>Tipy!LP1</f>
        <v>33. kolo</v>
      </c>
      <c r="NS1" s="489"/>
      <c r="NT1" s="489"/>
      <c r="NU1" s="489"/>
      <c r="NV1" s="489"/>
      <c r="NW1" s="499"/>
      <c r="NX1" s="11"/>
      <c r="NY1" s="516" t="str">
        <f>Tipy!LV1</f>
        <v>Štvrťfinále - 2.z</v>
      </c>
      <c r="NZ1" s="500"/>
      <c r="OA1" s="500"/>
      <c r="OB1" s="500"/>
      <c r="OC1" s="500"/>
      <c r="OD1" s="501"/>
      <c r="OE1" s="11"/>
      <c r="OF1" s="508" t="str">
        <f>Tipy!MB1</f>
        <v>Semifinále</v>
      </c>
      <c r="OG1" s="509"/>
      <c r="OH1" s="509"/>
      <c r="OI1" s="509"/>
      <c r="OJ1" s="509"/>
      <c r="OK1" s="510"/>
      <c r="OL1" s="11"/>
      <c r="OM1" s="488" t="str">
        <f>Tipy!MH1</f>
        <v>34. kolo</v>
      </c>
      <c r="ON1" s="489"/>
      <c r="OO1" s="489"/>
      <c r="OP1" s="489"/>
      <c r="OQ1" s="489"/>
      <c r="OR1" s="499"/>
      <c r="OS1" s="11"/>
      <c r="OT1" s="488" t="str">
        <f>Tipy!MN1</f>
        <v>35. kolo</v>
      </c>
      <c r="OU1" s="489"/>
      <c r="OV1" s="489"/>
      <c r="OW1" s="489"/>
      <c r="OX1" s="489"/>
      <c r="OY1" s="499"/>
      <c r="OZ1" s="11"/>
      <c r="PA1" s="516" t="str">
        <f>Tipy!MT1</f>
        <v>Semifinále - 1.z</v>
      </c>
      <c r="PB1" s="500"/>
      <c r="PC1" s="500"/>
      <c r="PD1" s="500"/>
      <c r="PE1" s="500"/>
      <c r="PF1" s="501"/>
      <c r="PG1" s="11"/>
      <c r="PH1" s="488" t="str">
        <f>Tipy!MZ1</f>
        <v>36. kolo</v>
      </c>
      <c r="PI1" s="489"/>
      <c r="PJ1" s="489"/>
      <c r="PK1" s="489"/>
      <c r="PL1" s="489"/>
      <c r="PM1" s="499"/>
      <c r="PN1" s="11"/>
      <c r="PO1" s="516" t="str">
        <f>Tipy!NF1</f>
        <v>Semifinále - 2.z</v>
      </c>
      <c r="PP1" s="500"/>
      <c r="PQ1" s="500"/>
      <c r="PR1" s="500"/>
      <c r="PS1" s="500"/>
      <c r="PT1" s="501"/>
      <c r="PU1" s="11"/>
      <c r="PV1" s="488" t="str">
        <f>Tipy!NL1</f>
        <v>37. kolo</v>
      </c>
      <c r="PW1" s="489"/>
      <c r="PX1" s="489"/>
      <c r="PY1" s="489"/>
      <c r="PZ1" s="489"/>
      <c r="QA1" s="499"/>
      <c r="QB1" s="11"/>
      <c r="QC1" s="488" t="str">
        <f>Tipy!NR1</f>
        <v>38. kolo</v>
      </c>
      <c r="QD1" s="489"/>
      <c r="QE1" s="489"/>
      <c r="QF1" s="489"/>
      <c r="QG1" s="489"/>
      <c r="QH1" s="499"/>
      <c r="QJ1" s="516" t="str">
        <f>Tipy!NX1</f>
        <v>Finále</v>
      </c>
      <c r="QK1" s="500"/>
      <c r="QL1" s="500"/>
      <c r="QM1" s="500"/>
      <c r="QN1" s="500"/>
      <c r="QO1" s="501"/>
      <c r="QQ1" s="508" t="str">
        <f>Tipy!OD1</f>
        <v>Finále</v>
      </c>
      <c r="QR1" s="509"/>
      <c r="QS1" s="509"/>
      <c r="QT1" s="509"/>
      <c r="QU1" s="509"/>
      <c r="QV1" s="510"/>
    </row>
    <row r="2" spans="1:464" ht="18" customHeight="1" x14ac:dyDescent="0.2">
      <c r="A2" s="521"/>
      <c r="B2" s="522"/>
      <c r="C2" s="523"/>
      <c r="D2" s="451">
        <f>Tipy!D2</f>
        <v>0</v>
      </c>
      <c r="E2" s="451"/>
      <c r="F2" s="451"/>
      <c r="G2" s="451"/>
      <c r="H2" s="527"/>
      <c r="I2" s="528"/>
      <c r="J2" s="10"/>
      <c r="K2" s="433">
        <f>Tipy!J2</f>
        <v>45151.729166666664</v>
      </c>
      <c r="L2" s="434"/>
      <c r="M2" s="434"/>
      <c r="N2" s="434"/>
      <c r="O2" s="489"/>
      <c r="P2" s="499"/>
      <c r="Q2" s="13"/>
      <c r="R2" s="433">
        <f>Tipy!P2</f>
        <v>45157.666666666664</v>
      </c>
      <c r="S2" s="434"/>
      <c r="T2" s="434"/>
      <c r="U2" s="434"/>
      <c r="V2" s="489"/>
      <c r="W2" s="499"/>
      <c r="X2" s="13"/>
      <c r="Y2" s="433">
        <f>Tipy!V2</f>
        <v>45165.729166666664</v>
      </c>
      <c r="Z2" s="434"/>
      <c r="AA2" s="434"/>
      <c r="AB2" s="434"/>
      <c r="AC2" s="489"/>
      <c r="AD2" s="499"/>
      <c r="AE2" s="13"/>
      <c r="AF2" s="433">
        <f>Tipy!AB2</f>
        <v>45172.625</v>
      </c>
      <c r="AG2" s="434"/>
      <c r="AH2" s="434"/>
      <c r="AI2" s="434"/>
      <c r="AJ2" s="489"/>
      <c r="AK2" s="499"/>
      <c r="AL2" s="13"/>
      <c r="AM2" s="433">
        <f>Tipy!AH2</f>
        <v>45185.5625</v>
      </c>
      <c r="AN2" s="434"/>
      <c r="AO2" s="434"/>
      <c r="AP2" s="434"/>
      <c r="AQ2" s="489"/>
      <c r="AR2" s="499"/>
      <c r="AS2" s="13"/>
      <c r="AT2" s="439">
        <f>Tipy!AN2</f>
        <v>44825.78125</v>
      </c>
      <c r="AU2" s="440"/>
      <c r="AV2" s="440"/>
      <c r="AW2" s="440"/>
      <c r="AX2" s="500"/>
      <c r="AY2" s="501"/>
      <c r="AZ2" s="13"/>
      <c r="BA2" s="433">
        <f>Tipy!AT2</f>
        <v>45193.625</v>
      </c>
      <c r="BB2" s="434"/>
      <c r="BC2" s="434"/>
      <c r="BD2" s="434"/>
      <c r="BE2" s="489"/>
      <c r="BF2" s="499"/>
      <c r="BG2" s="13"/>
      <c r="BH2" s="417">
        <f>Tipy!AZ2</f>
        <v>45196.864583333336</v>
      </c>
      <c r="BI2" s="418"/>
      <c r="BJ2" s="418"/>
      <c r="BK2" s="418"/>
      <c r="BL2" s="491"/>
      <c r="BM2" s="515"/>
      <c r="BN2" s="13"/>
      <c r="BO2" s="433">
        <f>Tipy!BF2</f>
        <v>45199.770833333336</v>
      </c>
      <c r="BP2" s="434"/>
      <c r="BQ2" s="434"/>
      <c r="BR2" s="434"/>
      <c r="BS2" s="489"/>
      <c r="BT2" s="499"/>
      <c r="BU2" s="13"/>
      <c r="BV2" s="439">
        <f>Tipy!BL2</f>
        <v>45204.875</v>
      </c>
      <c r="BW2" s="440"/>
      <c r="BX2" s="440"/>
      <c r="BY2" s="440"/>
      <c r="BZ2" s="500"/>
      <c r="CA2" s="501"/>
      <c r="CB2" s="13"/>
      <c r="CC2" s="433">
        <f>Tipy!BR2</f>
        <v>45207.625</v>
      </c>
      <c r="CD2" s="434"/>
      <c r="CE2" s="434"/>
      <c r="CF2" s="434"/>
      <c r="CG2" s="489"/>
      <c r="CH2" s="499"/>
      <c r="CI2" s="13"/>
      <c r="CJ2" s="433">
        <f>Tipy!BX2</f>
        <v>45220.5625</v>
      </c>
      <c r="CK2" s="434"/>
      <c r="CL2" s="434"/>
      <c r="CM2" s="434"/>
      <c r="CN2" s="489"/>
      <c r="CO2" s="499"/>
      <c r="CP2" s="13"/>
      <c r="CQ2" s="439">
        <f>Tipy!CD2</f>
        <v>45225.875</v>
      </c>
      <c r="CR2" s="440"/>
      <c r="CS2" s="440"/>
      <c r="CT2" s="440"/>
      <c r="CU2" s="500"/>
      <c r="CV2" s="501"/>
      <c r="CW2" s="13"/>
      <c r="CX2" s="433">
        <f>Tipy!CJ2</f>
        <v>45228.625</v>
      </c>
      <c r="CY2" s="434"/>
      <c r="CZ2" s="434"/>
      <c r="DA2" s="434"/>
      <c r="DB2" s="489"/>
      <c r="DC2" s="499"/>
      <c r="DD2" s="13"/>
      <c r="DE2" s="417">
        <f>Tipy!CP2</f>
        <v>45231.864583333336</v>
      </c>
      <c r="DF2" s="418"/>
      <c r="DG2" s="418"/>
      <c r="DH2" s="418"/>
      <c r="DI2" s="491"/>
      <c r="DJ2" s="515"/>
      <c r="DK2" s="13"/>
      <c r="DL2" s="433">
        <f>Tipy!CV2</f>
        <v>45235.729166666664</v>
      </c>
      <c r="DM2" s="434"/>
      <c r="DN2" s="434"/>
      <c r="DO2" s="434"/>
      <c r="DP2" s="489"/>
      <c r="DQ2" s="499"/>
      <c r="DR2" s="13"/>
      <c r="DS2" s="439">
        <f>Tipy!DB2</f>
        <v>45239.78125</v>
      </c>
      <c r="DT2" s="440"/>
      <c r="DU2" s="440"/>
      <c r="DV2" s="440"/>
      <c r="DW2" s="500"/>
      <c r="DX2" s="501"/>
      <c r="DY2" s="13"/>
      <c r="DZ2" s="433">
        <f>Tipy!DH2</f>
        <v>45242.625</v>
      </c>
      <c r="EA2" s="434"/>
      <c r="EB2" s="434"/>
      <c r="EC2" s="434"/>
      <c r="ED2" s="489"/>
      <c r="EE2" s="499"/>
      <c r="EF2" s="13"/>
      <c r="EG2" s="433">
        <f>Tipy!DN2</f>
        <v>45255.5625</v>
      </c>
      <c r="EH2" s="434"/>
      <c r="EI2" s="434"/>
      <c r="EJ2" s="434"/>
      <c r="EK2" s="489"/>
      <c r="EL2" s="499"/>
      <c r="EM2" s="13"/>
      <c r="EN2" s="439">
        <f>Tipy!DT2</f>
        <v>45260.875</v>
      </c>
      <c r="EO2" s="440"/>
      <c r="EP2" s="440"/>
      <c r="EQ2" s="440"/>
      <c r="ER2" s="500"/>
      <c r="ES2" s="501"/>
      <c r="ET2" s="13"/>
      <c r="EU2" s="433">
        <f>Tipy!DZ2</f>
        <v>45262.666666666664</v>
      </c>
      <c r="EV2" s="434"/>
      <c r="EW2" s="434"/>
      <c r="EX2" s="434"/>
      <c r="EY2" s="489"/>
      <c r="EZ2" s="499"/>
      <c r="FA2" s="13"/>
      <c r="FB2" s="433">
        <f>Tipy!EF2</f>
        <v>45265.864583333336</v>
      </c>
      <c r="FC2" s="434"/>
      <c r="FD2" s="434"/>
      <c r="FE2" s="434"/>
      <c r="FF2" s="489"/>
      <c r="FG2" s="499"/>
      <c r="FH2" s="13"/>
      <c r="FI2" s="433">
        <f>Tipy!EL2</f>
        <v>45269.666666666664</v>
      </c>
      <c r="FJ2" s="434"/>
      <c r="FK2" s="434"/>
      <c r="FL2" s="434"/>
      <c r="FM2" s="489"/>
      <c r="FN2" s="499"/>
      <c r="FO2" s="13"/>
      <c r="FP2" s="439">
        <f>Tipy!ER2</f>
        <v>45274.875</v>
      </c>
      <c r="FQ2" s="440"/>
      <c r="FR2" s="440"/>
      <c r="FS2" s="440"/>
      <c r="FT2" s="500"/>
      <c r="FU2" s="501"/>
      <c r="FV2" s="13"/>
      <c r="FW2" s="433">
        <f>Tipy!EX2</f>
        <v>45276.666666666664</v>
      </c>
      <c r="FX2" s="434"/>
      <c r="FY2" s="434"/>
      <c r="FZ2" s="434"/>
      <c r="GA2" s="489"/>
      <c r="GB2" s="499"/>
      <c r="GC2" s="13"/>
      <c r="GD2" s="417">
        <f>Tipy!FD2</f>
        <v>45280.875</v>
      </c>
      <c r="GE2" s="418"/>
      <c r="GF2" s="418"/>
      <c r="GG2" s="418"/>
      <c r="GH2" s="491"/>
      <c r="GI2" s="515"/>
      <c r="GJ2" s="13"/>
      <c r="GK2" s="433">
        <f>Tipy!FJ2</f>
        <v>45283.770833333336</v>
      </c>
      <c r="GL2" s="434"/>
      <c r="GM2" s="434"/>
      <c r="GN2" s="434"/>
      <c r="GO2" s="489"/>
      <c r="GP2" s="499"/>
      <c r="GQ2" s="13"/>
      <c r="GR2" s="433">
        <f>Tipy!FP2</f>
        <v>45286.770833333336</v>
      </c>
      <c r="GS2" s="434"/>
      <c r="GT2" s="434"/>
      <c r="GU2" s="434"/>
      <c r="GV2" s="489"/>
      <c r="GW2" s="499"/>
      <c r="GX2" s="13"/>
      <c r="GY2" s="433">
        <f>Tipy!FV2</f>
        <v>45292.875</v>
      </c>
      <c r="GZ2" s="434"/>
      <c r="HA2" s="434"/>
      <c r="HB2" s="434"/>
      <c r="HC2" s="489"/>
      <c r="HD2" s="499"/>
      <c r="HE2" s="13"/>
      <c r="HF2" s="513">
        <f>Tipy!GB2</f>
        <v>45298.729166666664</v>
      </c>
      <c r="HG2" s="514"/>
      <c r="HH2" s="514"/>
      <c r="HI2" s="514"/>
      <c r="HJ2" s="512"/>
      <c r="HK2" s="517"/>
      <c r="HL2" s="13"/>
      <c r="HM2" s="417">
        <f>Tipy!GH2</f>
        <v>45301.875</v>
      </c>
      <c r="HN2" s="418"/>
      <c r="HO2" s="418"/>
      <c r="HP2" s="418"/>
      <c r="HQ2" s="491"/>
      <c r="HR2" s="515"/>
      <c r="HS2" s="13"/>
      <c r="HT2" s="433">
        <f>Tipy!GN2</f>
        <v>45312.729166666664</v>
      </c>
      <c r="HU2" s="434"/>
      <c r="HV2" s="434"/>
      <c r="HW2" s="434"/>
      <c r="HX2" s="489"/>
      <c r="HY2" s="499"/>
      <c r="HZ2" s="13"/>
      <c r="IA2" s="417">
        <f>Tipy!GT2</f>
        <v>45315.875</v>
      </c>
      <c r="IB2" s="418"/>
      <c r="IC2" s="418"/>
      <c r="ID2" s="418"/>
      <c r="IE2" s="491"/>
      <c r="IF2" s="515"/>
      <c r="IG2" s="13"/>
      <c r="IH2" s="425">
        <f>Tipy!GZ2</f>
        <v>45319.645833333336</v>
      </c>
      <c r="II2" s="426"/>
      <c r="IJ2" s="426"/>
      <c r="IK2" s="426"/>
      <c r="IL2" s="509"/>
      <c r="IM2" s="510"/>
      <c r="IN2" s="13"/>
      <c r="IO2" s="433">
        <f>Tipy!HF2</f>
        <v>45322.885416666664</v>
      </c>
      <c r="IP2" s="434"/>
      <c r="IQ2" s="434"/>
      <c r="IR2" s="434"/>
      <c r="IS2" s="489"/>
      <c r="IT2" s="499"/>
      <c r="IU2" s="13"/>
      <c r="IV2" s="433">
        <f>Tipy!HL2</f>
        <v>45326.729166666664</v>
      </c>
      <c r="IW2" s="434"/>
      <c r="IX2" s="434"/>
      <c r="IY2" s="434"/>
      <c r="IZ2" s="489"/>
      <c r="JA2" s="499"/>
      <c r="JB2" s="13"/>
      <c r="JC2" s="433">
        <f>Tipy!HR2</f>
        <v>45332.666666666664</v>
      </c>
      <c r="JD2" s="434"/>
      <c r="JE2" s="434"/>
      <c r="JF2" s="434"/>
      <c r="JG2" s="489"/>
      <c r="JH2" s="499"/>
      <c r="JI2" s="13"/>
      <c r="JJ2" s="439">
        <f>Tipy!HX2</f>
        <v>45337.875</v>
      </c>
      <c r="JK2" s="440"/>
      <c r="JL2" s="440"/>
      <c r="JM2" s="440"/>
      <c r="JN2" s="500"/>
      <c r="JO2" s="501"/>
      <c r="JP2" s="13"/>
      <c r="JQ2" s="433">
        <f>Tipy!ID2</f>
        <v>45339.5625</v>
      </c>
      <c r="JR2" s="434"/>
      <c r="JS2" s="434"/>
      <c r="JT2" s="434"/>
      <c r="JU2" s="489"/>
      <c r="JV2" s="499"/>
      <c r="JW2" s="13"/>
      <c r="JX2" s="439">
        <f>Tipy!IJ2</f>
        <v>45344.875</v>
      </c>
      <c r="JY2" s="440"/>
      <c r="JZ2" s="440"/>
      <c r="KA2" s="440"/>
      <c r="KB2" s="500"/>
      <c r="KC2" s="501"/>
      <c r="KD2" s="13"/>
      <c r="KE2" s="433">
        <f>Tipy!IP2</f>
        <v>45343.854166666664</v>
      </c>
      <c r="KF2" s="434"/>
      <c r="KG2" s="434"/>
      <c r="KH2" s="434"/>
      <c r="KI2" s="489"/>
      <c r="KJ2" s="499"/>
      <c r="KK2" s="13"/>
      <c r="KL2" s="417">
        <f>Tipy!IV2</f>
        <v>45347.666666666664</v>
      </c>
      <c r="KM2" s="418"/>
      <c r="KN2" s="418"/>
      <c r="KO2" s="418"/>
      <c r="KP2" s="491"/>
      <c r="KQ2" s="515"/>
      <c r="KR2" s="13"/>
      <c r="KS2" s="425">
        <f>Tipy!JB2</f>
        <v>45350.666666666664</v>
      </c>
      <c r="KT2" s="426"/>
      <c r="KU2" s="426"/>
      <c r="KV2" s="426"/>
      <c r="KW2" s="509"/>
      <c r="KX2" s="510"/>
      <c r="KY2" s="13"/>
      <c r="KZ2" s="433">
        <f>Tipy!JH2</f>
        <v>45353.666666666664</v>
      </c>
      <c r="LA2" s="434"/>
      <c r="LB2" s="434"/>
      <c r="LC2" s="434"/>
      <c r="LD2" s="489"/>
      <c r="LE2" s="499"/>
      <c r="LF2" s="13"/>
      <c r="LG2" s="439">
        <f>Tipy!JN2</f>
        <v>45358.875</v>
      </c>
      <c r="LH2" s="440"/>
      <c r="LI2" s="440"/>
      <c r="LJ2" s="440"/>
      <c r="LK2" s="500"/>
      <c r="LL2" s="501"/>
      <c r="LM2" s="13"/>
      <c r="LN2" s="433">
        <f>Tipy!JT2</f>
        <v>45361.697916666664</v>
      </c>
      <c r="LO2" s="434"/>
      <c r="LP2" s="434"/>
      <c r="LQ2" s="434"/>
      <c r="LR2" s="489"/>
      <c r="LS2" s="499"/>
      <c r="LT2" s="13"/>
      <c r="LU2" s="439">
        <f>Tipy!JZ2</f>
        <v>45365.875</v>
      </c>
      <c r="LV2" s="440"/>
      <c r="LW2" s="440"/>
      <c r="LX2" s="440"/>
      <c r="LY2" s="500"/>
      <c r="LZ2" s="501"/>
      <c r="MA2" s="13"/>
      <c r="MB2" s="425">
        <f>Tipy!KF2</f>
        <v>45367.666666666664</v>
      </c>
      <c r="MC2" s="426"/>
      <c r="MD2" s="426"/>
      <c r="ME2" s="426"/>
      <c r="MF2" s="509"/>
      <c r="MG2" s="510"/>
      <c r="MH2" s="13"/>
      <c r="MI2" s="433">
        <f>Tipy!KL2</f>
        <v>45368.625</v>
      </c>
      <c r="MJ2" s="434"/>
      <c r="MK2" s="434"/>
      <c r="ML2" s="434"/>
      <c r="MM2" s="489"/>
      <c r="MN2" s="499"/>
      <c r="MO2" s="13"/>
      <c r="MP2" s="433">
        <f>Tipy!KR2</f>
        <v>45381.666666666664</v>
      </c>
      <c r="MQ2" s="434"/>
      <c r="MR2" s="434"/>
      <c r="MS2" s="434"/>
      <c r="MT2" s="489"/>
      <c r="MU2" s="499"/>
      <c r="MV2" s="13"/>
      <c r="MW2" s="433">
        <f>Tipy!KX2</f>
        <v>45385.875</v>
      </c>
      <c r="MX2" s="434"/>
      <c r="MY2" s="434"/>
      <c r="MZ2" s="434"/>
      <c r="NA2" s="489"/>
      <c r="NB2" s="499"/>
      <c r="NC2" s="13"/>
      <c r="ND2" s="433">
        <f>Tipy!LD2</f>
        <v>45388.666666666664</v>
      </c>
      <c r="NE2" s="434"/>
      <c r="NF2" s="434"/>
      <c r="NG2" s="434"/>
      <c r="NH2" s="489"/>
      <c r="NI2" s="499"/>
      <c r="NJ2" s="13"/>
      <c r="NK2" s="439">
        <f>Tipy!LJ2</f>
        <v>45393.875</v>
      </c>
      <c r="NL2" s="440"/>
      <c r="NM2" s="440"/>
      <c r="NN2" s="440"/>
      <c r="NO2" s="500"/>
      <c r="NP2" s="501"/>
      <c r="NQ2" s="13"/>
      <c r="NR2" s="433">
        <f>Tipy!LP2</f>
        <v>45395.666666666664</v>
      </c>
      <c r="NS2" s="434"/>
      <c r="NT2" s="434"/>
      <c r="NU2" s="434"/>
      <c r="NV2" s="489"/>
      <c r="NW2" s="499"/>
      <c r="NX2" s="13"/>
      <c r="NY2" s="439">
        <f>Tipy!LV2</f>
        <v>45400.875</v>
      </c>
      <c r="NZ2" s="440"/>
      <c r="OA2" s="440"/>
      <c r="OB2" s="440"/>
      <c r="OC2" s="500"/>
      <c r="OD2" s="501"/>
      <c r="OE2" s="13"/>
      <c r="OF2" s="425">
        <f>Tipy!MB2</f>
        <v>45402.666666666664</v>
      </c>
      <c r="OG2" s="426"/>
      <c r="OH2" s="426"/>
      <c r="OI2" s="426"/>
      <c r="OJ2" s="509"/>
      <c r="OK2" s="510"/>
      <c r="OL2" s="13"/>
      <c r="OM2" s="433">
        <f>Tipy!MH2</f>
        <v>45402.666666666664</v>
      </c>
      <c r="ON2" s="434"/>
      <c r="OO2" s="434"/>
      <c r="OP2" s="434"/>
      <c r="OQ2" s="489"/>
      <c r="OR2" s="499"/>
      <c r="OS2" s="13"/>
      <c r="OT2" s="433">
        <f>Tipy!MN2</f>
        <v>45409.666666666664</v>
      </c>
      <c r="OU2" s="434"/>
      <c r="OV2" s="434"/>
      <c r="OW2" s="434"/>
      <c r="OX2" s="489"/>
      <c r="OY2" s="499"/>
      <c r="OZ2" s="13"/>
      <c r="PA2" s="439">
        <f>Tipy!MT2</f>
        <v>45414.875</v>
      </c>
      <c r="PB2" s="440"/>
      <c r="PC2" s="440"/>
      <c r="PD2" s="440"/>
      <c r="PE2" s="500"/>
      <c r="PF2" s="501"/>
      <c r="PG2" s="13"/>
      <c r="PH2" s="433">
        <f>Tipy!MZ2</f>
        <v>45416.666666666664</v>
      </c>
      <c r="PI2" s="434"/>
      <c r="PJ2" s="434"/>
      <c r="PK2" s="434"/>
      <c r="PL2" s="489"/>
      <c r="PM2" s="499"/>
      <c r="PN2" s="13"/>
      <c r="PO2" s="439">
        <f>Tipy!NF2</f>
        <v>45421.875</v>
      </c>
      <c r="PP2" s="440"/>
      <c r="PQ2" s="440"/>
      <c r="PR2" s="440"/>
      <c r="PS2" s="500"/>
      <c r="PT2" s="501"/>
      <c r="PU2" s="13"/>
      <c r="PV2" s="433">
        <f>Tipy!NL2</f>
        <v>45423.666666666664</v>
      </c>
      <c r="PW2" s="434"/>
      <c r="PX2" s="434"/>
      <c r="PY2" s="434"/>
      <c r="PZ2" s="489"/>
      <c r="QA2" s="499"/>
      <c r="QB2" s="13"/>
      <c r="QC2" s="433">
        <f>Tipy!NR2</f>
        <v>45431.708333333336</v>
      </c>
      <c r="QD2" s="434"/>
      <c r="QE2" s="434"/>
      <c r="QF2" s="434"/>
      <c r="QG2" s="489"/>
      <c r="QH2" s="499"/>
      <c r="QJ2" s="439">
        <f>Tipy!NX2</f>
        <v>45434.875</v>
      </c>
      <c r="QK2" s="440"/>
      <c r="QL2" s="440"/>
      <c r="QM2" s="440"/>
      <c r="QN2" s="500"/>
      <c r="QO2" s="501"/>
      <c r="QQ2" s="425">
        <f>Tipy!OD2</f>
        <v>45437.666666666664</v>
      </c>
      <c r="QR2" s="426"/>
      <c r="QS2" s="426"/>
      <c r="QT2" s="426"/>
      <c r="QU2" s="509"/>
      <c r="QV2" s="510"/>
    </row>
    <row r="3" spans="1:464" ht="18" customHeight="1" thickBot="1" x14ac:dyDescent="0.25">
      <c r="A3" s="521"/>
      <c r="B3" s="522"/>
      <c r="C3" s="523"/>
      <c r="D3" s="453">
        <f>Tipy!D3</f>
        <v>0</v>
      </c>
      <c r="E3" s="453"/>
      <c r="F3" s="453"/>
      <c r="G3" s="46"/>
      <c r="H3" s="47" t="s">
        <v>0</v>
      </c>
      <c r="I3" s="48">
        <v>1</v>
      </c>
      <c r="J3" s="10"/>
      <c r="K3" s="411" t="str">
        <f>Tipy!J3</f>
        <v>Chelsea (V)</v>
      </c>
      <c r="L3" s="412"/>
      <c r="M3" s="412"/>
      <c r="N3" s="18">
        <v>1</v>
      </c>
      <c r="O3" s="19" t="s">
        <v>0</v>
      </c>
      <c r="P3" s="20">
        <v>1</v>
      </c>
      <c r="Q3" s="17"/>
      <c r="R3" s="411" t="str">
        <f>Tipy!P3</f>
        <v>Bournemouth (D)</v>
      </c>
      <c r="S3" s="412"/>
      <c r="T3" s="412"/>
      <c r="U3" s="18">
        <v>3</v>
      </c>
      <c r="V3" s="19" t="s">
        <v>0</v>
      </c>
      <c r="W3" s="20">
        <v>1</v>
      </c>
      <c r="X3" s="17"/>
      <c r="Y3" s="411" t="str">
        <f>Tipy!V3</f>
        <v>Newcastle (V)</v>
      </c>
      <c r="Z3" s="412"/>
      <c r="AA3" s="412"/>
      <c r="AB3" s="18">
        <v>1</v>
      </c>
      <c r="AC3" s="19" t="s">
        <v>0</v>
      </c>
      <c r="AD3" s="20">
        <v>2</v>
      </c>
      <c r="AE3" s="17"/>
      <c r="AF3" s="411" t="str">
        <f>Tipy!AB3</f>
        <v>Aston Villa (D)</v>
      </c>
      <c r="AG3" s="412"/>
      <c r="AH3" s="412"/>
      <c r="AI3" s="18">
        <v>3</v>
      </c>
      <c r="AJ3" s="19" t="s">
        <v>0</v>
      </c>
      <c r="AK3" s="20">
        <v>0</v>
      </c>
      <c r="AL3" s="17"/>
      <c r="AM3" s="411" t="str">
        <f>Tipy!AH3</f>
        <v>Wolves (V)</v>
      </c>
      <c r="AN3" s="412"/>
      <c r="AO3" s="412"/>
      <c r="AP3" s="18">
        <v>1</v>
      </c>
      <c r="AQ3" s="19" t="s">
        <v>0</v>
      </c>
      <c r="AR3" s="20">
        <v>3</v>
      </c>
      <c r="AS3" s="17"/>
      <c r="AT3" s="492" t="str">
        <f>Tipy!AN3</f>
        <v>LASK Linz (V)</v>
      </c>
      <c r="AU3" s="493"/>
      <c r="AV3" s="493"/>
      <c r="AW3" s="14">
        <v>1</v>
      </c>
      <c r="AX3" s="15" t="s">
        <v>0</v>
      </c>
      <c r="AY3" s="16">
        <v>3</v>
      </c>
      <c r="AZ3" s="17"/>
      <c r="BA3" s="411" t="str">
        <f>Tipy!AT3</f>
        <v>West Ham (D)</v>
      </c>
      <c r="BB3" s="412"/>
      <c r="BC3" s="412"/>
      <c r="BD3" s="18">
        <v>3</v>
      </c>
      <c r="BE3" s="19" t="s">
        <v>0</v>
      </c>
      <c r="BF3" s="20">
        <v>1</v>
      </c>
      <c r="BG3" s="17"/>
      <c r="BH3" s="419" t="str">
        <f>IF(Tipy!AZ3="","",Tipy!AZ3)</f>
        <v>Leicester (D)</v>
      </c>
      <c r="BI3" s="420"/>
      <c r="BJ3" s="420"/>
      <c r="BK3" s="35">
        <v>3</v>
      </c>
      <c r="BL3" s="36" t="s">
        <v>0</v>
      </c>
      <c r="BM3" s="37">
        <v>1</v>
      </c>
      <c r="BN3" s="17"/>
      <c r="BO3" s="411" t="str">
        <f>Tipy!BF3</f>
        <v>Tottenham (V)</v>
      </c>
      <c r="BP3" s="412"/>
      <c r="BQ3" s="412"/>
      <c r="BR3" s="18">
        <v>2</v>
      </c>
      <c r="BS3" s="19" t="s">
        <v>0</v>
      </c>
      <c r="BT3" s="20">
        <v>1</v>
      </c>
      <c r="BU3" s="17"/>
      <c r="BV3" s="441" t="str">
        <f>IF(Tipy!BL3="","",Tipy!BL3)</f>
        <v>Union SG (D)</v>
      </c>
      <c r="BW3" s="442"/>
      <c r="BX3" s="442"/>
      <c r="BY3" s="14">
        <v>2</v>
      </c>
      <c r="BZ3" s="15" t="s">
        <v>0</v>
      </c>
      <c r="CA3" s="16">
        <v>0</v>
      </c>
      <c r="CB3" s="17"/>
      <c r="CC3" s="411" t="str">
        <f>Tipy!BR3</f>
        <v>Brighton (V)</v>
      </c>
      <c r="CD3" s="412"/>
      <c r="CE3" s="412"/>
      <c r="CF3" s="18">
        <v>2</v>
      </c>
      <c r="CG3" s="19" t="s">
        <v>0</v>
      </c>
      <c r="CH3" s="20">
        <v>2</v>
      </c>
      <c r="CI3" s="17"/>
      <c r="CJ3" s="411" t="str">
        <f>Tipy!BX3</f>
        <v>Everton (D)</v>
      </c>
      <c r="CK3" s="412"/>
      <c r="CL3" s="412"/>
      <c r="CM3" s="18">
        <v>2</v>
      </c>
      <c r="CN3" s="19" t="s">
        <v>0</v>
      </c>
      <c r="CO3" s="20">
        <v>0</v>
      </c>
      <c r="CP3" s="17"/>
      <c r="CQ3" s="441" t="str">
        <f>IF(Tipy!CD3="","",Tipy!CD3)</f>
        <v>Toulouse (D)</v>
      </c>
      <c r="CR3" s="442"/>
      <c r="CS3" s="442"/>
      <c r="CT3" s="14">
        <v>5</v>
      </c>
      <c r="CU3" s="15" t="s">
        <v>0</v>
      </c>
      <c r="CV3" s="16">
        <v>1</v>
      </c>
      <c r="CW3" s="17"/>
      <c r="CX3" s="411" t="str">
        <f>Tipy!CJ3</f>
        <v>Nottingham (D)</v>
      </c>
      <c r="CY3" s="412"/>
      <c r="CZ3" s="412"/>
      <c r="DA3" s="18">
        <v>3</v>
      </c>
      <c r="DB3" s="19" t="s">
        <v>0</v>
      </c>
      <c r="DC3" s="20">
        <v>0</v>
      </c>
      <c r="DD3" s="17"/>
      <c r="DE3" s="419" t="str">
        <f>IF(Tipy!CP3="","",Tipy!CP3)</f>
        <v>Bournemouth (V)</v>
      </c>
      <c r="DF3" s="420"/>
      <c r="DG3" s="420"/>
      <c r="DH3" s="35">
        <v>1</v>
      </c>
      <c r="DI3" s="36" t="s">
        <v>0</v>
      </c>
      <c r="DJ3" s="37">
        <v>2</v>
      </c>
      <c r="DK3" s="17"/>
      <c r="DL3" s="411" t="str">
        <f>Tipy!CV3</f>
        <v>Luton (V)</v>
      </c>
      <c r="DM3" s="412"/>
      <c r="DN3" s="412"/>
      <c r="DO3" s="18">
        <v>1</v>
      </c>
      <c r="DP3" s="19" t="s">
        <v>0</v>
      </c>
      <c r="DQ3" s="20">
        <v>1</v>
      </c>
      <c r="DR3" s="17"/>
      <c r="DS3" s="441" t="s">
        <v>372</v>
      </c>
      <c r="DT3" s="442"/>
      <c r="DU3" s="442"/>
      <c r="DV3" s="14">
        <v>3</v>
      </c>
      <c r="DW3" s="15" t="s">
        <v>0</v>
      </c>
      <c r="DX3" s="16">
        <v>2</v>
      </c>
      <c r="DY3" s="17"/>
      <c r="DZ3" s="411" t="str">
        <f>Tipy!DH3</f>
        <v>Brentford (D)</v>
      </c>
      <c r="EA3" s="412"/>
      <c r="EB3" s="412"/>
      <c r="EC3" s="18">
        <v>3</v>
      </c>
      <c r="ED3" s="19" t="s">
        <v>0</v>
      </c>
      <c r="EE3" s="20">
        <v>0</v>
      </c>
      <c r="EF3" s="17"/>
      <c r="EG3" s="411" t="str">
        <f>Tipy!DN3</f>
        <v>Man City (V)</v>
      </c>
      <c r="EH3" s="412"/>
      <c r="EI3" s="412"/>
      <c r="EJ3" s="18">
        <v>1</v>
      </c>
      <c r="EK3" s="19" t="s">
        <v>0</v>
      </c>
      <c r="EL3" s="20">
        <v>1</v>
      </c>
      <c r="EM3" s="17"/>
      <c r="EN3" s="441" t="s">
        <v>373</v>
      </c>
      <c r="EO3" s="442"/>
      <c r="EP3" s="442"/>
      <c r="EQ3" s="14">
        <v>4</v>
      </c>
      <c r="ER3" s="15" t="s">
        <v>0</v>
      </c>
      <c r="ES3" s="16">
        <v>0</v>
      </c>
      <c r="ET3" s="17"/>
      <c r="EU3" s="411" t="str">
        <f>Tipy!DZ3</f>
        <v>Fulham (D)</v>
      </c>
      <c r="EV3" s="412"/>
      <c r="EW3" s="412"/>
      <c r="EX3" s="18">
        <v>4</v>
      </c>
      <c r="EY3" s="19" t="s">
        <v>0</v>
      </c>
      <c r="EZ3" s="20">
        <v>3</v>
      </c>
      <c r="FA3" s="17"/>
      <c r="FB3" s="411" t="str">
        <f>Tipy!EF3</f>
        <v>Sheffield (V)</v>
      </c>
      <c r="FC3" s="412"/>
      <c r="FD3" s="412"/>
      <c r="FE3" s="18">
        <v>0</v>
      </c>
      <c r="FF3" s="19" t="s">
        <v>0</v>
      </c>
      <c r="FG3" s="20">
        <v>2</v>
      </c>
      <c r="FH3" s="17"/>
      <c r="FI3" s="411" t="str">
        <f>Tipy!EL3</f>
        <v>Crystal Palace (V)</v>
      </c>
      <c r="FJ3" s="412"/>
      <c r="FK3" s="412"/>
      <c r="FL3" s="18">
        <v>1</v>
      </c>
      <c r="FM3" s="19" t="s">
        <v>0</v>
      </c>
      <c r="FN3" s="20">
        <v>2</v>
      </c>
      <c r="FO3" s="17"/>
      <c r="FP3" s="441" t="str">
        <f>IF(Tipy!ER3="","",Tipy!ER3)</f>
        <v>Union SG (V)</v>
      </c>
      <c r="FQ3" s="442"/>
      <c r="FR3" s="442"/>
      <c r="FS3" s="14">
        <v>2</v>
      </c>
      <c r="FT3" s="15" t="s">
        <v>0</v>
      </c>
      <c r="FU3" s="16">
        <v>1</v>
      </c>
      <c r="FV3" s="17"/>
      <c r="FW3" s="411" t="str">
        <f>Tipy!EX3</f>
        <v>Man Utd (D)</v>
      </c>
      <c r="FX3" s="412"/>
      <c r="FY3" s="412"/>
      <c r="FZ3" s="18">
        <v>0</v>
      </c>
      <c r="GA3" s="19" t="s">
        <v>0</v>
      </c>
      <c r="GB3" s="20">
        <v>0</v>
      </c>
      <c r="GC3" s="17"/>
      <c r="GD3" s="419" t="str">
        <f>IF(Tipy!FD3="","",Tipy!FD3)</f>
        <v xml:space="preserve"> West Ham (D)</v>
      </c>
      <c r="GE3" s="420"/>
      <c r="GF3" s="420"/>
      <c r="GG3" s="35">
        <v>5</v>
      </c>
      <c r="GH3" s="36" t="s">
        <v>0</v>
      </c>
      <c r="GI3" s="37">
        <v>1</v>
      </c>
      <c r="GJ3" s="17"/>
      <c r="GK3" s="411" t="str">
        <f>Tipy!FJ3</f>
        <v>Arsenal (D)</v>
      </c>
      <c r="GL3" s="412"/>
      <c r="GM3" s="412"/>
      <c r="GN3" s="18">
        <v>1</v>
      </c>
      <c r="GO3" s="19" t="s">
        <v>0</v>
      </c>
      <c r="GP3" s="20">
        <v>1</v>
      </c>
      <c r="GQ3" s="17"/>
      <c r="GR3" s="411" t="str">
        <f>Tipy!FP3</f>
        <v>Burnley (V)</v>
      </c>
      <c r="GS3" s="412"/>
      <c r="GT3" s="412"/>
      <c r="GU3" s="18">
        <v>0</v>
      </c>
      <c r="GV3" s="19" t="s">
        <v>0</v>
      </c>
      <c r="GW3" s="20">
        <v>2</v>
      </c>
      <c r="GX3" s="17"/>
      <c r="GY3" s="411" t="str">
        <f>Tipy!FV3</f>
        <v>Newcastle (D)</v>
      </c>
      <c r="GZ3" s="412"/>
      <c r="HA3" s="412"/>
      <c r="HB3" s="18">
        <v>4</v>
      </c>
      <c r="HC3" s="19" t="s">
        <v>0</v>
      </c>
      <c r="HD3" s="20">
        <v>2</v>
      </c>
      <c r="HE3" s="17"/>
      <c r="HF3" s="486" t="str">
        <f>IF(Tipy!GB3="","",Tipy!GB3)</f>
        <v>Arsenal (V)</v>
      </c>
      <c r="HG3" s="487"/>
      <c r="HH3" s="487"/>
      <c r="HI3" s="133">
        <v>0</v>
      </c>
      <c r="HJ3" s="134" t="s">
        <v>0</v>
      </c>
      <c r="HK3" s="135">
        <v>2</v>
      </c>
      <c r="HL3" s="17"/>
      <c r="HM3" s="419" t="str">
        <f>IF(Tipy!GH3="","",Tipy!GH3)</f>
        <v>Fulham (D)</v>
      </c>
      <c r="HN3" s="420"/>
      <c r="HO3" s="420"/>
      <c r="HP3" s="35">
        <v>2</v>
      </c>
      <c r="HQ3" s="36" t="s">
        <v>0</v>
      </c>
      <c r="HR3" s="37">
        <v>1</v>
      </c>
      <c r="HS3" s="17"/>
      <c r="HT3" s="411" t="s">
        <v>404</v>
      </c>
      <c r="HU3" s="412"/>
      <c r="HV3" s="412"/>
      <c r="HW3" s="18">
        <v>0</v>
      </c>
      <c r="HX3" s="19" t="s">
        <v>0</v>
      </c>
      <c r="HY3" s="20">
        <v>4</v>
      </c>
      <c r="HZ3" s="17"/>
      <c r="IA3" s="419" t="str">
        <f>IF(Tipy!GT3="","",Tipy!GT3)</f>
        <v>Fulham (V)</v>
      </c>
      <c r="IB3" s="420"/>
      <c r="IC3" s="420"/>
      <c r="ID3" s="35">
        <v>1</v>
      </c>
      <c r="IE3" s="36" t="s">
        <v>0</v>
      </c>
      <c r="IF3" s="37">
        <v>1</v>
      </c>
      <c r="IG3" s="17"/>
      <c r="IH3" s="427" t="str">
        <f>IF(Tipy!GZ3="","",Tipy!GZ3)</f>
        <v>Norwich (D)</v>
      </c>
      <c r="II3" s="428"/>
      <c r="IJ3" s="428"/>
      <c r="IK3" s="38">
        <v>5</v>
      </c>
      <c r="IL3" s="39" t="s">
        <v>0</v>
      </c>
      <c r="IM3" s="40">
        <v>2</v>
      </c>
      <c r="IN3" s="17"/>
      <c r="IO3" s="484" t="str">
        <f>Tipy!HF3</f>
        <v>Chelsea (D)</v>
      </c>
      <c r="IP3" s="485"/>
      <c r="IQ3" s="485"/>
      <c r="IR3" s="18">
        <v>4</v>
      </c>
      <c r="IS3" s="19" t="s">
        <v>0</v>
      </c>
      <c r="IT3" s="20">
        <v>1</v>
      </c>
      <c r="IU3" s="17"/>
      <c r="IV3" s="411" t="str">
        <f>Tipy!HL3</f>
        <v>Arsenal (V)</v>
      </c>
      <c r="IW3" s="412"/>
      <c r="IX3" s="412"/>
      <c r="IY3" s="18">
        <v>3</v>
      </c>
      <c r="IZ3" s="19" t="s">
        <v>0</v>
      </c>
      <c r="JA3" s="20">
        <v>1</v>
      </c>
      <c r="JB3" s="17"/>
      <c r="JC3" s="411" t="str">
        <f>Tipy!HR3</f>
        <v>Burnley (D)</v>
      </c>
      <c r="JD3" s="412"/>
      <c r="JE3" s="412"/>
      <c r="JF3" s="18">
        <v>3</v>
      </c>
      <c r="JG3" s="19" t="s">
        <v>0</v>
      </c>
      <c r="JH3" s="20">
        <v>1</v>
      </c>
      <c r="JI3" s="17"/>
      <c r="JJ3" s="441" t="str">
        <f>IF(Tipy!HX3="","",Tipy!HX3)</f>
        <v/>
      </c>
      <c r="JK3" s="442"/>
      <c r="JL3" s="442"/>
      <c r="JM3" s="14"/>
      <c r="JN3" s="15" t="s">
        <v>0</v>
      </c>
      <c r="JO3" s="16"/>
      <c r="JP3" s="17"/>
      <c r="JQ3" s="411" t="str">
        <f>Tipy!ID3</f>
        <v>Brentford (V)</v>
      </c>
      <c r="JR3" s="412"/>
      <c r="JS3" s="412"/>
      <c r="JT3" s="18">
        <v>1</v>
      </c>
      <c r="JU3" s="19" t="s">
        <v>0</v>
      </c>
      <c r="JV3" s="20">
        <v>4</v>
      </c>
      <c r="JW3" s="17"/>
      <c r="JX3" s="441" t="str">
        <f>IF(Tipy!IJ3="","",Tipy!IJ3)</f>
        <v/>
      </c>
      <c r="JY3" s="442"/>
      <c r="JZ3" s="442"/>
      <c r="KA3" s="14"/>
      <c r="KB3" s="15" t="s">
        <v>0</v>
      </c>
      <c r="KC3" s="16"/>
      <c r="KD3" s="17"/>
      <c r="KE3" s="411" t="str">
        <f>Tipy!IP3</f>
        <v>Luton (D)</v>
      </c>
      <c r="KF3" s="412"/>
      <c r="KG3" s="412"/>
      <c r="KH3" s="18"/>
      <c r="KI3" s="19" t="s">
        <v>0</v>
      </c>
      <c r="KJ3" s="20"/>
      <c r="KK3" s="17"/>
      <c r="KL3" s="419" t="str">
        <f>IF(Tipy!IV3="","",Tipy!IV3)</f>
        <v>Chelsea</v>
      </c>
      <c r="KM3" s="420"/>
      <c r="KN3" s="420"/>
      <c r="KO3" s="35"/>
      <c r="KP3" s="36" t="s">
        <v>0</v>
      </c>
      <c r="KQ3" s="37"/>
      <c r="KR3" s="17"/>
      <c r="KS3" s="427" t="str">
        <f>IF(Tipy!JB3="","",Tipy!JB3)</f>
        <v/>
      </c>
      <c r="KT3" s="428"/>
      <c r="KU3" s="428"/>
      <c r="KV3" s="38"/>
      <c r="KW3" s="39" t="s">
        <v>0</v>
      </c>
      <c r="KX3" s="40"/>
      <c r="KY3" s="17"/>
      <c r="KZ3" s="411" t="str">
        <f>Tipy!JH3</f>
        <v>Nottingham (V)</v>
      </c>
      <c r="LA3" s="412"/>
      <c r="LB3" s="412"/>
      <c r="LC3" s="18"/>
      <c r="LD3" s="19" t="s">
        <v>0</v>
      </c>
      <c r="LE3" s="20"/>
      <c r="LF3" s="17"/>
      <c r="LG3" s="441" t="str">
        <f>IF(Tipy!JN3="","",Tipy!JN3)</f>
        <v/>
      </c>
      <c r="LH3" s="442"/>
      <c r="LI3" s="442"/>
      <c r="LJ3" s="14"/>
      <c r="LK3" s="15" t="s">
        <v>0</v>
      </c>
      <c r="LL3" s="16"/>
      <c r="LM3" s="17"/>
      <c r="LN3" s="411" t="str">
        <f>Tipy!JT3</f>
        <v>Man City (D)</v>
      </c>
      <c r="LO3" s="412"/>
      <c r="LP3" s="412"/>
      <c r="LQ3" s="18"/>
      <c r="LR3" s="19" t="s">
        <v>0</v>
      </c>
      <c r="LS3" s="20"/>
      <c r="LT3" s="17"/>
      <c r="LU3" s="441" t="str">
        <f>IF(Tipy!JZ3="","",Tipy!JZ3)</f>
        <v/>
      </c>
      <c r="LV3" s="442"/>
      <c r="LW3" s="442"/>
      <c r="LX3" s="14"/>
      <c r="LY3" s="15" t="s">
        <v>0</v>
      </c>
      <c r="LZ3" s="16"/>
      <c r="MA3" s="17"/>
      <c r="MB3" s="427" t="str">
        <f>IF(Tipy!KF3="","",Tipy!KF3)</f>
        <v/>
      </c>
      <c r="MC3" s="428"/>
      <c r="MD3" s="428"/>
      <c r="ME3" s="38"/>
      <c r="MF3" s="39" t="s">
        <v>0</v>
      </c>
      <c r="MG3" s="40"/>
      <c r="MH3" s="17"/>
      <c r="MI3" s="411" t="str">
        <f>Tipy!KL3</f>
        <v>Everton (V)</v>
      </c>
      <c r="MJ3" s="412"/>
      <c r="MK3" s="412"/>
      <c r="ML3" s="18"/>
      <c r="MM3" s="19" t="s">
        <v>0</v>
      </c>
      <c r="MN3" s="20"/>
      <c r="MO3" s="17"/>
      <c r="MP3" s="411" t="str">
        <f>Tipy!KR3</f>
        <v>Brighton (D)</v>
      </c>
      <c r="MQ3" s="412"/>
      <c r="MR3" s="412"/>
      <c r="MS3" s="18"/>
      <c r="MT3" s="19" t="s">
        <v>0</v>
      </c>
      <c r="MU3" s="20"/>
      <c r="MV3" s="17"/>
      <c r="MW3" s="411" t="str">
        <f>Tipy!KX3</f>
        <v>Sheffield (D)</v>
      </c>
      <c r="MX3" s="412"/>
      <c r="MY3" s="412"/>
      <c r="MZ3" s="18"/>
      <c r="NA3" s="19" t="s">
        <v>0</v>
      </c>
      <c r="NB3" s="20"/>
      <c r="NC3" s="17"/>
      <c r="ND3" s="411" t="str">
        <f>Tipy!LD3</f>
        <v>Man Utd (V)</v>
      </c>
      <c r="NE3" s="412"/>
      <c r="NF3" s="412"/>
      <c r="NG3" s="18"/>
      <c r="NH3" s="19" t="s">
        <v>0</v>
      </c>
      <c r="NI3" s="20"/>
      <c r="NJ3" s="17"/>
      <c r="NK3" s="441" t="str">
        <f>IF(Tipy!LJ3="","",Tipy!LJ3)</f>
        <v/>
      </c>
      <c r="NL3" s="442"/>
      <c r="NM3" s="442"/>
      <c r="NN3" s="14"/>
      <c r="NO3" s="15" t="s">
        <v>0</v>
      </c>
      <c r="NP3" s="16"/>
      <c r="NQ3" s="17"/>
      <c r="NR3" s="411" t="str">
        <f>Tipy!LP3</f>
        <v>Crystal Palace (D)</v>
      </c>
      <c r="NS3" s="412"/>
      <c r="NT3" s="412"/>
      <c r="NU3" s="18"/>
      <c r="NV3" s="19" t="s">
        <v>0</v>
      </c>
      <c r="NW3" s="20"/>
      <c r="NX3" s="17"/>
      <c r="NY3" s="441" t="str">
        <f>IF(Tipy!LV3="","",Tipy!LV3)</f>
        <v/>
      </c>
      <c r="NZ3" s="442"/>
      <c r="OA3" s="442"/>
      <c r="OB3" s="14"/>
      <c r="OC3" s="15" t="s">
        <v>0</v>
      </c>
      <c r="OD3" s="16"/>
      <c r="OE3" s="17"/>
      <c r="OF3" s="427" t="str">
        <f>IF(Tipy!MB3="","",Tipy!MB3)</f>
        <v/>
      </c>
      <c r="OG3" s="428"/>
      <c r="OH3" s="42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11" t="str">
        <f>Tipy!MN3</f>
        <v>West Ham (V)</v>
      </c>
      <c r="OU3" s="412"/>
      <c r="OV3" s="412"/>
      <c r="OW3" s="18"/>
      <c r="OX3" s="19" t="s">
        <v>0</v>
      </c>
      <c r="OY3" s="20"/>
      <c r="OZ3" s="17"/>
      <c r="PA3" s="441" t="str">
        <f>IF(Tipy!MT3="","",Tipy!MT3)</f>
        <v/>
      </c>
      <c r="PB3" s="442"/>
      <c r="PC3" s="442"/>
      <c r="PD3" s="14"/>
      <c r="PE3" s="15" t="s">
        <v>0</v>
      </c>
      <c r="PF3" s="16"/>
      <c r="PG3" s="17"/>
      <c r="PH3" s="411" t="str">
        <f>Tipy!MZ3</f>
        <v>Tottenham (D)</v>
      </c>
      <c r="PI3" s="412"/>
      <c r="PJ3" s="412"/>
      <c r="PK3" s="18"/>
      <c r="PL3" s="19" t="s">
        <v>0</v>
      </c>
      <c r="PM3" s="20"/>
      <c r="PN3" s="17"/>
      <c r="PO3" s="441" t="str">
        <f>IF(Tipy!NF3="","",Tipy!NF3)</f>
        <v/>
      </c>
      <c r="PP3" s="442"/>
      <c r="PQ3" s="442"/>
      <c r="PR3" s="14"/>
      <c r="PS3" s="15" t="s">
        <v>0</v>
      </c>
      <c r="PT3" s="16"/>
      <c r="PU3" s="17"/>
      <c r="PV3" s="411" t="str">
        <f>Tipy!NL3</f>
        <v>A.Villa (V)</v>
      </c>
      <c r="PW3" s="412"/>
      <c r="PX3" s="412"/>
      <c r="PY3" s="18"/>
      <c r="PZ3" s="19" t="s">
        <v>0</v>
      </c>
      <c r="QA3" s="20"/>
      <c r="QB3" s="17"/>
      <c r="QC3" s="411" t="str">
        <f>Tipy!NR3</f>
        <v>Wolves (D)</v>
      </c>
      <c r="QD3" s="412"/>
      <c r="QE3" s="412"/>
      <c r="QF3" s="18"/>
      <c r="QG3" s="19" t="s">
        <v>0</v>
      </c>
      <c r="QH3" s="20"/>
      <c r="QJ3" s="441" t="str">
        <f>IF(Tipy!NX3="","",Tipy!NX3)</f>
        <v/>
      </c>
      <c r="QK3" s="442"/>
      <c r="QL3" s="442"/>
      <c r="QM3" s="14"/>
      <c r="QN3" s="15" t="s">
        <v>0</v>
      </c>
      <c r="QO3" s="16"/>
      <c r="QQ3" s="427" t="str">
        <f>IF(Tipy!OD3="","",Tipy!OD3)</f>
        <v/>
      </c>
      <c r="QR3" s="428"/>
      <c r="QS3" s="428"/>
      <c r="QT3" s="38"/>
      <c r="QU3" s="39" t="s">
        <v>0</v>
      </c>
      <c r="QV3" s="40"/>
    </row>
    <row r="4" spans="1:464" ht="5.0999999999999996" customHeight="1" thickBot="1" x14ac:dyDescent="0.25">
      <c r="A4" s="521"/>
      <c r="B4" s="522"/>
      <c r="C4" s="523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21"/>
      <c r="B5" s="522"/>
      <c r="C5" s="523"/>
      <c r="D5" s="467" t="s">
        <v>43</v>
      </c>
      <c r="E5" s="467"/>
      <c r="F5" s="470"/>
      <c r="G5" s="466" t="s">
        <v>44</v>
      </c>
      <c r="H5" s="467"/>
      <c r="I5" s="468"/>
      <c r="J5" s="88"/>
      <c r="K5" s="469" t="s">
        <v>43</v>
      </c>
      <c r="L5" s="467"/>
      <c r="M5" s="470"/>
      <c r="N5" s="466" t="s">
        <v>44</v>
      </c>
      <c r="O5" s="467"/>
      <c r="P5" s="468"/>
      <c r="Q5" s="104"/>
      <c r="R5" s="469" t="s">
        <v>43</v>
      </c>
      <c r="S5" s="467"/>
      <c r="T5" s="470"/>
      <c r="U5" s="466" t="s">
        <v>44</v>
      </c>
      <c r="V5" s="467"/>
      <c r="W5" s="468"/>
      <c r="X5" s="104"/>
      <c r="Y5" s="469" t="s">
        <v>43</v>
      </c>
      <c r="Z5" s="467"/>
      <c r="AA5" s="470"/>
      <c r="AB5" s="466" t="s">
        <v>44</v>
      </c>
      <c r="AC5" s="467"/>
      <c r="AD5" s="468"/>
      <c r="AE5" s="104"/>
      <c r="AF5" s="469" t="s">
        <v>43</v>
      </c>
      <c r="AG5" s="467"/>
      <c r="AH5" s="470"/>
      <c r="AI5" s="466" t="s">
        <v>44</v>
      </c>
      <c r="AJ5" s="467"/>
      <c r="AK5" s="468"/>
      <c r="AL5" s="104"/>
      <c r="AM5" s="469" t="s">
        <v>43</v>
      </c>
      <c r="AN5" s="467"/>
      <c r="AO5" s="470"/>
      <c r="AP5" s="466" t="s">
        <v>44</v>
      </c>
      <c r="AQ5" s="467"/>
      <c r="AR5" s="468"/>
      <c r="AS5" s="104"/>
      <c r="AT5" s="469" t="s">
        <v>43</v>
      </c>
      <c r="AU5" s="467"/>
      <c r="AV5" s="470"/>
      <c r="AW5" s="466" t="s">
        <v>44</v>
      </c>
      <c r="AX5" s="467"/>
      <c r="AY5" s="468"/>
      <c r="AZ5" s="104"/>
      <c r="BA5" s="469" t="s">
        <v>43</v>
      </c>
      <c r="BB5" s="467"/>
      <c r="BC5" s="470"/>
      <c r="BD5" s="466" t="s">
        <v>44</v>
      </c>
      <c r="BE5" s="467"/>
      <c r="BF5" s="468"/>
      <c r="BG5" s="104"/>
      <c r="BH5" s="469" t="s">
        <v>43</v>
      </c>
      <c r="BI5" s="467"/>
      <c r="BJ5" s="470"/>
      <c r="BK5" s="466" t="s">
        <v>44</v>
      </c>
      <c r="BL5" s="467"/>
      <c r="BM5" s="468"/>
      <c r="BN5" s="104"/>
      <c r="BO5" s="469" t="s">
        <v>43</v>
      </c>
      <c r="BP5" s="467"/>
      <c r="BQ5" s="470"/>
      <c r="BR5" s="466" t="s">
        <v>44</v>
      </c>
      <c r="BS5" s="467"/>
      <c r="BT5" s="468"/>
      <c r="BU5" s="104"/>
      <c r="BV5" s="469" t="s">
        <v>43</v>
      </c>
      <c r="BW5" s="467"/>
      <c r="BX5" s="470"/>
      <c r="BY5" s="466" t="s">
        <v>44</v>
      </c>
      <c r="BZ5" s="467"/>
      <c r="CA5" s="468"/>
      <c r="CB5" s="104"/>
      <c r="CC5" s="469" t="s">
        <v>43</v>
      </c>
      <c r="CD5" s="467"/>
      <c r="CE5" s="470"/>
      <c r="CF5" s="466" t="s">
        <v>44</v>
      </c>
      <c r="CG5" s="467"/>
      <c r="CH5" s="468"/>
      <c r="CI5" s="104"/>
      <c r="CJ5" s="469" t="s">
        <v>43</v>
      </c>
      <c r="CK5" s="467"/>
      <c r="CL5" s="470"/>
      <c r="CM5" s="466" t="s">
        <v>44</v>
      </c>
      <c r="CN5" s="467"/>
      <c r="CO5" s="468"/>
      <c r="CP5" s="104"/>
      <c r="CQ5" s="469" t="s">
        <v>43</v>
      </c>
      <c r="CR5" s="467"/>
      <c r="CS5" s="470"/>
      <c r="CT5" s="466" t="s">
        <v>44</v>
      </c>
      <c r="CU5" s="467"/>
      <c r="CV5" s="468"/>
      <c r="CW5" s="104"/>
      <c r="CX5" s="469" t="s">
        <v>43</v>
      </c>
      <c r="CY5" s="467"/>
      <c r="CZ5" s="470"/>
      <c r="DA5" s="466" t="s">
        <v>44</v>
      </c>
      <c r="DB5" s="467"/>
      <c r="DC5" s="468"/>
      <c r="DD5" s="104"/>
      <c r="DE5" s="469" t="s">
        <v>43</v>
      </c>
      <c r="DF5" s="467"/>
      <c r="DG5" s="470"/>
      <c r="DH5" s="466" t="s">
        <v>44</v>
      </c>
      <c r="DI5" s="467"/>
      <c r="DJ5" s="468"/>
      <c r="DK5" s="104"/>
      <c r="DL5" s="469" t="s">
        <v>43</v>
      </c>
      <c r="DM5" s="467"/>
      <c r="DN5" s="470"/>
      <c r="DO5" s="466" t="s">
        <v>44</v>
      </c>
      <c r="DP5" s="467"/>
      <c r="DQ5" s="468"/>
      <c r="DR5" s="104"/>
      <c r="DS5" s="469" t="s">
        <v>43</v>
      </c>
      <c r="DT5" s="467"/>
      <c r="DU5" s="470"/>
      <c r="DV5" s="466" t="s">
        <v>44</v>
      </c>
      <c r="DW5" s="467"/>
      <c r="DX5" s="468"/>
      <c r="DY5" s="104"/>
      <c r="DZ5" s="469" t="s">
        <v>43</v>
      </c>
      <c r="EA5" s="467"/>
      <c r="EB5" s="470"/>
      <c r="EC5" s="466" t="s">
        <v>44</v>
      </c>
      <c r="ED5" s="467"/>
      <c r="EE5" s="468"/>
      <c r="EF5" s="104"/>
      <c r="EG5" s="469" t="s">
        <v>43</v>
      </c>
      <c r="EH5" s="467"/>
      <c r="EI5" s="470"/>
      <c r="EJ5" s="466" t="s">
        <v>44</v>
      </c>
      <c r="EK5" s="467"/>
      <c r="EL5" s="468"/>
      <c r="EM5" s="104"/>
      <c r="EN5" s="469" t="s">
        <v>43</v>
      </c>
      <c r="EO5" s="467"/>
      <c r="EP5" s="470"/>
      <c r="EQ5" s="466" t="s">
        <v>44</v>
      </c>
      <c r="ER5" s="467"/>
      <c r="ES5" s="468"/>
      <c r="ET5" s="104"/>
      <c r="EU5" s="469" t="s">
        <v>43</v>
      </c>
      <c r="EV5" s="467"/>
      <c r="EW5" s="470"/>
      <c r="EX5" s="466" t="s">
        <v>44</v>
      </c>
      <c r="EY5" s="467"/>
      <c r="EZ5" s="468"/>
      <c r="FA5" s="104"/>
      <c r="FB5" s="469" t="s">
        <v>43</v>
      </c>
      <c r="FC5" s="467"/>
      <c r="FD5" s="470"/>
      <c r="FE5" s="466" t="s">
        <v>44</v>
      </c>
      <c r="FF5" s="467"/>
      <c r="FG5" s="468"/>
      <c r="FH5" s="104"/>
      <c r="FI5" s="469" t="s">
        <v>43</v>
      </c>
      <c r="FJ5" s="467"/>
      <c r="FK5" s="470"/>
      <c r="FL5" s="466" t="s">
        <v>44</v>
      </c>
      <c r="FM5" s="467"/>
      <c r="FN5" s="468"/>
      <c r="FO5" s="104"/>
      <c r="FP5" s="469" t="s">
        <v>43</v>
      </c>
      <c r="FQ5" s="467"/>
      <c r="FR5" s="470"/>
      <c r="FS5" s="466" t="s">
        <v>44</v>
      </c>
      <c r="FT5" s="467"/>
      <c r="FU5" s="468"/>
      <c r="FV5" s="104"/>
      <c r="FW5" s="469" t="s">
        <v>43</v>
      </c>
      <c r="FX5" s="467"/>
      <c r="FY5" s="470"/>
      <c r="FZ5" s="466" t="s">
        <v>44</v>
      </c>
      <c r="GA5" s="467"/>
      <c r="GB5" s="468"/>
      <c r="GC5" s="104"/>
      <c r="GD5" s="469" t="s">
        <v>43</v>
      </c>
      <c r="GE5" s="467"/>
      <c r="GF5" s="470"/>
      <c r="GG5" s="466" t="s">
        <v>44</v>
      </c>
      <c r="GH5" s="467"/>
      <c r="GI5" s="468"/>
      <c r="GJ5" s="104"/>
      <c r="GK5" s="469" t="s">
        <v>43</v>
      </c>
      <c r="GL5" s="467"/>
      <c r="GM5" s="470"/>
      <c r="GN5" s="466" t="s">
        <v>44</v>
      </c>
      <c r="GO5" s="467"/>
      <c r="GP5" s="468"/>
      <c r="GQ5" s="104"/>
      <c r="GR5" s="469" t="s">
        <v>43</v>
      </c>
      <c r="GS5" s="467"/>
      <c r="GT5" s="470"/>
      <c r="GU5" s="466" t="s">
        <v>44</v>
      </c>
      <c r="GV5" s="467"/>
      <c r="GW5" s="468"/>
      <c r="GX5" s="104"/>
      <c r="GY5" s="469" t="s">
        <v>43</v>
      </c>
      <c r="GZ5" s="467"/>
      <c r="HA5" s="470"/>
      <c r="HB5" s="466" t="s">
        <v>44</v>
      </c>
      <c r="HC5" s="467"/>
      <c r="HD5" s="468"/>
      <c r="HE5" s="104"/>
      <c r="HF5" s="469" t="s">
        <v>43</v>
      </c>
      <c r="HG5" s="467"/>
      <c r="HH5" s="470"/>
      <c r="HI5" s="466" t="s">
        <v>44</v>
      </c>
      <c r="HJ5" s="467"/>
      <c r="HK5" s="468"/>
      <c r="HL5" s="104"/>
      <c r="HM5" s="469" t="s">
        <v>43</v>
      </c>
      <c r="HN5" s="467"/>
      <c r="HO5" s="470"/>
      <c r="HP5" s="466" t="s">
        <v>44</v>
      </c>
      <c r="HQ5" s="467"/>
      <c r="HR5" s="468"/>
      <c r="HS5" s="104"/>
      <c r="HT5" s="469" t="s">
        <v>43</v>
      </c>
      <c r="HU5" s="467"/>
      <c r="HV5" s="470"/>
      <c r="HW5" s="466" t="s">
        <v>44</v>
      </c>
      <c r="HX5" s="467"/>
      <c r="HY5" s="468"/>
      <c r="HZ5" s="104"/>
      <c r="IA5" s="469" t="s">
        <v>43</v>
      </c>
      <c r="IB5" s="467"/>
      <c r="IC5" s="470"/>
      <c r="ID5" s="466" t="s">
        <v>44</v>
      </c>
      <c r="IE5" s="467"/>
      <c r="IF5" s="468"/>
      <c r="IG5" s="104"/>
      <c r="IH5" s="469" t="s">
        <v>43</v>
      </c>
      <c r="II5" s="467"/>
      <c r="IJ5" s="470"/>
      <c r="IK5" s="466" t="s">
        <v>44</v>
      </c>
      <c r="IL5" s="467"/>
      <c r="IM5" s="468"/>
      <c r="IN5" s="104"/>
      <c r="IO5" s="469" t="s">
        <v>43</v>
      </c>
      <c r="IP5" s="467"/>
      <c r="IQ5" s="470"/>
      <c r="IR5" s="466" t="s">
        <v>44</v>
      </c>
      <c r="IS5" s="467"/>
      <c r="IT5" s="468"/>
      <c r="IU5" s="104"/>
      <c r="IV5" s="469" t="s">
        <v>43</v>
      </c>
      <c r="IW5" s="467"/>
      <c r="IX5" s="470"/>
      <c r="IY5" s="466" t="s">
        <v>44</v>
      </c>
      <c r="IZ5" s="467"/>
      <c r="JA5" s="468"/>
      <c r="JB5" s="104"/>
      <c r="JC5" s="469" t="s">
        <v>43</v>
      </c>
      <c r="JD5" s="467"/>
      <c r="JE5" s="470"/>
      <c r="JF5" s="466" t="s">
        <v>44</v>
      </c>
      <c r="JG5" s="467"/>
      <c r="JH5" s="468"/>
      <c r="JI5" s="104"/>
      <c r="JJ5" s="469" t="s">
        <v>43</v>
      </c>
      <c r="JK5" s="467"/>
      <c r="JL5" s="470"/>
      <c r="JM5" s="466" t="s">
        <v>44</v>
      </c>
      <c r="JN5" s="467"/>
      <c r="JO5" s="468"/>
      <c r="JP5" s="104"/>
      <c r="JQ5" s="469" t="s">
        <v>43</v>
      </c>
      <c r="JR5" s="467"/>
      <c r="JS5" s="470"/>
      <c r="JT5" s="466" t="s">
        <v>44</v>
      </c>
      <c r="JU5" s="467"/>
      <c r="JV5" s="468"/>
      <c r="JW5" s="104"/>
      <c r="JX5" s="469" t="s">
        <v>43</v>
      </c>
      <c r="JY5" s="467"/>
      <c r="JZ5" s="470"/>
      <c r="KA5" s="466" t="s">
        <v>44</v>
      </c>
      <c r="KB5" s="467"/>
      <c r="KC5" s="468"/>
      <c r="KD5" s="104"/>
      <c r="KE5" s="469" t="s">
        <v>43</v>
      </c>
      <c r="KF5" s="467"/>
      <c r="KG5" s="470"/>
      <c r="KH5" s="466" t="s">
        <v>44</v>
      </c>
      <c r="KI5" s="467"/>
      <c r="KJ5" s="468"/>
      <c r="KK5" s="104"/>
      <c r="KL5" s="469" t="s">
        <v>43</v>
      </c>
      <c r="KM5" s="467"/>
      <c r="KN5" s="470"/>
      <c r="KO5" s="466" t="s">
        <v>44</v>
      </c>
      <c r="KP5" s="467"/>
      <c r="KQ5" s="468"/>
      <c r="KR5" s="104"/>
      <c r="KS5" s="469" t="s">
        <v>43</v>
      </c>
      <c r="KT5" s="467"/>
      <c r="KU5" s="470"/>
      <c r="KV5" s="466" t="s">
        <v>44</v>
      </c>
      <c r="KW5" s="467"/>
      <c r="KX5" s="468"/>
      <c r="KY5" s="104"/>
      <c r="KZ5" s="469" t="s">
        <v>43</v>
      </c>
      <c r="LA5" s="467"/>
      <c r="LB5" s="470"/>
      <c r="LC5" s="466" t="s">
        <v>44</v>
      </c>
      <c r="LD5" s="467"/>
      <c r="LE5" s="468"/>
      <c r="LF5" s="104"/>
      <c r="LG5" s="469" t="s">
        <v>43</v>
      </c>
      <c r="LH5" s="467"/>
      <c r="LI5" s="470"/>
      <c r="LJ5" s="466" t="s">
        <v>44</v>
      </c>
      <c r="LK5" s="467"/>
      <c r="LL5" s="468"/>
      <c r="LM5" s="104"/>
      <c r="LN5" s="469" t="s">
        <v>43</v>
      </c>
      <c r="LO5" s="467"/>
      <c r="LP5" s="470"/>
      <c r="LQ5" s="466" t="s">
        <v>44</v>
      </c>
      <c r="LR5" s="467"/>
      <c r="LS5" s="468"/>
      <c r="LT5" s="104"/>
      <c r="LU5" s="469" t="s">
        <v>43</v>
      </c>
      <c r="LV5" s="467"/>
      <c r="LW5" s="470"/>
      <c r="LX5" s="466" t="s">
        <v>44</v>
      </c>
      <c r="LY5" s="467"/>
      <c r="LZ5" s="468"/>
      <c r="MA5" s="104"/>
      <c r="MB5" s="469" t="s">
        <v>43</v>
      </c>
      <c r="MC5" s="467"/>
      <c r="MD5" s="470"/>
      <c r="ME5" s="466" t="s">
        <v>44</v>
      </c>
      <c r="MF5" s="467"/>
      <c r="MG5" s="468"/>
      <c r="MH5" s="104"/>
      <c r="MI5" s="469" t="s">
        <v>43</v>
      </c>
      <c r="MJ5" s="467"/>
      <c r="MK5" s="470"/>
      <c r="ML5" s="466" t="s">
        <v>44</v>
      </c>
      <c r="MM5" s="467"/>
      <c r="MN5" s="468"/>
      <c r="MO5" s="104"/>
      <c r="MP5" s="469" t="s">
        <v>43</v>
      </c>
      <c r="MQ5" s="467"/>
      <c r="MR5" s="470"/>
      <c r="MS5" s="466" t="s">
        <v>44</v>
      </c>
      <c r="MT5" s="467"/>
      <c r="MU5" s="468"/>
      <c r="MV5" s="104"/>
      <c r="MW5" s="469" t="s">
        <v>43</v>
      </c>
      <c r="MX5" s="467"/>
      <c r="MY5" s="470"/>
      <c r="MZ5" s="466" t="s">
        <v>44</v>
      </c>
      <c r="NA5" s="467"/>
      <c r="NB5" s="468"/>
      <c r="NC5" s="104"/>
      <c r="ND5" s="469" t="s">
        <v>43</v>
      </c>
      <c r="NE5" s="467"/>
      <c r="NF5" s="470"/>
      <c r="NG5" s="466" t="s">
        <v>44</v>
      </c>
      <c r="NH5" s="467"/>
      <c r="NI5" s="468"/>
      <c r="NJ5" s="104"/>
      <c r="NK5" s="469" t="s">
        <v>43</v>
      </c>
      <c r="NL5" s="467"/>
      <c r="NM5" s="470"/>
      <c r="NN5" s="466" t="s">
        <v>44</v>
      </c>
      <c r="NO5" s="467"/>
      <c r="NP5" s="468"/>
      <c r="NQ5" s="104"/>
      <c r="NR5" s="469" t="s">
        <v>43</v>
      </c>
      <c r="NS5" s="467"/>
      <c r="NT5" s="470"/>
      <c r="NU5" s="466" t="s">
        <v>44</v>
      </c>
      <c r="NV5" s="467"/>
      <c r="NW5" s="468"/>
      <c r="NX5" s="104"/>
      <c r="NY5" s="469" t="s">
        <v>43</v>
      </c>
      <c r="NZ5" s="467"/>
      <c r="OA5" s="470"/>
      <c r="OB5" s="466" t="s">
        <v>44</v>
      </c>
      <c r="OC5" s="467"/>
      <c r="OD5" s="468"/>
      <c r="OE5" s="104"/>
      <c r="OF5" s="469" t="s">
        <v>43</v>
      </c>
      <c r="OG5" s="467"/>
      <c r="OH5" s="470"/>
      <c r="OI5" s="466" t="s">
        <v>44</v>
      </c>
      <c r="OJ5" s="467"/>
      <c r="OK5" s="468"/>
      <c r="OL5" s="104"/>
      <c r="OM5" s="469" t="s">
        <v>43</v>
      </c>
      <c r="ON5" s="467"/>
      <c r="OO5" s="470"/>
      <c r="OP5" s="466" t="s">
        <v>44</v>
      </c>
      <c r="OQ5" s="467"/>
      <c r="OR5" s="468"/>
      <c r="OS5" s="104"/>
      <c r="OT5" s="469" t="s">
        <v>43</v>
      </c>
      <c r="OU5" s="467"/>
      <c r="OV5" s="470"/>
      <c r="OW5" s="466" t="s">
        <v>44</v>
      </c>
      <c r="OX5" s="467"/>
      <c r="OY5" s="468"/>
      <c r="OZ5" s="104"/>
      <c r="PA5" s="469" t="s">
        <v>43</v>
      </c>
      <c r="PB5" s="467"/>
      <c r="PC5" s="470"/>
      <c r="PD5" s="466" t="s">
        <v>44</v>
      </c>
      <c r="PE5" s="467"/>
      <c r="PF5" s="468"/>
      <c r="PG5" s="104"/>
      <c r="PH5" s="469" t="s">
        <v>43</v>
      </c>
      <c r="PI5" s="467"/>
      <c r="PJ5" s="470"/>
      <c r="PK5" s="466" t="s">
        <v>44</v>
      </c>
      <c r="PL5" s="467"/>
      <c r="PM5" s="468"/>
      <c r="PN5" s="104"/>
      <c r="PO5" s="469" t="s">
        <v>43</v>
      </c>
      <c r="PP5" s="467"/>
      <c r="PQ5" s="470"/>
      <c r="PR5" s="466" t="s">
        <v>44</v>
      </c>
      <c r="PS5" s="467"/>
      <c r="PT5" s="468"/>
      <c r="PU5" s="104"/>
      <c r="PV5" s="469" t="s">
        <v>43</v>
      </c>
      <c r="PW5" s="467"/>
      <c r="PX5" s="470"/>
      <c r="PY5" s="466" t="s">
        <v>44</v>
      </c>
      <c r="PZ5" s="467"/>
      <c r="QA5" s="468"/>
      <c r="QB5" s="104"/>
      <c r="QC5" s="469" t="s">
        <v>43</v>
      </c>
      <c r="QD5" s="467"/>
      <c r="QE5" s="470"/>
      <c r="QF5" s="466" t="s">
        <v>44</v>
      </c>
      <c r="QG5" s="467"/>
      <c r="QH5" s="468"/>
      <c r="QJ5" s="469" t="s">
        <v>43</v>
      </c>
      <c r="QK5" s="467"/>
      <c r="QL5" s="470"/>
      <c r="QM5" s="466" t="s">
        <v>44</v>
      </c>
      <c r="QN5" s="467"/>
      <c r="QO5" s="468"/>
      <c r="QQ5" s="469" t="s">
        <v>43</v>
      </c>
      <c r="QR5" s="467"/>
      <c r="QS5" s="470"/>
      <c r="QT5" s="466" t="s">
        <v>44</v>
      </c>
      <c r="QU5" s="467"/>
      <c r="QV5" s="468"/>
    </row>
    <row r="6" spans="1:464" ht="12.75" customHeight="1" x14ac:dyDescent="0.2">
      <c r="A6" s="521"/>
      <c r="B6" s="522"/>
      <c r="C6" s="523"/>
      <c r="D6" s="472" t="s">
        <v>212</v>
      </c>
      <c r="E6" s="529"/>
      <c r="F6" s="473"/>
      <c r="G6" s="529" t="s">
        <v>216</v>
      </c>
      <c r="H6" s="529"/>
      <c r="I6" s="474"/>
      <c r="J6" s="123"/>
      <c r="K6" s="471" t="s">
        <v>219</v>
      </c>
      <c r="L6" s="472"/>
      <c r="M6" s="473"/>
      <c r="N6" s="472" t="s">
        <v>216</v>
      </c>
      <c r="O6" s="472"/>
      <c r="P6" s="474"/>
      <c r="Q6" s="124"/>
      <c r="R6" s="502" t="s">
        <v>219</v>
      </c>
      <c r="S6" s="503"/>
      <c r="T6" s="504"/>
      <c r="U6" s="505" t="s">
        <v>217</v>
      </c>
      <c r="V6" s="503"/>
      <c r="W6" s="506"/>
      <c r="X6" s="124"/>
      <c r="Y6" s="471" t="s">
        <v>218</v>
      </c>
      <c r="Z6" s="472"/>
      <c r="AA6" s="473"/>
      <c r="AB6" s="472" t="s">
        <v>217</v>
      </c>
      <c r="AC6" s="472"/>
      <c r="AD6" s="474"/>
      <c r="AE6" s="124"/>
      <c r="AF6" s="475" t="s">
        <v>289</v>
      </c>
      <c r="AG6" s="476"/>
      <c r="AH6" s="477"/>
      <c r="AI6" s="476" t="s">
        <v>212</v>
      </c>
      <c r="AJ6" s="476"/>
      <c r="AK6" s="478"/>
      <c r="AL6" s="124"/>
      <c r="AM6" s="471" t="s">
        <v>266</v>
      </c>
      <c r="AN6" s="472"/>
      <c r="AO6" s="473"/>
      <c r="AP6" s="472" t="s">
        <v>216</v>
      </c>
      <c r="AQ6" s="472"/>
      <c r="AR6" s="474"/>
      <c r="AS6" s="124"/>
      <c r="AT6" s="471" t="s">
        <v>218</v>
      </c>
      <c r="AU6" s="472"/>
      <c r="AV6" s="473"/>
      <c r="AW6" s="472"/>
      <c r="AX6" s="472"/>
      <c r="AY6" s="474"/>
      <c r="AZ6" s="124"/>
      <c r="BA6" s="471" t="s">
        <v>216</v>
      </c>
      <c r="BB6" s="472"/>
      <c r="BC6" s="473"/>
      <c r="BD6" s="472"/>
      <c r="BE6" s="472"/>
      <c r="BF6" s="474"/>
      <c r="BG6" s="84"/>
      <c r="BH6" s="471" t="s">
        <v>266</v>
      </c>
      <c r="BI6" s="472"/>
      <c r="BJ6" s="473"/>
      <c r="BK6" s="472" t="s">
        <v>360</v>
      </c>
      <c r="BL6" s="472"/>
      <c r="BM6" s="474"/>
      <c r="BN6" s="124"/>
      <c r="BO6" s="471" t="s">
        <v>266</v>
      </c>
      <c r="BP6" s="472"/>
      <c r="BQ6" s="473"/>
      <c r="BR6" s="472" t="s">
        <v>207</v>
      </c>
      <c r="BS6" s="472"/>
      <c r="BT6" s="474"/>
      <c r="BU6" s="124"/>
      <c r="BV6" s="471" t="s">
        <v>360</v>
      </c>
      <c r="BW6" s="472"/>
      <c r="BX6" s="473"/>
      <c r="BY6" s="472" t="s">
        <v>212</v>
      </c>
      <c r="BZ6" s="472"/>
      <c r="CA6" s="474"/>
      <c r="CB6" s="124"/>
      <c r="CC6" s="471" t="s">
        <v>216</v>
      </c>
      <c r="CD6" s="472"/>
      <c r="CE6" s="473"/>
      <c r="CF6" s="472" t="s">
        <v>218</v>
      </c>
      <c r="CG6" s="472"/>
      <c r="CH6" s="474"/>
      <c r="CI6" s="124"/>
      <c r="CJ6" s="475" t="s">
        <v>216</v>
      </c>
      <c r="CK6" s="476"/>
      <c r="CL6" s="477"/>
      <c r="CM6" s="476" t="s">
        <v>218</v>
      </c>
      <c r="CN6" s="476"/>
      <c r="CO6" s="478"/>
      <c r="CP6" s="124"/>
      <c r="CQ6" s="471" t="s">
        <v>217</v>
      </c>
      <c r="CR6" s="472"/>
      <c r="CS6" s="473"/>
      <c r="CT6" s="472" t="s">
        <v>212</v>
      </c>
      <c r="CU6" s="472"/>
      <c r="CV6" s="474"/>
      <c r="CW6" s="124"/>
      <c r="CX6" s="471" t="s">
        <v>217</v>
      </c>
      <c r="CY6" s="472"/>
      <c r="CZ6" s="473"/>
      <c r="DA6" s="472" t="s">
        <v>218</v>
      </c>
      <c r="DB6" s="472"/>
      <c r="DC6" s="474"/>
      <c r="DD6" s="124"/>
      <c r="DE6" s="471" t="s">
        <v>266</v>
      </c>
      <c r="DF6" s="472"/>
      <c r="DG6" s="473"/>
      <c r="DH6" s="472" t="s">
        <v>215</v>
      </c>
      <c r="DI6" s="472"/>
      <c r="DJ6" s="474"/>
      <c r="DK6" s="124"/>
      <c r="DL6" s="471" t="s">
        <v>219</v>
      </c>
      <c r="DM6" s="472"/>
      <c r="DN6" s="473"/>
      <c r="DO6" s="472" t="s">
        <v>215</v>
      </c>
      <c r="DP6" s="472"/>
      <c r="DQ6" s="474"/>
      <c r="DR6" s="124"/>
      <c r="DS6" s="471" t="s">
        <v>217</v>
      </c>
      <c r="DT6" s="472"/>
      <c r="DU6" s="473"/>
      <c r="DV6" s="472" t="s">
        <v>327</v>
      </c>
      <c r="DW6" s="472"/>
      <c r="DX6" s="474"/>
      <c r="DY6" s="124"/>
      <c r="DZ6" s="471" t="s">
        <v>216</v>
      </c>
      <c r="EA6" s="472"/>
      <c r="EB6" s="473"/>
      <c r="EC6" s="472" t="s">
        <v>218</v>
      </c>
      <c r="ED6" s="472"/>
      <c r="EE6" s="474"/>
      <c r="EF6" s="124"/>
      <c r="EG6" s="471" t="s">
        <v>212</v>
      </c>
      <c r="EH6" s="472"/>
      <c r="EI6" s="473"/>
      <c r="EJ6" s="472" t="s">
        <v>216</v>
      </c>
      <c r="EK6" s="472"/>
      <c r="EL6" s="474"/>
      <c r="EM6" s="124"/>
      <c r="EN6" s="475" t="s">
        <v>219</v>
      </c>
      <c r="EO6" s="476"/>
      <c r="EP6" s="477"/>
      <c r="EQ6" s="476" t="s">
        <v>208</v>
      </c>
      <c r="ER6" s="476"/>
      <c r="ES6" s="478"/>
      <c r="ET6" s="124"/>
      <c r="EU6" s="471" t="s">
        <v>327</v>
      </c>
      <c r="EV6" s="472"/>
      <c r="EW6" s="473"/>
      <c r="EX6" s="472"/>
      <c r="EY6" s="472"/>
      <c r="EZ6" s="474"/>
      <c r="FA6" s="124"/>
      <c r="FB6" s="471" t="s">
        <v>207</v>
      </c>
      <c r="FC6" s="472"/>
      <c r="FD6" s="473"/>
      <c r="FE6" s="472" t="s">
        <v>212</v>
      </c>
      <c r="FF6" s="472"/>
      <c r="FG6" s="474"/>
      <c r="FH6" s="124"/>
      <c r="FI6" s="471" t="s">
        <v>216</v>
      </c>
      <c r="FJ6" s="472"/>
      <c r="FK6" s="473"/>
      <c r="FL6" s="472" t="s">
        <v>214</v>
      </c>
      <c r="FM6" s="472"/>
      <c r="FN6" s="474"/>
      <c r="FO6" s="124"/>
      <c r="FP6" s="475" t="s">
        <v>357</v>
      </c>
      <c r="FQ6" s="476"/>
      <c r="FR6" s="477"/>
      <c r="FS6" s="476" t="s">
        <v>214</v>
      </c>
      <c r="FT6" s="476"/>
      <c r="FU6" s="478"/>
      <c r="FV6" s="124"/>
      <c r="FW6" s="471"/>
      <c r="FX6" s="472"/>
      <c r="FY6" s="473"/>
      <c r="FZ6" s="472"/>
      <c r="GA6" s="472"/>
      <c r="GB6" s="474"/>
      <c r="GC6" s="124"/>
      <c r="GD6" s="471" t="s">
        <v>395</v>
      </c>
      <c r="GE6" s="472"/>
      <c r="GF6" s="473"/>
      <c r="GG6" s="472" t="s">
        <v>357</v>
      </c>
      <c r="GH6" s="472"/>
      <c r="GI6" s="474"/>
      <c r="GJ6" s="124"/>
      <c r="GK6" s="471" t="s">
        <v>216</v>
      </c>
      <c r="GL6" s="472"/>
      <c r="GM6" s="473"/>
      <c r="GN6" s="472" t="s">
        <v>212</v>
      </c>
      <c r="GO6" s="472"/>
      <c r="GP6" s="474"/>
      <c r="GQ6" s="124"/>
      <c r="GR6" s="471" t="s">
        <v>218</v>
      </c>
      <c r="GS6" s="472"/>
      <c r="GT6" s="473"/>
      <c r="GU6" s="472" t="s">
        <v>266</v>
      </c>
      <c r="GV6" s="472"/>
      <c r="GW6" s="474"/>
      <c r="GX6" s="124"/>
      <c r="GY6" s="471" t="s">
        <v>216</v>
      </c>
      <c r="GZ6" s="472"/>
      <c r="HA6" s="473"/>
      <c r="HB6" s="472" t="s">
        <v>218</v>
      </c>
      <c r="HC6" s="472"/>
      <c r="HD6" s="474"/>
      <c r="HE6" s="124"/>
      <c r="HF6" s="471" t="s">
        <v>219</v>
      </c>
      <c r="HG6" s="472"/>
      <c r="HH6" s="473"/>
      <c r="HI6" s="472" t="s">
        <v>217</v>
      </c>
      <c r="HJ6" s="472"/>
      <c r="HK6" s="474"/>
      <c r="HL6" s="124"/>
      <c r="HM6" s="471" t="s">
        <v>214</v>
      </c>
      <c r="HN6" s="472"/>
      <c r="HO6" s="473"/>
      <c r="HP6" s="472" t="s">
        <v>218</v>
      </c>
      <c r="HQ6" s="472"/>
      <c r="HR6" s="474"/>
      <c r="HS6" s="124"/>
      <c r="HT6" s="471" t="s">
        <v>218</v>
      </c>
      <c r="HU6" s="472"/>
      <c r="HV6" s="473"/>
      <c r="HW6" s="472" t="s">
        <v>217</v>
      </c>
      <c r="HX6" s="472"/>
      <c r="HY6" s="474"/>
      <c r="HZ6" s="124"/>
      <c r="IA6" s="471" t="s">
        <v>219</v>
      </c>
      <c r="IB6" s="472"/>
      <c r="IC6" s="473"/>
      <c r="ID6" s="472" t="s">
        <v>357</v>
      </c>
      <c r="IE6" s="472"/>
      <c r="IF6" s="474"/>
      <c r="IG6" s="124"/>
      <c r="IH6" s="471" t="s">
        <v>214</v>
      </c>
      <c r="II6" s="472"/>
      <c r="IJ6" s="473"/>
      <c r="IK6" s="472" t="s">
        <v>407</v>
      </c>
      <c r="IL6" s="472"/>
      <c r="IM6" s="474"/>
      <c r="IN6" s="124"/>
      <c r="IO6" s="471" t="s">
        <v>217</v>
      </c>
      <c r="IP6" s="472"/>
      <c r="IQ6" s="473"/>
      <c r="IR6" s="472" t="s">
        <v>389</v>
      </c>
      <c r="IS6" s="472"/>
      <c r="IT6" s="474"/>
      <c r="IU6" s="124"/>
      <c r="IV6" s="475" t="s">
        <v>397</v>
      </c>
      <c r="IW6" s="476"/>
      <c r="IX6" s="477"/>
      <c r="IY6" s="476"/>
      <c r="IZ6" s="476"/>
      <c r="JA6" s="478"/>
      <c r="JB6" s="124"/>
      <c r="JC6" s="471" t="s">
        <v>217</v>
      </c>
      <c r="JD6" s="472"/>
      <c r="JE6" s="473"/>
      <c r="JF6" s="472" t="s">
        <v>212</v>
      </c>
      <c r="JG6" s="472"/>
      <c r="JH6" s="474"/>
      <c r="JI6" s="124"/>
      <c r="JJ6" s="471"/>
      <c r="JK6" s="472"/>
      <c r="JL6" s="473"/>
      <c r="JM6" s="472"/>
      <c r="JN6" s="472"/>
      <c r="JO6" s="474"/>
      <c r="JP6" s="124"/>
      <c r="JQ6" s="471" t="s">
        <v>218</v>
      </c>
      <c r="JR6" s="472"/>
      <c r="JS6" s="473"/>
      <c r="JT6" s="472" t="s">
        <v>217</v>
      </c>
      <c r="JU6" s="472"/>
      <c r="JV6" s="474"/>
      <c r="JW6" s="124"/>
      <c r="JX6" s="475"/>
      <c r="JY6" s="476"/>
      <c r="JZ6" s="477"/>
      <c r="KA6" s="476"/>
      <c r="KB6" s="476"/>
      <c r="KC6" s="478"/>
      <c r="KD6" s="124"/>
      <c r="KE6" s="471"/>
      <c r="KF6" s="472"/>
      <c r="KG6" s="473"/>
      <c r="KH6" s="472"/>
      <c r="KI6" s="472"/>
      <c r="KJ6" s="474"/>
      <c r="KK6" s="124"/>
      <c r="KL6" s="471"/>
      <c r="KM6" s="472"/>
      <c r="KN6" s="473"/>
      <c r="KO6" s="472"/>
      <c r="KP6" s="472"/>
      <c r="KQ6" s="474"/>
      <c r="KR6" s="124"/>
      <c r="KS6" s="471"/>
      <c r="KT6" s="472"/>
      <c r="KU6" s="473"/>
      <c r="KV6" s="472"/>
      <c r="KW6" s="472"/>
      <c r="KX6" s="474"/>
      <c r="KY6" s="124"/>
      <c r="KZ6" s="475"/>
      <c r="LA6" s="476"/>
      <c r="LB6" s="477"/>
      <c r="LC6" s="476"/>
      <c r="LD6" s="476"/>
      <c r="LE6" s="478"/>
      <c r="LF6" s="124"/>
      <c r="LG6" s="471"/>
      <c r="LH6" s="472"/>
      <c r="LI6" s="473"/>
      <c r="LJ6" s="472"/>
      <c r="LK6" s="472"/>
      <c r="LL6" s="474"/>
      <c r="LM6" s="124"/>
      <c r="LN6" s="471"/>
      <c r="LO6" s="472"/>
      <c r="LP6" s="473"/>
      <c r="LQ6" s="472"/>
      <c r="LR6" s="472"/>
      <c r="LS6" s="474"/>
      <c r="LT6" s="124"/>
      <c r="LU6" s="471"/>
      <c r="LV6" s="472"/>
      <c r="LW6" s="473"/>
      <c r="LX6" s="472"/>
      <c r="LY6" s="472"/>
      <c r="LZ6" s="474"/>
      <c r="MA6" s="124"/>
      <c r="MB6" s="471"/>
      <c r="MC6" s="472"/>
      <c r="MD6" s="473"/>
      <c r="ME6" s="472"/>
      <c r="MF6" s="472"/>
      <c r="MG6" s="474"/>
      <c r="MH6" s="124"/>
      <c r="MI6" s="471"/>
      <c r="MJ6" s="472"/>
      <c r="MK6" s="473"/>
      <c r="ML6" s="472"/>
      <c r="MM6" s="472"/>
      <c r="MN6" s="474"/>
      <c r="MO6" s="124"/>
      <c r="MP6" s="475"/>
      <c r="MQ6" s="476"/>
      <c r="MR6" s="477"/>
      <c r="MS6" s="476"/>
      <c r="MT6" s="476"/>
      <c r="MU6" s="478"/>
      <c r="MV6" s="124"/>
      <c r="MW6" s="471"/>
      <c r="MX6" s="472"/>
      <c r="MY6" s="473"/>
      <c r="MZ6" s="472"/>
      <c r="NA6" s="472"/>
      <c r="NB6" s="474"/>
      <c r="NC6" s="124"/>
      <c r="ND6" s="471"/>
      <c r="NE6" s="472"/>
      <c r="NF6" s="473"/>
      <c r="NG6" s="472"/>
      <c r="NH6" s="472"/>
      <c r="NI6" s="474"/>
      <c r="NJ6" s="124"/>
      <c r="NK6" s="471"/>
      <c r="NL6" s="472"/>
      <c r="NM6" s="473"/>
      <c r="NN6" s="472"/>
      <c r="NO6" s="472"/>
      <c r="NP6" s="474"/>
      <c r="NQ6" s="124"/>
      <c r="NR6" s="475"/>
      <c r="NS6" s="476"/>
      <c r="NT6" s="477"/>
      <c r="NU6" s="476"/>
      <c r="NV6" s="476"/>
      <c r="NW6" s="478"/>
      <c r="NX6" s="124"/>
      <c r="NY6" s="471"/>
      <c r="NZ6" s="472"/>
      <c r="OA6" s="473"/>
      <c r="OB6" s="472"/>
      <c r="OC6" s="472"/>
      <c r="OD6" s="474"/>
      <c r="OE6" s="124"/>
      <c r="OF6" s="471"/>
      <c r="OG6" s="472"/>
      <c r="OH6" s="473"/>
      <c r="OI6" s="472"/>
      <c r="OJ6" s="472"/>
      <c r="OK6" s="474"/>
      <c r="OL6" s="124"/>
      <c r="OM6" s="471"/>
      <c r="ON6" s="472"/>
      <c r="OO6" s="473"/>
      <c r="OP6" s="472"/>
      <c r="OQ6" s="472"/>
      <c r="OR6" s="474"/>
      <c r="OS6" s="124"/>
      <c r="OT6" s="475"/>
      <c r="OU6" s="476"/>
      <c r="OV6" s="477"/>
      <c r="OW6" s="476"/>
      <c r="OX6" s="476"/>
      <c r="OY6" s="478"/>
      <c r="OZ6" s="124"/>
      <c r="PA6" s="471"/>
      <c r="PB6" s="472"/>
      <c r="PC6" s="473"/>
      <c r="PD6" s="472"/>
      <c r="PE6" s="472"/>
      <c r="PF6" s="474"/>
      <c r="PG6" s="124"/>
      <c r="PH6" s="471"/>
      <c r="PI6" s="472"/>
      <c r="PJ6" s="473"/>
      <c r="PK6" s="472"/>
      <c r="PL6" s="472"/>
      <c r="PM6" s="474"/>
      <c r="PN6" s="124"/>
      <c r="PO6" s="471"/>
      <c r="PP6" s="472"/>
      <c r="PQ6" s="473"/>
      <c r="PR6" s="472"/>
      <c r="PS6" s="472"/>
      <c r="PT6" s="474"/>
      <c r="PU6" s="124"/>
      <c r="PV6" s="475"/>
      <c r="PW6" s="476"/>
      <c r="PX6" s="477"/>
      <c r="PY6" s="476"/>
      <c r="PZ6" s="476"/>
      <c r="QA6" s="478"/>
      <c r="QB6" s="124"/>
      <c r="QC6" s="471"/>
      <c r="QD6" s="472"/>
      <c r="QE6" s="473"/>
      <c r="QF6" s="472"/>
      <c r="QG6" s="472"/>
      <c r="QH6" s="474"/>
      <c r="QI6" s="388"/>
      <c r="QJ6" s="471"/>
      <c r="QK6" s="472"/>
      <c r="QL6" s="473"/>
      <c r="QM6" s="472"/>
      <c r="QN6" s="472"/>
      <c r="QO6" s="474"/>
      <c r="QP6" s="388"/>
      <c r="QQ6" s="471"/>
      <c r="QR6" s="472"/>
      <c r="QS6" s="473"/>
      <c r="QT6" s="472"/>
      <c r="QU6" s="472"/>
      <c r="QV6" s="474"/>
    </row>
    <row r="7" spans="1:464" ht="12.75" customHeight="1" x14ac:dyDescent="0.2">
      <c r="A7" s="521"/>
      <c r="B7" s="522"/>
      <c r="C7" s="523"/>
      <c r="D7" s="472"/>
      <c r="E7" s="529"/>
      <c r="F7" s="473"/>
      <c r="G7" s="529"/>
      <c r="H7" s="529"/>
      <c r="I7" s="474"/>
      <c r="J7" s="123"/>
      <c r="K7" s="471"/>
      <c r="L7" s="472"/>
      <c r="M7" s="473"/>
      <c r="N7" s="472"/>
      <c r="O7" s="472"/>
      <c r="P7" s="474"/>
      <c r="Q7" s="125"/>
      <c r="R7" s="471" t="s">
        <v>216</v>
      </c>
      <c r="S7" s="472"/>
      <c r="T7" s="473"/>
      <c r="U7" s="507"/>
      <c r="V7" s="472"/>
      <c r="W7" s="474"/>
      <c r="X7" s="125"/>
      <c r="Y7" s="471"/>
      <c r="Z7" s="472"/>
      <c r="AA7" s="473"/>
      <c r="AB7" s="472" t="s">
        <v>216</v>
      </c>
      <c r="AC7" s="472"/>
      <c r="AD7" s="474"/>
      <c r="AE7" s="125"/>
      <c r="AF7" s="475" t="s">
        <v>216</v>
      </c>
      <c r="AG7" s="476"/>
      <c r="AH7" s="477"/>
      <c r="AI7" s="476" t="s">
        <v>218</v>
      </c>
      <c r="AJ7" s="476"/>
      <c r="AK7" s="478"/>
      <c r="AL7" s="125"/>
      <c r="AM7" s="471" t="s">
        <v>210</v>
      </c>
      <c r="AN7" s="472"/>
      <c r="AO7" s="473"/>
      <c r="AP7" s="472"/>
      <c r="AQ7" s="472"/>
      <c r="AR7" s="474"/>
      <c r="AS7" s="125"/>
      <c r="AT7" s="471" t="s">
        <v>219</v>
      </c>
      <c r="AU7" s="472"/>
      <c r="AV7" s="473"/>
      <c r="AW7" s="472" t="s">
        <v>360</v>
      </c>
      <c r="AX7" s="472"/>
      <c r="AY7" s="474"/>
      <c r="AZ7" s="125"/>
      <c r="BA7" s="471" t="s">
        <v>218</v>
      </c>
      <c r="BB7" s="472"/>
      <c r="BC7" s="473"/>
      <c r="BD7" s="472" t="s">
        <v>327</v>
      </c>
      <c r="BE7" s="472"/>
      <c r="BF7" s="474"/>
      <c r="BG7" s="77"/>
      <c r="BH7" s="471" t="s">
        <v>289</v>
      </c>
      <c r="BI7" s="472"/>
      <c r="BJ7" s="473"/>
      <c r="BK7" s="472" t="s">
        <v>345</v>
      </c>
      <c r="BL7" s="472"/>
      <c r="BM7" s="474"/>
      <c r="BN7" s="125"/>
      <c r="BO7" s="471"/>
      <c r="BP7" s="472"/>
      <c r="BQ7" s="473"/>
      <c r="BR7" s="472"/>
      <c r="BS7" s="472"/>
      <c r="BT7" s="474"/>
      <c r="BU7" s="125"/>
      <c r="BV7" s="471" t="s">
        <v>217</v>
      </c>
      <c r="BW7" s="472"/>
      <c r="BX7" s="473"/>
      <c r="BY7" s="472"/>
      <c r="BZ7" s="472"/>
      <c r="CA7" s="474"/>
      <c r="CB7" s="125"/>
      <c r="CC7" s="471"/>
      <c r="CD7" s="472"/>
      <c r="CE7" s="473"/>
      <c r="CF7" s="472"/>
      <c r="CG7" s="472"/>
      <c r="CH7" s="474"/>
      <c r="CI7" s="125"/>
      <c r="CJ7" s="475"/>
      <c r="CK7" s="476"/>
      <c r="CL7" s="477"/>
      <c r="CM7" s="476"/>
      <c r="CN7" s="476"/>
      <c r="CO7" s="478"/>
      <c r="CP7" s="125"/>
      <c r="CQ7" s="471" t="s">
        <v>218</v>
      </c>
      <c r="CR7" s="472"/>
      <c r="CS7" s="473"/>
      <c r="CT7" s="472" t="s">
        <v>214</v>
      </c>
      <c r="CU7" s="472"/>
      <c r="CV7" s="474"/>
      <c r="CW7" s="125"/>
      <c r="CX7" s="471" t="s">
        <v>218</v>
      </c>
      <c r="CY7" s="472"/>
      <c r="CZ7" s="473"/>
      <c r="DA7" s="472" t="s">
        <v>289</v>
      </c>
      <c r="DB7" s="472"/>
      <c r="DC7" s="474"/>
      <c r="DD7" s="125"/>
      <c r="DE7" s="471" t="s">
        <v>218</v>
      </c>
      <c r="DF7" s="472"/>
      <c r="DG7" s="473"/>
      <c r="DH7" s="472" t="s">
        <v>212</v>
      </c>
      <c r="DI7" s="472"/>
      <c r="DJ7" s="474"/>
      <c r="DK7" s="125"/>
      <c r="DL7" s="471"/>
      <c r="DM7" s="472"/>
      <c r="DN7" s="473"/>
      <c r="DO7" s="472"/>
      <c r="DP7" s="472"/>
      <c r="DQ7" s="474"/>
      <c r="DR7" s="125"/>
      <c r="DS7" s="471"/>
      <c r="DT7" s="472"/>
      <c r="DU7" s="473"/>
      <c r="DV7" s="472"/>
      <c r="DW7" s="472"/>
      <c r="DX7" s="474"/>
      <c r="DY7" s="125"/>
      <c r="DZ7" s="471" t="s">
        <v>217</v>
      </c>
      <c r="EA7" s="472"/>
      <c r="EB7" s="473"/>
      <c r="EC7" s="472" t="s">
        <v>209</v>
      </c>
      <c r="ED7" s="472"/>
      <c r="EE7" s="474"/>
      <c r="EF7" s="125"/>
      <c r="EG7" s="471" t="s">
        <v>375</v>
      </c>
      <c r="EH7" s="472"/>
      <c r="EI7" s="473"/>
      <c r="EJ7" s="472"/>
      <c r="EK7" s="472"/>
      <c r="EL7" s="474"/>
      <c r="EM7" s="125"/>
      <c r="EN7" s="475" t="s">
        <v>266</v>
      </c>
      <c r="EO7" s="476"/>
      <c r="EP7" s="477"/>
      <c r="EQ7" s="476" t="s">
        <v>216</v>
      </c>
      <c r="ER7" s="476"/>
      <c r="ES7" s="478"/>
      <c r="ET7" s="125"/>
      <c r="EU7" s="471" t="s">
        <v>345</v>
      </c>
      <c r="EV7" s="472"/>
      <c r="EW7" s="473"/>
      <c r="EX7" s="472" t="s">
        <v>216</v>
      </c>
      <c r="EY7" s="472"/>
      <c r="EZ7" s="474"/>
      <c r="FA7" s="125"/>
      <c r="FB7" s="471" t="s">
        <v>289</v>
      </c>
      <c r="FC7" s="472"/>
      <c r="FD7" s="473"/>
      <c r="FE7" s="472" t="s">
        <v>218</v>
      </c>
      <c r="FF7" s="472"/>
      <c r="FG7" s="474"/>
      <c r="FH7" s="125"/>
      <c r="FI7" s="471" t="s">
        <v>215</v>
      </c>
      <c r="FJ7" s="472"/>
      <c r="FK7" s="473"/>
      <c r="FL7" s="472" t="s">
        <v>216</v>
      </c>
      <c r="FM7" s="472"/>
      <c r="FN7" s="474"/>
      <c r="FO7" s="125"/>
      <c r="FP7" s="475" t="s">
        <v>387</v>
      </c>
      <c r="FQ7" s="476"/>
      <c r="FR7" s="477"/>
      <c r="FS7" s="476"/>
      <c r="FT7" s="476"/>
      <c r="FU7" s="478"/>
      <c r="FV7" s="125"/>
      <c r="FW7" s="471"/>
      <c r="FX7" s="472"/>
      <c r="FY7" s="473"/>
      <c r="FZ7" s="472"/>
      <c r="GA7" s="472"/>
      <c r="GB7" s="474"/>
      <c r="GC7" s="125"/>
      <c r="GD7" s="471" t="s">
        <v>214</v>
      </c>
      <c r="GE7" s="472"/>
      <c r="GF7" s="473"/>
      <c r="GG7" s="472" t="s">
        <v>218</v>
      </c>
      <c r="GH7" s="472"/>
      <c r="GI7" s="474"/>
      <c r="GJ7" s="125"/>
      <c r="GK7" s="471"/>
      <c r="GL7" s="472"/>
      <c r="GM7" s="473"/>
      <c r="GN7" s="472"/>
      <c r="GO7" s="472"/>
      <c r="GP7" s="474"/>
      <c r="GQ7" s="125"/>
      <c r="GR7" s="471" t="s">
        <v>217</v>
      </c>
      <c r="GS7" s="472"/>
      <c r="GT7" s="473"/>
      <c r="GU7" s="472" t="s">
        <v>219</v>
      </c>
      <c r="GV7" s="472"/>
      <c r="GW7" s="474"/>
      <c r="GX7" s="125"/>
      <c r="GY7" s="471" t="s">
        <v>214</v>
      </c>
      <c r="GZ7" s="472"/>
      <c r="HA7" s="473"/>
      <c r="HB7" s="472" t="s">
        <v>217</v>
      </c>
      <c r="HC7" s="472"/>
      <c r="HD7" s="474"/>
      <c r="HE7" s="125"/>
      <c r="HF7" s="471"/>
      <c r="HG7" s="472"/>
      <c r="HH7" s="473"/>
      <c r="HI7" s="472"/>
      <c r="HJ7" s="472"/>
      <c r="HK7" s="474"/>
      <c r="HL7" s="125"/>
      <c r="HM7" s="471" t="s">
        <v>266</v>
      </c>
      <c r="HN7" s="472"/>
      <c r="HO7" s="473"/>
      <c r="HP7" s="472"/>
      <c r="HQ7" s="472"/>
      <c r="HR7" s="474"/>
      <c r="HS7" s="125"/>
      <c r="HT7" s="471" t="s">
        <v>217</v>
      </c>
      <c r="HU7" s="472"/>
      <c r="HV7" s="473"/>
      <c r="HW7" s="472" t="s">
        <v>266</v>
      </c>
      <c r="HX7" s="472"/>
      <c r="HY7" s="474"/>
      <c r="HZ7" s="125"/>
      <c r="IA7" s="471"/>
      <c r="IB7" s="472"/>
      <c r="IC7" s="473"/>
      <c r="ID7" s="472"/>
      <c r="IE7" s="472"/>
      <c r="IF7" s="474"/>
      <c r="IG7" s="125"/>
      <c r="IH7" s="471" t="s">
        <v>218</v>
      </c>
      <c r="II7" s="472"/>
      <c r="IJ7" s="473"/>
      <c r="IK7" s="472" t="s">
        <v>389</v>
      </c>
      <c r="IL7" s="472"/>
      <c r="IM7" s="474"/>
      <c r="IN7" s="125"/>
      <c r="IO7" s="471" t="s">
        <v>389</v>
      </c>
      <c r="IP7" s="472"/>
      <c r="IQ7" s="473"/>
      <c r="IR7" s="472" t="s">
        <v>219</v>
      </c>
      <c r="IS7" s="472"/>
      <c r="IT7" s="474"/>
      <c r="IU7" s="125"/>
      <c r="IV7" s="475"/>
      <c r="IW7" s="476"/>
      <c r="IX7" s="477"/>
      <c r="IY7" s="476"/>
      <c r="IZ7" s="476"/>
      <c r="JA7" s="478"/>
      <c r="JB7" s="125"/>
      <c r="JC7" s="471" t="s">
        <v>219</v>
      </c>
      <c r="JD7" s="472"/>
      <c r="JE7" s="473"/>
      <c r="JF7" s="472" t="s">
        <v>215</v>
      </c>
      <c r="JG7" s="472"/>
      <c r="JH7" s="474"/>
      <c r="JI7" s="125"/>
      <c r="JJ7" s="471"/>
      <c r="JK7" s="472"/>
      <c r="JL7" s="473"/>
      <c r="JM7" s="472"/>
      <c r="JN7" s="472"/>
      <c r="JO7" s="474"/>
      <c r="JP7" s="125"/>
      <c r="JQ7" s="471" t="s">
        <v>409</v>
      </c>
      <c r="JR7" s="472"/>
      <c r="JS7" s="473"/>
      <c r="JT7" s="472" t="s">
        <v>216</v>
      </c>
      <c r="JU7" s="472"/>
      <c r="JV7" s="474"/>
      <c r="JW7" s="125"/>
      <c r="JX7" s="475"/>
      <c r="JY7" s="476"/>
      <c r="JZ7" s="477"/>
      <c r="KA7" s="476"/>
      <c r="KB7" s="476"/>
      <c r="KC7" s="478"/>
      <c r="KD7" s="125"/>
      <c r="KE7" s="471"/>
      <c r="KF7" s="472"/>
      <c r="KG7" s="473"/>
      <c r="KH7" s="472"/>
      <c r="KI7" s="472"/>
      <c r="KJ7" s="474"/>
      <c r="KK7" s="125"/>
      <c r="KL7" s="471"/>
      <c r="KM7" s="472"/>
      <c r="KN7" s="473"/>
      <c r="KO7" s="472"/>
      <c r="KP7" s="472"/>
      <c r="KQ7" s="474"/>
      <c r="KR7" s="125"/>
      <c r="KS7" s="471"/>
      <c r="KT7" s="472"/>
      <c r="KU7" s="473"/>
      <c r="KV7" s="472"/>
      <c r="KW7" s="472"/>
      <c r="KX7" s="474"/>
      <c r="KY7" s="125"/>
      <c r="KZ7" s="475"/>
      <c r="LA7" s="476"/>
      <c r="LB7" s="477"/>
      <c r="LC7" s="476"/>
      <c r="LD7" s="476"/>
      <c r="LE7" s="478"/>
      <c r="LF7" s="125"/>
      <c r="LG7" s="471"/>
      <c r="LH7" s="472"/>
      <c r="LI7" s="473"/>
      <c r="LJ7" s="472"/>
      <c r="LK7" s="472"/>
      <c r="LL7" s="474"/>
      <c r="LM7" s="125"/>
      <c r="LN7" s="471"/>
      <c r="LO7" s="472"/>
      <c r="LP7" s="473"/>
      <c r="LQ7" s="472"/>
      <c r="LR7" s="472"/>
      <c r="LS7" s="474"/>
      <c r="LT7" s="125"/>
      <c r="LU7" s="471"/>
      <c r="LV7" s="472"/>
      <c r="LW7" s="473"/>
      <c r="LX7" s="472"/>
      <c r="LY7" s="472"/>
      <c r="LZ7" s="474"/>
      <c r="MA7" s="125"/>
      <c r="MB7" s="471"/>
      <c r="MC7" s="472"/>
      <c r="MD7" s="473"/>
      <c r="ME7" s="472"/>
      <c r="MF7" s="472"/>
      <c r="MG7" s="474"/>
      <c r="MH7" s="125"/>
      <c r="MI7" s="471"/>
      <c r="MJ7" s="472"/>
      <c r="MK7" s="473"/>
      <c r="ML7" s="472"/>
      <c r="MM7" s="472"/>
      <c r="MN7" s="474"/>
      <c r="MO7" s="125"/>
      <c r="MP7" s="475"/>
      <c r="MQ7" s="476"/>
      <c r="MR7" s="477"/>
      <c r="MS7" s="476"/>
      <c r="MT7" s="476"/>
      <c r="MU7" s="478"/>
      <c r="MV7" s="125"/>
      <c r="MW7" s="471"/>
      <c r="MX7" s="472"/>
      <c r="MY7" s="473"/>
      <c r="MZ7" s="472"/>
      <c r="NA7" s="472"/>
      <c r="NB7" s="474"/>
      <c r="NC7" s="125"/>
      <c r="ND7" s="471"/>
      <c r="NE7" s="472"/>
      <c r="NF7" s="473"/>
      <c r="NG7" s="472"/>
      <c r="NH7" s="472"/>
      <c r="NI7" s="474"/>
      <c r="NJ7" s="125"/>
      <c r="NK7" s="471"/>
      <c r="NL7" s="472"/>
      <c r="NM7" s="473"/>
      <c r="NN7" s="472"/>
      <c r="NO7" s="472"/>
      <c r="NP7" s="474"/>
      <c r="NQ7" s="125"/>
      <c r="NR7" s="475"/>
      <c r="NS7" s="476"/>
      <c r="NT7" s="477"/>
      <c r="NU7" s="476"/>
      <c r="NV7" s="476"/>
      <c r="NW7" s="478"/>
      <c r="NX7" s="125"/>
      <c r="NY7" s="471"/>
      <c r="NZ7" s="472"/>
      <c r="OA7" s="473"/>
      <c r="OB7" s="472"/>
      <c r="OC7" s="472"/>
      <c r="OD7" s="474"/>
      <c r="OE7" s="125"/>
      <c r="OF7" s="471"/>
      <c r="OG7" s="472"/>
      <c r="OH7" s="473"/>
      <c r="OI7" s="472"/>
      <c r="OJ7" s="472"/>
      <c r="OK7" s="474"/>
      <c r="OL7" s="125"/>
      <c r="OM7" s="471"/>
      <c r="ON7" s="472"/>
      <c r="OO7" s="473"/>
      <c r="OP7" s="472"/>
      <c r="OQ7" s="472"/>
      <c r="OR7" s="474"/>
      <c r="OS7" s="125"/>
      <c r="OT7" s="475"/>
      <c r="OU7" s="476"/>
      <c r="OV7" s="477"/>
      <c r="OW7" s="476"/>
      <c r="OX7" s="476"/>
      <c r="OY7" s="478"/>
      <c r="OZ7" s="125"/>
      <c r="PA7" s="471"/>
      <c r="PB7" s="472"/>
      <c r="PC7" s="473"/>
      <c r="PD7" s="472"/>
      <c r="PE7" s="472"/>
      <c r="PF7" s="474"/>
      <c r="PG7" s="125"/>
      <c r="PH7" s="471"/>
      <c r="PI7" s="472"/>
      <c r="PJ7" s="473"/>
      <c r="PK7" s="472"/>
      <c r="PL7" s="472"/>
      <c r="PM7" s="474"/>
      <c r="PN7" s="125"/>
      <c r="PO7" s="471"/>
      <c r="PP7" s="472"/>
      <c r="PQ7" s="473"/>
      <c r="PR7" s="472"/>
      <c r="PS7" s="472"/>
      <c r="PT7" s="474"/>
      <c r="PU7" s="125"/>
      <c r="PV7" s="475"/>
      <c r="PW7" s="476"/>
      <c r="PX7" s="477"/>
      <c r="PY7" s="476"/>
      <c r="PZ7" s="476"/>
      <c r="QA7" s="478"/>
      <c r="QB7" s="125"/>
      <c r="QC7" s="471"/>
      <c r="QD7" s="472"/>
      <c r="QE7" s="473"/>
      <c r="QF7" s="472"/>
      <c r="QG7" s="472"/>
      <c r="QH7" s="474"/>
      <c r="QI7" s="388"/>
      <c r="QJ7" s="471"/>
      <c r="QK7" s="472"/>
      <c r="QL7" s="473"/>
      <c r="QM7" s="472"/>
      <c r="QN7" s="472"/>
      <c r="QO7" s="474"/>
      <c r="QP7" s="388"/>
      <c r="QQ7" s="471"/>
      <c r="QR7" s="472"/>
      <c r="QS7" s="473"/>
      <c r="QT7" s="472"/>
      <c r="QU7" s="472"/>
      <c r="QV7" s="474"/>
    </row>
    <row r="8" spans="1:464" ht="12.75" customHeight="1" x14ac:dyDescent="0.2">
      <c r="A8" s="521"/>
      <c r="B8" s="522"/>
      <c r="C8" s="523"/>
      <c r="D8" s="472"/>
      <c r="E8" s="529"/>
      <c r="F8" s="473"/>
      <c r="G8" s="529"/>
      <c r="H8" s="529"/>
      <c r="I8" s="474"/>
      <c r="J8" s="123"/>
      <c r="K8" s="471"/>
      <c r="L8" s="472"/>
      <c r="M8" s="473"/>
      <c r="N8" s="472"/>
      <c r="O8" s="472"/>
      <c r="P8" s="474"/>
      <c r="Q8" s="125"/>
      <c r="R8" s="471" t="s">
        <v>217</v>
      </c>
      <c r="S8" s="472"/>
      <c r="T8" s="473"/>
      <c r="U8" s="507"/>
      <c r="V8" s="472"/>
      <c r="W8" s="474"/>
      <c r="X8" s="125"/>
      <c r="Y8" s="471"/>
      <c r="Z8" s="472"/>
      <c r="AA8" s="473"/>
      <c r="AB8" s="472"/>
      <c r="AC8" s="472"/>
      <c r="AD8" s="474"/>
      <c r="AE8" s="125"/>
      <c r="AF8" s="475"/>
      <c r="AG8" s="476"/>
      <c r="AH8" s="477"/>
      <c r="AI8" s="476"/>
      <c r="AJ8" s="476"/>
      <c r="AK8" s="478"/>
      <c r="AL8" s="125"/>
      <c r="AM8" s="471"/>
      <c r="AN8" s="472"/>
      <c r="AO8" s="473"/>
      <c r="AP8" s="472"/>
      <c r="AQ8" s="472"/>
      <c r="AR8" s="474"/>
      <c r="AS8" s="125"/>
      <c r="AT8" s="471" t="s">
        <v>216</v>
      </c>
      <c r="AU8" s="472"/>
      <c r="AV8" s="473"/>
      <c r="AW8" s="472" t="s">
        <v>218</v>
      </c>
      <c r="AX8" s="472"/>
      <c r="AY8" s="474"/>
      <c r="AZ8" s="125"/>
      <c r="BA8" s="471" t="s">
        <v>217</v>
      </c>
      <c r="BB8" s="472"/>
      <c r="BC8" s="473"/>
      <c r="BD8" s="472" t="s">
        <v>207</v>
      </c>
      <c r="BE8" s="472"/>
      <c r="BF8" s="474"/>
      <c r="BG8" s="77"/>
      <c r="BH8" s="471" t="s">
        <v>217</v>
      </c>
      <c r="BI8" s="472"/>
      <c r="BJ8" s="473"/>
      <c r="BK8" s="472" t="s">
        <v>357</v>
      </c>
      <c r="BL8" s="472"/>
      <c r="BM8" s="474"/>
      <c r="BN8" s="125"/>
      <c r="BO8" s="471"/>
      <c r="BP8" s="472"/>
      <c r="BQ8" s="473"/>
      <c r="BR8" s="472"/>
      <c r="BS8" s="472"/>
      <c r="BT8" s="474"/>
      <c r="BU8" s="125"/>
      <c r="BV8" s="471"/>
      <c r="BW8" s="472"/>
      <c r="BX8" s="473"/>
      <c r="BY8" s="472"/>
      <c r="BZ8" s="472"/>
      <c r="CA8" s="474"/>
      <c r="CB8" s="125"/>
      <c r="CC8" s="471"/>
      <c r="CD8" s="472"/>
      <c r="CE8" s="473"/>
      <c r="CF8" s="472"/>
      <c r="CG8" s="472"/>
      <c r="CH8" s="474"/>
      <c r="CI8" s="125"/>
      <c r="CJ8" s="475"/>
      <c r="CK8" s="476"/>
      <c r="CL8" s="477"/>
      <c r="CM8" s="476"/>
      <c r="CN8" s="476"/>
      <c r="CO8" s="478"/>
      <c r="CP8" s="125"/>
      <c r="CQ8" s="471" t="s">
        <v>360</v>
      </c>
      <c r="CR8" s="472"/>
      <c r="CS8" s="473"/>
      <c r="CT8" s="472" t="s">
        <v>218</v>
      </c>
      <c r="CU8" s="472"/>
      <c r="CV8" s="474"/>
      <c r="CW8" s="125"/>
      <c r="CX8" s="471" t="s">
        <v>216</v>
      </c>
      <c r="CY8" s="472"/>
      <c r="CZ8" s="473"/>
      <c r="DA8" s="472"/>
      <c r="DB8" s="472"/>
      <c r="DC8" s="474"/>
      <c r="DD8" s="125"/>
      <c r="DE8" s="471"/>
      <c r="DF8" s="472"/>
      <c r="DG8" s="473"/>
      <c r="DH8" s="472"/>
      <c r="DI8" s="472"/>
      <c r="DJ8" s="474"/>
      <c r="DK8" s="125"/>
      <c r="DL8" s="471"/>
      <c r="DM8" s="472"/>
      <c r="DN8" s="473"/>
      <c r="DO8" s="472"/>
      <c r="DP8" s="472"/>
      <c r="DQ8" s="474"/>
      <c r="DR8" s="125"/>
      <c r="DS8" s="471"/>
      <c r="DT8" s="472"/>
      <c r="DU8" s="473"/>
      <c r="DV8" s="472"/>
      <c r="DW8" s="472"/>
      <c r="DX8" s="474"/>
      <c r="DY8" s="125"/>
      <c r="DZ8" s="471"/>
      <c r="EA8" s="472"/>
      <c r="EB8" s="473"/>
      <c r="EC8" s="472"/>
      <c r="ED8" s="472"/>
      <c r="EE8" s="474"/>
      <c r="EF8" s="125"/>
      <c r="EG8" s="471"/>
      <c r="EH8" s="472"/>
      <c r="EI8" s="473"/>
      <c r="EJ8" s="472"/>
      <c r="EK8" s="472"/>
      <c r="EL8" s="474"/>
      <c r="EM8" s="125"/>
      <c r="EN8" s="475" t="s">
        <v>216</v>
      </c>
      <c r="EO8" s="476"/>
      <c r="EP8" s="477"/>
      <c r="EQ8" s="476" t="s">
        <v>212</v>
      </c>
      <c r="ER8" s="476"/>
      <c r="ES8" s="478"/>
      <c r="ET8" s="125"/>
      <c r="EU8" s="471" t="s">
        <v>212</v>
      </c>
      <c r="EV8" s="472"/>
      <c r="EW8" s="473"/>
      <c r="EX8" s="472" t="s">
        <v>209</v>
      </c>
      <c r="EY8" s="472"/>
      <c r="EZ8" s="474"/>
      <c r="FA8" s="125"/>
      <c r="FB8" s="471"/>
      <c r="FC8" s="472"/>
      <c r="FD8" s="473"/>
      <c r="FE8" s="472"/>
      <c r="FF8" s="472"/>
      <c r="FG8" s="474"/>
      <c r="FH8" s="125"/>
      <c r="FI8" s="471"/>
      <c r="FJ8" s="472"/>
      <c r="FK8" s="473"/>
      <c r="FL8" s="472"/>
      <c r="FM8" s="472"/>
      <c r="FN8" s="474"/>
      <c r="FO8" s="125"/>
      <c r="FP8" s="475"/>
      <c r="FQ8" s="476"/>
      <c r="FR8" s="477"/>
      <c r="FS8" s="476"/>
      <c r="FT8" s="476"/>
      <c r="FU8" s="478"/>
      <c r="FV8" s="125"/>
      <c r="FW8" s="471"/>
      <c r="FX8" s="472"/>
      <c r="FY8" s="473"/>
      <c r="FZ8" s="472"/>
      <c r="GA8" s="472"/>
      <c r="GB8" s="474"/>
      <c r="GC8" s="125"/>
      <c r="GD8" s="471" t="s">
        <v>266</v>
      </c>
      <c r="GE8" s="472"/>
      <c r="GF8" s="473"/>
      <c r="GG8" s="472" t="s">
        <v>220</v>
      </c>
      <c r="GH8" s="472"/>
      <c r="GI8" s="474"/>
      <c r="GJ8" s="125"/>
      <c r="GK8" s="471"/>
      <c r="GL8" s="472"/>
      <c r="GM8" s="473"/>
      <c r="GN8" s="472"/>
      <c r="GO8" s="472"/>
      <c r="GP8" s="474"/>
      <c r="GQ8" s="125"/>
      <c r="GR8" s="471"/>
      <c r="GS8" s="472"/>
      <c r="GT8" s="473"/>
      <c r="GU8" s="472"/>
      <c r="GV8" s="472"/>
      <c r="GW8" s="474"/>
      <c r="GX8" s="125"/>
      <c r="GY8" s="471" t="s">
        <v>266</v>
      </c>
      <c r="GZ8" s="472"/>
      <c r="HA8" s="473"/>
      <c r="HB8" s="472" t="s">
        <v>216</v>
      </c>
      <c r="HC8" s="472"/>
      <c r="HD8" s="474"/>
      <c r="HE8" s="125"/>
      <c r="HF8" s="471"/>
      <c r="HG8" s="472"/>
      <c r="HH8" s="473"/>
      <c r="HI8" s="472"/>
      <c r="HJ8" s="472"/>
      <c r="HK8" s="474"/>
      <c r="HL8" s="125"/>
      <c r="HM8" s="471"/>
      <c r="HN8" s="472"/>
      <c r="HO8" s="473"/>
      <c r="HP8" s="472"/>
      <c r="HQ8" s="472"/>
      <c r="HR8" s="474"/>
      <c r="HS8" s="125"/>
      <c r="HT8" s="471"/>
      <c r="HU8" s="472"/>
      <c r="HV8" s="473"/>
      <c r="HW8" s="472" t="s">
        <v>389</v>
      </c>
      <c r="HX8" s="472"/>
      <c r="HY8" s="474"/>
      <c r="HZ8" s="125"/>
      <c r="IA8" s="471"/>
      <c r="IB8" s="472"/>
      <c r="IC8" s="473"/>
      <c r="ID8" s="472"/>
      <c r="IE8" s="472"/>
      <c r="IF8" s="474"/>
      <c r="IG8" s="125"/>
      <c r="IH8" s="471" t="s">
        <v>217</v>
      </c>
      <c r="II8" s="472"/>
      <c r="IJ8" s="473"/>
      <c r="IK8" s="472" t="s">
        <v>214</v>
      </c>
      <c r="IL8" s="472"/>
      <c r="IM8" s="474"/>
      <c r="IN8" s="125"/>
      <c r="IO8" s="471" t="s">
        <v>289</v>
      </c>
      <c r="IP8" s="472"/>
      <c r="IQ8" s="473"/>
      <c r="IR8" s="472"/>
      <c r="IS8" s="472"/>
      <c r="IT8" s="474"/>
      <c r="IU8" s="125"/>
      <c r="IV8" s="475"/>
      <c r="IW8" s="476"/>
      <c r="IX8" s="477"/>
      <c r="IY8" s="476"/>
      <c r="IZ8" s="476"/>
      <c r="JA8" s="478"/>
      <c r="JB8" s="125"/>
      <c r="JC8" s="471" t="s">
        <v>218</v>
      </c>
      <c r="JD8" s="472"/>
      <c r="JE8" s="473"/>
      <c r="JF8" s="472"/>
      <c r="JG8" s="472"/>
      <c r="JH8" s="474"/>
      <c r="JI8" s="125"/>
      <c r="JJ8" s="471"/>
      <c r="JK8" s="472"/>
      <c r="JL8" s="473"/>
      <c r="JM8" s="472"/>
      <c r="JN8" s="472"/>
      <c r="JO8" s="474"/>
      <c r="JP8" s="125"/>
      <c r="JQ8" s="471" t="s">
        <v>216</v>
      </c>
      <c r="JR8" s="472"/>
      <c r="JS8" s="473"/>
      <c r="JT8" s="472" t="s">
        <v>266</v>
      </c>
      <c r="JU8" s="472"/>
      <c r="JV8" s="474"/>
      <c r="JW8" s="125"/>
      <c r="JX8" s="475"/>
      <c r="JY8" s="476"/>
      <c r="JZ8" s="477"/>
      <c r="KA8" s="476"/>
      <c r="KB8" s="476"/>
      <c r="KC8" s="478"/>
      <c r="KD8" s="125"/>
      <c r="KE8" s="471"/>
      <c r="KF8" s="472"/>
      <c r="KG8" s="473"/>
      <c r="KH8" s="472"/>
      <c r="KI8" s="472"/>
      <c r="KJ8" s="474"/>
      <c r="KK8" s="125"/>
      <c r="KL8" s="471"/>
      <c r="KM8" s="472"/>
      <c r="KN8" s="473"/>
      <c r="KO8" s="472"/>
      <c r="KP8" s="472"/>
      <c r="KQ8" s="474"/>
      <c r="KR8" s="125"/>
      <c r="KS8" s="471"/>
      <c r="KT8" s="472"/>
      <c r="KU8" s="473"/>
      <c r="KV8" s="472"/>
      <c r="KW8" s="472"/>
      <c r="KX8" s="474"/>
      <c r="KY8" s="125"/>
      <c r="KZ8" s="475"/>
      <c r="LA8" s="476"/>
      <c r="LB8" s="477"/>
      <c r="LC8" s="476"/>
      <c r="LD8" s="476"/>
      <c r="LE8" s="478"/>
      <c r="LF8" s="125"/>
      <c r="LG8" s="471"/>
      <c r="LH8" s="472"/>
      <c r="LI8" s="473"/>
      <c r="LJ8" s="472"/>
      <c r="LK8" s="472"/>
      <c r="LL8" s="474"/>
      <c r="LM8" s="125"/>
      <c r="LN8" s="471"/>
      <c r="LO8" s="472"/>
      <c r="LP8" s="473"/>
      <c r="LQ8" s="472"/>
      <c r="LR8" s="472"/>
      <c r="LS8" s="474"/>
      <c r="LT8" s="125"/>
      <c r="LU8" s="471"/>
      <c r="LV8" s="472"/>
      <c r="LW8" s="473"/>
      <c r="LX8" s="472"/>
      <c r="LY8" s="472"/>
      <c r="LZ8" s="474"/>
      <c r="MA8" s="125"/>
      <c r="MB8" s="471"/>
      <c r="MC8" s="472"/>
      <c r="MD8" s="473"/>
      <c r="ME8" s="472"/>
      <c r="MF8" s="472"/>
      <c r="MG8" s="474"/>
      <c r="MH8" s="125"/>
      <c r="MI8" s="471"/>
      <c r="MJ8" s="472"/>
      <c r="MK8" s="473"/>
      <c r="ML8" s="472"/>
      <c r="MM8" s="472"/>
      <c r="MN8" s="474"/>
      <c r="MO8" s="125"/>
      <c r="MP8" s="475"/>
      <c r="MQ8" s="476"/>
      <c r="MR8" s="477"/>
      <c r="MS8" s="476"/>
      <c r="MT8" s="476"/>
      <c r="MU8" s="478"/>
      <c r="MV8" s="125"/>
      <c r="MW8" s="471"/>
      <c r="MX8" s="472"/>
      <c r="MY8" s="473"/>
      <c r="MZ8" s="472"/>
      <c r="NA8" s="472"/>
      <c r="NB8" s="474"/>
      <c r="NC8" s="125"/>
      <c r="ND8" s="471"/>
      <c r="NE8" s="472"/>
      <c r="NF8" s="473"/>
      <c r="NG8" s="472"/>
      <c r="NH8" s="472"/>
      <c r="NI8" s="474"/>
      <c r="NJ8" s="125"/>
      <c r="NK8" s="471"/>
      <c r="NL8" s="472"/>
      <c r="NM8" s="473"/>
      <c r="NN8" s="472"/>
      <c r="NO8" s="472"/>
      <c r="NP8" s="474"/>
      <c r="NQ8" s="125"/>
      <c r="NR8" s="475"/>
      <c r="NS8" s="476"/>
      <c r="NT8" s="477"/>
      <c r="NU8" s="476"/>
      <c r="NV8" s="476"/>
      <c r="NW8" s="478"/>
      <c r="NX8" s="125"/>
      <c r="NY8" s="471"/>
      <c r="NZ8" s="472"/>
      <c r="OA8" s="473"/>
      <c r="OB8" s="472"/>
      <c r="OC8" s="472"/>
      <c r="OD8" s="474"/>
      <c r="OE8" s="125"/>
      <c r="OF8" s="471"/>
      <c r="OG8" s="472"/>
      <c r="OH8" s="473"/>
      <c r="OI8" s="472"/>
      <c r="OJ8" s="472"/>
      <c r="OK8" s="474"/>
      <c r="OL8" s="125"/>
      <c r="OM8" s="471"/>
      <c r="ON8" s="472"/>
      <c r="OO8" s="473"/>
      <c r="OP8" s="472"/>
      <c r="OQ8" s="472"/>
      <c r="OR8" s="474"/>
      <c r="OS8" s="125"/>
      <c r="OT8" s="475"/>
      <c r="OU8" s="476"/>
      <c r="OV8" s="477"/>
      <c r="OW8" s="476"/>
      <c r="OX8" s="476"/>
      <c r="OY8" s="478"/>
      <c r="OZ8" s="125"/>
      <c r="PA8" s="471"/>
      <c r="PB8" s="472"/>
      <c r="PC8" s="473"/>
      <c r="PD8" s="472"/>
      <c r="PE8" s="472"/>
      <c r="PF8" s="474"/>
      <c r="PG8" s="125"/>
      <c r="PH8" s="471"/>
      <c r="PI8" s="472"/>
      <c r="PJ8" s="473"/>
      <c r="PK8" s="472"/>
      <c r="PL8" s="472"/>
      <c r="PM8" s="474"/>
      <c r="PN8" s="125"/>
      <c r="PO8" s="471"/>
      <c r="PP8" s="472"/>
      <c r="PQ8" s="473"/>
      <c r="PR8" s="472"/>
      <c r="PS8" s="472"/>
      <c r="PT8" s="474"/>
      <c r="PU8" s="125"/>
      <c r="PV8" s="475"/>
      <c r="PW8" s="476"/>
      <c r="PX8" s="477"/>
      <c r="PY8" s="476"/>
      <c r="PZ8" s="476"/>
      <c r="QA8" s="478"/>
      <c r="QB8" s="125"/>
      <c r="QC8" s="471"/>
      <c r="QD8" s="472"/>
      <c r="QE8" s="473"/>
      <c r="QF8" s="472"/>
      <c r="QG8" s="472"/>
      <c r="QH8" s="474"/>
      <c r="QI8" s="388"/>
      <c r="QJ8" s="471"/>
      <c r="QK8" s="472"/>
      <c r="QL8" s="473"/>
      <c r="QM8" s="472"/>
      <c r="QN8" s="472"/>
      <c r="QO8" s="474"/>
      <c r="QP8" s="388"/>
      <c r="QQ8" s="471"/>
      <c r="QR8" s="472"/>
      <c r="QS8" s="473"/>
      <c r="QT8" s="472"/>
      <c r="QU8" s="472"/>
      <c r="QV8" s="474"/>
    </row>
    <row r="9" spans="1:464" ht="12.75" customHeight="1" thickBot="1" x14ac:dyDescent="0.25">
      <c r="A9" s="521"/>
      <c r="B9" s="522"/>
      <c r="C9" s="523"/>
      <c r="D9" s="480"/>
      <c r="E9" s="480"/>
      <c r="F9" s="483"/>
      <c r="G9" s="479"/>
      <c r="H9" s="480"/>
      <c r="I9" s="481"/>
      <c r="J9" s="123"/>
      <c r="K9" s="482"/>
      <c r="L9" s="480"/>
      <c r="M9" s="483"/>
      <c r="N9" s="479"/>
      <c r="O9" s="480"/>
      <c r="P9" s="481"/>
      <c r="Q9" s="124"/>
      <c r="R9" s="471"/>
      <c r="S9" s="472"/>
      <c r="T9" s="473"/>
      <c r="U9" s="507"/>
      <c r="V9" s="472"/>
      <c r="W9" s="474"/>
      <c r="X9" s="124"/>
      <c r="Y9" s="482"/>
      <c r="Z9" s="480"/>
      <c r="AA9" s="483"/>
      <c r="AB9" s="479"/>
      <c r="AC9" s="480"/>
      <c r="AD9" s="481"/>
      <c r="AE9" s="124"/>
      <c r="AF9" s="482"/>
      <c r="AG9" s="480"/>
      <c r="AH9" s="483"/>
      <c r="AI9" s="479"/>
      <c r="AJ9" s="480"/>
      <c r="AK9" s="481"/>
      <c r="AL9" s="124"/>
      <c r="AM9" s="482"/>
      <c r="AN9" s="480"/>
      <c r="AO9" s="483"/>
      <c r="AP9" s="479"/>
      <c r="AQ9" s="480"/>
      <c r="AR9" s="481"/>
      <c r="AS9" s="124"/>
      <c r="AT9" s="482"/>
      <c r="AU9" s="480"/>
      <c r="AV9" s="483"/>
      <c r="AW9" s="479"/>
      <c r="AX9" s="480"/>
      <c r="AY9" s="481"/>
      <c r="AZ9" s="124"/>
      <c r="BA9" s="482"/>
      <c r="BB9" s="480"/>
      <c r="BC9" s="483"/>
      <c r="BD9" s="479"/>
      <c r="BE9" s="480"/>
      <c r="BF9" s="481"/>
      <c r="BG9" s="84"/>
      <c r="BH9" s="482"/>
      <c r="BI9" s="480"/>
      <c r="BJ9" s="483"/>
      <c r="BK9" s="479"/>
      <c r="BL9" s="480"/>
      <c r="BM9" s="481"/>
      <c r="BN9" s="124"/>
      <c r="BO9" s="482"/>
      <c r="BP9" s="480"/>
      <c r="BQ9" s="483"/>
      <c r="BR9" s="479"/>
      <c r="BS9" s="480"/>
      <c r="BT9" s="481"/>
      <c r="BU9" s="124"/>
      <c r="BV9" s="482"/>
      <c r="BW9" s="480"/>
      <c r="BX9" s="483"/>
      <c r="BY9" s="479"/>
      <c r="BZ9" s="480"/>
      <c r="CA9" s="481"/>
      <c r="CB9" s="124"/>
      <c r="CC9" s="482"/>
      <c r="CD9" s="480"/>
      <c r="CE9" s="483"/>
      <c r="CF9" s="479"/>
      <c r="CG9" s="480"/>
      <c r="CH9" s="481"/>
      <c r="CI9" s="124"/>
      <c r="CJ9" s="482"/>
      <c r="CK9" s="480"/>
      <c r="CL9" s="483"/>
      <c r="CM9" s="479"/>
      <c r="CN9" s="480"/>
      <c r="CO9" s="481"/>
      <c r="CP9" s="124"/>
      <c r="CQ9" s="482" t="s">
        <v>216</v>
      </c>
      <c r="CR9" s="480"/>
      <c r="CS9" s="483"/>
      <c r="CT9" s="479" t="s">
        <v>266</v>
      </c>
      <c r="CU9" s="480"/>
      <c r="CV9" s="481"/>
      <c r="CW9" s="124"/>
      <c r="CX9" s="482"/>
      <c r="CY9" s="480"/>
      <c r="CZ9" s="483"/>
      <c r="DA9" s="479"/>
      <c r="DB9" s="480"/>
      <c r="DC9" s="481"/>
      <c r="DD9" s="124"/>
      <c r="DE9" s="482"/>
      <c r="DF9" s="480"/>
      <c r="DG9" s="483"/>
      <c r="DH9" s="479"/>
      <c r="DI9" s="480"/>
      <c r="DJ9" s="481"/>
      <c r="DK9" s="124"/>
      <c r="DL9" s="482"/>
      <c r="DM9" s="480"/>
      <c r="DN9" s="483"/>
      <c r="DO9" s="479"/>
      <c r="DP9" s="480"/>
      <c r="DQ9" s="481"/>
      <c r="DR9" s="124"/>
      <c r="DS9" s="482"/>
      <c r="DT9" s="480"/>
      <c r="DU9" s="483"/>
      <c r="DV9" s="479"/>
      <c r="DW9" s="480"/>
      <c r="DX9" s="481"/>
      <c r="DY9" s="124"/>
      <c r="DZ9" s="482"/>
      <c r="EA9" s="480"/>
      <c r="EB9" s="483"/>
      <c r="EC9" s="479"/>
      <c r="ED9" s="480"/>
      <c r="EE9" s="481"/>
      <c r="EF9" s="124"/>
      <c r="EG9" s="482"/>
      <c r="EH9" s="480"/>
      <c r="EI9" s="483"/>
      <c r="EJ9" s="479"/>
      <c r="EK9" s="480"/>
      <c r="EL9" s="481"/>
      <c r="EM9" s="124"/>
      <c r="EN9" s="482"/>
      <c r="EO9" s="480"/>
      <c r="EP9" s="483"/>
      <c r="EQ9" s="479"/>
      <c r="ER9" s="480"/>
      <c r="ES9" s="481"/>
      <c r="ET9" s="124"/>
      <c r="EU9" s="482"/>
      <c r="EV9" s="480"/>
      <c r="EW9" s="483"/>
      <c r="EX9" s="479"/>
      <c r="EY9" s="480"/>
      <c r="EZ9" s="481"/>
      <c r="FA9" s="124"/>
      <c r="FB9" s="482"/>
      <c r="FC9" s="480"/>
      <c r="FD9" s="483"/>
      <c r="FE9" s="479"/>
      <c r="FF9" s="480"/>
      <c r="FG9" s="481"/>
      <c r="FH9" s="124"/>
      <c r="FI9" s="482"/>
      <c r="FJ9" s="480"/>
      <c r="FK9" s="483"/>
      <c r="FL9" s="479"/>
      <c r="FM9" s="480"/>
      <c r="FN9" s="481"/>
      <c r="FO9" s="124"/>
      <c r="FP9" s="482"/>
      <c r="FQ9" s="480"/>
      <c r="FR9" s="483"/>
      <c r="FS9" s="479"/>
      <c r="FT9" s="480"/>
      <c r="FU9" s="481"/>
      <c r="FV9" s="124"/>
      <c r="FW9" s="482"/>
      <c r="FX9" s="480"/>
      <c r="FY9" s="483"/>
      <c r="FZ9" s="479"/>
      <c r="GA9" s="480"/>
      <c r="GB9" s="481"/>
      <c r="GC9" s="124"/>
      <c r="GD9" s="482" t="s">
        <v>216</v>
      </c>
      <c r="GE9" s="480"/>
      <c r="GF9" s="483"/>
      <c r="GG9" s="479" t="s">
        <v>212</v>
      </c>
      <c r="GH9" s="480"/>
      <c r="GI9" s="481"/>
      <c r="GJ9" s="124"/>
      <c r="GK9" s="482"/>
      <c r="GL9" s="480"/>
      <c r="GM9" s="483"/>
      <c r="GN9" s="479"/>
      <c r="GO9" s="480"/>
      <c r="GP9" s="481"/>
      <c r="GQ9" s="124"/>
      <c r="GR9" s="482"/>
      <c r="GS9" s="480"/>
      <c r="GT9" s="483"/>
      <c r="GU9" s="479"/>
      <c r="GV9" s="480"/>
      <c r="GW9" s="481"/>
      <c r="GX9" s="124"/>
      <c r="GY9" s="482"/>
      <c r="GZ9" s="480"/>
      <c r="HA9" s="483"/>
      <c r="HB9" s="479"/>
      <c r="HC9" s="480"/>
      <c r="HD9" s="481"/>
      <c r="HE9" s="124"/>
      <c r="HF9" s="482"/>
      <c r="HG9" s="480"/>
      <c r="HH9" s="483"/>
      <c r="HI9" s="479"/>
      <c r="HJ9" s="480"/>
      <c r="HK9" s="481"/>
      <c r="HL9" s="124"/>
      <c r="HM9" s="482"/>
      <c r="HN9" s="480"/>
      <c r="HO9" s="483"/>
      <c r="HP9" s="479"/>
      <c r="HQ9" s="480"/>
      <c r="HR9" s="481"/>
      <c r="HS9" s="124"/>
      <c r="HT9" s="482"/>
      <c r="HU9" s="480"/>
      <c r="HV9" s="483"/>
      <c r="HW9" s="479" t="s">
        <v>208</v>
      </c>
      <c r="HX9" s="480"/>
      <c r="HY9" s="481"/>
      <c r="HZ9" s="124"/>
      <c r="IA9" s="482"/>
      <c r="IB9" s="480"/>
      <c r="IC9" s="483"/>
      <c r="ID9" s="479"/>
      <c r="IE9" s="480"/>
      <c r="IF9" s="481"/>
      <c r="IG9" s="124"/>
      <c r="IH9" s="482" t="s">
        <v>207</v>
      </c>
      <c r="II9" s="480"/>
      <c r="IJ9" s="483"/>
      <c r="IK9" s="479" t="s">
        <v>289</v>
      </c>
      <c r="IL9" s="480"/>
      <c r="IM9" s="481"/>
      <c r="IN9" s="124"/>
      <c r="IO9" s="482" t="s">
        <v>219</v>
      </c>
      <c r="IP9" s="480"/>
      <c r="IQ9" s="483"/>
      <c r="IR9" s="479" t="s">
        <v>218</v>
      </c>
      <c r="IS9" s="480"/>
      <c r="IT9" s="481"/>
      <c r="IU9" s="124"/>
      <c r="IV9" s="482"/>
      <c r="IW9" s="480"/>
      <c r="IX9" s="483"/>
      <c r="IY9" s="479"/>
      <c r="IZ9" s="480"/>
      <c r="JA9" s="481"/>
      <c r="JB9" s="124"/>
      <c r="JC9" s="482"/>
      <c r="JD9" s="480"/>
      <c r="JE9" s="483"/>
      <c r="JF9" s="479"/>
      <c r="JG9" s="480"/>
      <c r="JH9" s="481"/>
      <c r="JI9" s="124"/>
      <c r="JJ9" s="482"/>
      <c r="JK9" s="480"/>
      <c r="JL9" s="483"/>
      <c r="JM9" s="479"/>
      <c r="JN9" s="480"/>
      <c r="JO9" s="481"/>
      <c r="JP9" s="124"/>
      <c r="JQ9" s="482" t="s">
        <v>266</v>
      </c>
      <c r="JR9" s="480"/>
      <c r="JS9" s="483"/>
      <c r="JT9" s="479" t="s">
        <v>219</v>
      </c>
      <c r="JU9" s="480"/>
      <c r="JV9" s="481"/>
      <c r="JW9" s="124"/>
      <c r="JX9" s="482"/>
      <c r="JY9" s="480"/>
      <c r="JZ9" s="483"/>
      <c r="KA9" s="479"/>
      <c r="KB9" s="480"/>
      <c r="KC9" s="481"/>
      <c r="KD9" s="124"/>
      <c r="KE9" s="482"/>
      <c r="KF9" s="480"/>
      <c r="KG9" s="483"/>
      <c r="KH9" s="479"/>
      <c r="KI9" s="480"/>
      <c r="KJ9" s="481"/>
      <c r="KK9" s="124"/>
      <c r="KL9" s="482"/>
      <c r="KM9" s="480"/>
      <c r="KN9" s="483"/>
      <c r="KO9" s="479"/>
      <c r="KP9" s="480"/>
      <c r="KQ9" s="481"/>
      <c r="KR9" s="124"/>
      <c r="KS9" s="482"/>
      <c r="KT9" s="480"/>
      <c r="KU9" s="483"/>
      <c r="KV9" s="479"/>
      <c r="KW9" s="480"/>
      <c r="KX9" s="481"/>
      <c r="KY9" s="124"/>
      <c r="KZ9" s="482"/>
      <c r="LA9" s="480"/>
      <c r="LB9" s="483"/>
      <c r="LC9" s="479"/>
      <c r="LD9" s="480"/>
      <c r="LE9" s="481"/>
      <c r="LF9" s="124"/>
      <c r="LG9" s="482"/>
      <c r="LH9" s="480"/>
      <c r="LI9" s="483"/>
      <c r="LJ9" s="479"/>
      <c r="LK9" s="480"/>
      <c r="LL9" s="481"/>
      <c r="LM9" s="124"/>
      <c r="LN9" s="482"/>
      <c r="LO9" s="480"/>
      <c r="LP9" s="483"/>
      <c r="LQ9" s="479"/>
      <c r="LR9" s="480"/>
      <c r="LS9" s="481"/>
      <c r="LT9" s="124"/>
      <c r="LU9" s="482"/>
      <c r="LV9" s="480"/>
      <c r="LW9" s="483"/>
      <c r="LX9" s="479"/>
      <c r="LY9" s="480"/>
      <c r="LZ9" s="481"/>
      <c r="MA9" s="124"/>
      <c r="MB9" s="482"/>
      <c r="MC9" s="480"/>
      <c r="MD9" s="483"/>
      <c r="ME9" s="479"/>
      <c r="MF9" s="480"/>
      <c r="MG9" s="481"/>
      <c r="MH9" s="124"/>
      <c r="MI9" s="482"/>
      <c r="MJ9" s="480"/>
      <c r="MK9" s="483"/>
      <c r="ML9" s="479"/>
      <c r="MM9" s="480"/>
      <c r="MN9" s="481"/>
      <c r="MO9" s="124"/>
      <c r="MP9" s="482"/>
      <c r="MQ9" s="480"/>
      <c r="MR9" s="483"/>
      <c r="MS9" s="479"/>
      <c r="MT9" s="480"/>
      <c r="MU9" s="481"/>
      <c r="MV9" s="124"/>
      <c r="MW9" s="482"/>
      <c r="MX9" s="480"/>
      <c r="MY9" s="483"/>
      <c r="MZ9" s="479"/>
      <c r="NA9" s="480"/>
      <c r="NB9" s="481"/>
      <c r="NC9" s="124"/>
      <c r="ND9" s="482"/>
      <c r="NE9" s="480"/>
      <c r="NF9" s="483"/>
      <c r="NG9" s="479"/>
      <c r="NH9" s="480"/>
      <c r="NI9" s="481"/>
      <c r="NJ9" s="124"/>
      <c r="NK9" s="482"/>
      <c r="NL9" s="480"/>
      <c r="NM9" s="483"/>
      <c r="NN9" s="479"/>
      <c r="NO9" s="480"/>
      <c r="NP9" s="481"/>
      <c r="NQ9" s="124"/>
      <c r="NR9" s="482"/>
      <c r="NS9" s="480"/>
      <c r="NT9" s="483"/>
      <c r="NU9" s="479"/>
      <c r="NV9" s="480"/>
      <c r="NW9" s="481"/>
      <c r="NX9" s="124"/>
      <c r="NY9" s="482"/>
      <c r="NZ9" s="480"/>
      <c r="OA9" s="483"/>
      <c r="OB9" s="479"/>
      <c r="OC9" s="480"/>
      <c r="OD9" s="481"/>
      <c r="OE9" s="124"/>
      <c r="OF9" s="482"/>
      <c r="OG9" s="480"/>
      <c r="OH9" s="483"/>
      <c r="OI9" s="479"/>
      <c r="OJ9" s="480"/>
      <c r="OK9" s="481"/>
      <c r="OL9" s="124"/>
      <c r="OM9" s="482"/>
      <c r="ON9" s="480"/>
      <c r="OO9" s="483"/>
      <c r="OP9" s="479"/>
      <c r="OQ9" s="480"/>
      <c r="OR9" s="481"/>
      <c r="OS9" s="124"/>
      <c r="OT9" s="482"/>
      <c r="OU9" s="480"/>
      <c r="OV9" s="483"/>
      <c r="OW9" s="479"/>
      <c r="OX9" s="480"/>
      <c r="OY9" s="481"/>
      <c r="OZ9" s="124"/>
      <c r="PA9" s="482"/>
      <c r="PB9" s="480"/>
      <c r="PC9" s="483"/>
      <c r="PD9" s="479"/>
      <c r="PE9" s="480"/>
      <c r="PF9" s="481"/>
      <c r="PG9" s="124"/>
      <c r="PH9" s="482"/>
      <c r="PI9" s="480"/>
      <c r="PJ9" s="483"/>
      <c r="PK9" s="479"/>
      <c r="PL9" s="480"/>
      <c r="PM9" s="481"/>
      <c r="PN9" s="124"/>
      <c r="PO9" s="482"/>
      <c r="PP9" s="480"/>
      <c r="PQ9" s="483"/>
      <c r="PR9" s="479"/>
      <c r="PS9" s="480"/>
      <c r="PT9" s="481"/>
      <c r="PU9" s="124"/>
      <c r="PV9" s="482"/>
      <c r="PW9" s="480"/>
      <c r="PX9" s="483"/>
      <c r="PY9" s="479"/>
      <c r="PZ9" s="480"/>
      <c r="QA9" s="481"/>
      <c r="QB9" s="124"/>
      <c r="QC9" s="482"/>
      <c r="QD9" s="480"/>
      <c r="QE9" s="483"/>
      <c r="QF9" s="479"/>
      <c r="QG9" s="480"/>
      <c r="QH9" s="481"/>
      <c r="QI9" s="388"/>
      <c r="QJ9" s="482"/>
      <c r="QK9" s="480"/>
      <c r="QL9" s="483"/>
      <c r="QM9" s="479"/>
      <c r="QN9" s="480"/>
      <c r="QO9" s="481"/>
      <c r="QP9" s="388"/>
      <c r="QQ9" s="482"/>
      <c r="QR9" s="480"/>
      <c r="QS9" s="483"/>
      <c r="QT9" s="479"/>
      <c r="QU9" s="480"/>
      <c r="QV9" s="481"/>
    </row>
    <row r="10" spans="1:464" ht="5.0999999999999996" customHeight="1" thickBot="1" x14ac:dyDescent="0.25">
      <c r="A10" s="524"/>
      <c r="B10" s="525"/>
      <c r="C10" s="526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94" t="s">
        <v>152</v>
      </c>
      <c r="B11" s="495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>
        <f>IF(ISBLANK($IT$3),"",IF(ISBLANK(Tipy!HF6),0,IF(AND(Tipy!HF6=Výsledky!$IR$3,Tipy!HH6=Výsledky!$IT$3),60,0)))</f>
        <v>0</v>
      </c>
      <c r="IP12" s="61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61">
        <f>IF(ISBLANK($IT$3),"",IF(OR(Tipy!HI6=Výsledky!$IO$6,Tipy!HI6=Výsledky!$IO$7,Tipy!HI6=Výsledky!$IO$8,Tipy!HI6=Výsledky!$IO$9),VLOOKUP(Tipy!HI6,'Kategórie hráčov'!$A$2:$B$51,2,FALSE),0))</f>
        <v>20</v>
      </c>
      <c r="IR12" s="61">
        <f>IF(ISBLANK($IT$3),"",IF(OR(Tipy!HJ6=Výsledky!$IR$6,Tipy!HJ6=Výsledky!$IR$7,Tipy!HJ6=Výsledky!$IR$8,Tipy!HJ6=Výsledky!$IR$9),VLOOKUP(Tipy!HJ6,'Kategórie hráčov'!$A$27:$B$76,2,FALSE),0))</f>
        <v>0</v>
      </c>
      <c r="IS12" s="62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5">
        <f>IF(ISBLANK($IT$3),"",IF(ISBLANK(Tipy!HF6),"-",SUM(IO12:IS12)))</f>
        <v>40</v>
      </c>
      <c r="IU12" s="64"/>
      <c r="IV12" s="61">
        <f>IF(ISBLANK($JA$3),"",IF(ISBLANK(Tipy!HL6),0,IF(AND(Tipy!HL6=Výsledky!$IY$3,Tipy!HN6=Výsledky!$JA$3),60,0)))</f>
        <v>0</v>
      </c>
      <c r="IW12" s="61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61">
        <f>IF(ISBLANK($JA$3),"",IF(OR(Tipy!HO6=Výsledky!$IV$6,Tipy!HO6=Výsledky!$IV$7,Tipy!HO6=Výsledky!$IV$8,Tipy!HO6=Výsledky!$IV$9),IF(VLOOKUP(Tipy!HO6,'Kategórie hráčov'!$A$2:$B$46,2,FALSE)=30,30,20),0))</f>
        <v>0</v>
      </c>
      <c r="IY12" s="61">
        <f>IF(ISBLANK($JA$3),"",IF(OR(Tipy!HP6=Výsledky!$IY$6,Tipy!HP6=Výsledky!$IY$7,Tipy!HP6=Výsledky!$IY$8,Tipy!HP6=Výsledky!$IY$9),IF(VLOOKUP(Tipy!HP6,'Kategórie hráčov'!$A$2:$B$46,2,FALSE)=30,30,20),0))</f>
        <v>0</v>
      </c>
      <c r="IZ12" s="62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5">
        <f>IF(ISBLANK($JA$3),"",IF(ISBLANK(Tipy!HL6),"-",SUM(IV12:IZ12)))</f>
        <v>0</v>
      </c>
      <c r="JB12" s="64"/>
      <c r="JC12" s="105">
        <f>IF(ISBLANK($JH$3),"",IF(ISBLANK(Tipy!HR6),0,IF(AND(Tipy!HR6=Výsledky!$JF$3,Tipy!HT6=Výsledky!$JH$3),60,0)))</f>
        <v>0</v>
      </c>
      <c r="JD12" s="10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06">
        <f>IF(ISBLANK($JH$3),"",IF(OR(Tipy!HU6=Výsledky!$JC$6,Tipy!HU6=Výsledky!$JC$7,Tipy!HU6=Výsledky!$JC$8,Tipy!HU6=Výsledky!$JC$9),VLOOKUP(Tipy!HU6,'Kategórie hráčov'!$A$2:$B$51,2,FALSE),0))</f>
        <v>20</v>
      </c>
      <c r="JF12" s="106">
        <f>IF(ISBLANK($JH$3),"",IF(OR(Tipy!HV6=Výsledky!$JF$6,Tipy!HV6=Výsledky!$JF$7,Tipy!HV6=Výsledky!$JF$8,Tipy!HV6=Výsledky!$JF$9),VLOOKUP(Tipy!HV6,'Kategórie hráčov'!$A$27:$B$76,2,FALSE),0))</f>
        <v>0</v>
      </c>
      <c r="JG12" s="31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63">
        <f>IF(ISBLANK($JH$3),"",IF(ISBLANK(Tipy!HR6),"-",SUM(JC12:JG12)))</f>
        <v>40</v>
      </c>
      <c r="JI12" s="64"/>
      <c r="JJ12" s="61">
        <f>IF(ISBLANK($JH$3),"",IF(ISBLANK(Tipy!HX6),0,IF(AND(Tipy!HX6=Výsledky!$JF$3,Tipy!HZ6=Výsledky!$JH$3),60,0)))</f>
        <v>0</v>
      </c>
      <c r="JK12" s="61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61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61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62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5" t="str">
        <f>IF(ISBLANK($JH$3),"",IF(ISBLANK(Tipy!HX6),"-",SUM(JJ12:JN12)))</f>
        <v>-</v>
      </c>
      <c r="JP12" s="64"/>
      <c r="JQ12" s="61">
        <f>IF(ISBLANK($JV$3),"",IF(ISBLANK(Tipy!ID6),0,IF(AND(Tipy!ID6=Výsledky!$JT$3,Tipy!IF6=Výsledky!$JV$3),60,0)))</f>
        <v>0</v>
      </c>
      <c r="JR12" s="61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61">
        <f>IF(ISBLANK($JV$3),"",IF(OR(Tipy!IG6=Výsledky!$JQ$6,Tipy!IG6=Výsledky!$JQ$7,Tipy!IG6=Výsledky!$JQ$8,Tipy!IG6=Výsledky!$JQ$9),VLOOKUP(Tipy!IG6,'Kategórie hráčov'!$A$2:$B$51,2,FALSE),0))</f>
        <v>0</v>
      </c>
      <c r="JT12" s="61">
        <f>IF(ISBLANK($JV$3),"",IF(OR(Tipy!IH6=Výsledky!$JT$6,Tipy!IH6=Výsledky!$JT$7,Tipy!IH6=Výsledky!$JT$8,Tipy!IH6=Výsledky!$JT$9),VLOOKUP(Tipy!IH6,'Kategórie hráčov'!$A$27:$B$76,2,FALSE),0))</f>
        <v>20</v>
      </c>
      <c r="JU12" s="62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5">
        <f>IF(ISBLANK($JV$3),"",IF(ISBLANK(Tipy!ID6),"-",SUM(JQ12:JU12)))</f>
        <v>40</v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>
        <f>IF(ISBLANK($JH$3),"",IF(ISBLANK(Tipy!JU6),0,IF(AND(Tipy!JU6=Výsledky!$JF$3,Tipy!JW6=Výsledky!$JH$3),60,0)))</f>
        <v>0</v>
      </c>
      <c r="LH12" s="61" t="e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>#VALUE!</v>
      </c>
      <c r="LI12" s="61" t="e">
        <f>IF(ISBLANK($JH$3),"",IF(OR(Tipy!JX6=Výsledky!#REF!,Tipy!JX6=Výsledky!#REF!,Tipy!JX6=Výsledky!#REF!,Tipy!JX6=Výsledky!$JJ$9),IF(VLOOKUP(Tipy!JX6,'Kategórie hráčov'!$A$2:$B$46,2,FALSE)=30,30,20),0))</f>
        <v>#REF!</v>
      </c>
      <c r="LJ12" s="61" t="e">
        <f>IF(ISBLANK($JH$3),"",IF(OR(Tipy!JY6=Výsledky!#REF!,Tipy!JY6=Výsledky!#REF!,Tipy!JY6=Výsledky!#REF!,Tipy!JY6=Výsledky!$JM$9),IF(VLOOKUP(Tipy!JY6,'Kategórie hráčov'!$A$2:$B$46,2,FALSE)=30,30,20),0))</f>
        <v>#REF!</v>
      </c>
      <c r="LK12" s="62">
        <f>IF(ISBLANK($JH$3),"",IF(ISBLANK(Tipy!JU6),0,IF(OR(AND(Tipy!JU6=Výsledky!$JF$3,OR(Tipy!JW6=Výsledky!$JH$3+1,Tipy!JW6=Výsledky!$JH$3-1)),AND(Tipy!JW6=Výsledky!$JH$3,OR(Tipy!JU6=Výsledky!$JF$3+1,Tipy!JU6=Výsledky!$JF$3-1))),10,0)))</f>
        <v>0</v>
      </c>
      <c r="LL12" s="65" t="e">
        <f>IF(ISBLANK($JH$3),"",IF(ISBLANK(Tipy!JU6),"-",SUM(LG12:LK12)))</f>
        <v>#VALUE!</v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>
        <f>IF(ISBLANK($JH$3),"",IF(ISBLANK(Tipy!KI6),0,IF(AND(Tipy!KI6=Výsledky!$JF$3,Tipy!KK6=Výsledky!$JH$3),60,0)))</f>
        <v>0</v>
      </c>
      <c r="LV12" s="61" t="e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>#VALUE!</v>
      </c>
      <c r="LW12" s="61" t="e">
        <f>IF(ISBLANK($JH$3),"",IF(OR(Tipy!KL6=Výsledky!#REF!,Tipy!KL6=Výsledky!#REF!,Tipy!KL6=Výsledky!#REF!,Tipy!KL6=Výsledky!$JJ$9),IF(VLOOKUP(Tipy!KL6,'Kategórie hráčov'!$A$2:$B$46,2,FALSE)=30,30,20),0))</f>
        <v>#REF!</v>
      </c>
      <c r="LX12" s="61" t="e">
        <f>IF(ISBLANK($JH$3),"",IF(OR(Tipy!KM6=Výsledky!#REF!,Tipy!KM6=Výsledky!#REF!,Tipy!KM6=Výsledky!#REF!,Tipy!KM6=Výsledky!$JM$9),IF(VLOOKUP(Tipy!KM6,'Kategórie hráčov'!$A$2:$B$46,2,FALSE)=30,30,20),0))</f>
        <v>#REF!</v>
      </c>
      <c r="LY12" s="62">
        <f>IF(ISBLANK($JH$3),"",IF(ISBLANK(Tipy!KI6),0,IF(OR(AND(Tipy!KI6=Výsledky!$JF$3,OR(Tipy!KK6=Výsledky!$JH$3+1,Tipy!KK6=Výsledky!$JH$3-1)),AND(Tipy!KK6=Výsledky!$JH$3,OR(Tipy!KI6=Výsledky!$JF$3+1,Tipy!KI6=Výsledky!$JF$3-1))),10,0)))</f>
        <v>0</v>
      </c>
      <c r="LZ12" s="65" t="e">
        <f>IF(ISBLANK($JH$3),"",IF(ISBLANK(Tipy!KI6),"-",SUM(LU12:LY12)))</f>
        <v>#VALUE!</v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>
        <f>IF(ISBLANK($IT$3),"",IF(ISBLANK(Tipy!HF7),0,IF(AND(Tipy!HF7=Výsledky!$IR$3,Tipy!HH7=Výsledky!$IT$3),60,0)))</f>
        <v>0</v>
      </c>
      <c r="IP13" s="61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61">
        <f>IF(ISBLANK($IT$3),"",IF(OR(Tipy!HI7=Výsledky!$IO$6,Tipy!HI7=Výsledky!$IO$7,Tipy!HI7=Výsledky!$IO$8,Tipy!HI7=Výsledky!$IO$9),VLOOKUP(Tipy!HI7,'Kategórie hráčov'!$A$2:$B$51,2,FALSE),0))</f>
        <v>0</v>
      </c>
      <c r="IR13" s="61">
        <f>IF(ISBLANK($IT$3),"",IF(OR(Tipy!HJ7=Výsledky!$IR$6,Tipy!HJ7=Výsledky!$IR$7,Tipy!HJ7=Výsledky!$IR$8,Tipy!HJ7=Výsledky!$IR$9),VLOOKUP(Tipy!HJ7,'Kategórie hráčov'!$A$27:$B$76,2,FALSE),0))</f>
        <v>0</v>
      </c>
      <c r="IS13" s="62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5" t="str">
        <f>IF(ISBLANK($IT$3),"",IF(ISBLANK(Tipy!HF7),"-",SUM(IO13:IS13)))</f>
        <v>-</v>
      </c>
      <c r="IU13" s="64"/>
      <c r="IV13" s="61">
        <f>IF(ISBLANK($JA$3),"",IF(ISBLANK(Tipy!HL7),0,IF(AND(Tipy!HL7=Výsledky!$IY$3,Tipy!HN7=Výsledky!$JA$3),60,0)))</f>
        <v>0</v>
      </c>
      <c r="IW13" s="61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61">
        <f>IF(ISBLANK($JA$3),"",IF(OR(Tipy!HO7=Výsledky!$IV$6,Tipy!HO7=Výsledky!$IV$7,Tipy!HO7=Výsledky!$IV$8,Tipy!HO7=Výsledky!$IV$9),IF(VLOOKUP(Tipy!HO7,'Kategórie hráčov'!$A$2:$B$46,2,FALSE)=30,30,20),0))</f>
        <v>0</v>
      </c>
      <c r="IY13" s="61">
        <f>IF(ISBLANK($JA$3),"",IF(OR(Tipy!HP7=Výsledky!$IY$6,Tipy!HP7=Výsledky!$IY$7,Tipy!HP7=Výsledky!$IY$8,Tipy!HP7=Výsledky!$IY$9),IF(VLOOKUP(Tipy!HP7,'Kategórie hráčov'!$A$2:$B$46,2,FALSE)=30,30,20),0))</f>
        <v>0</v>
      </c>
      <c r="IZ13" s="62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5" t="str">
        <f>IF(ISBLANK($JA$3),"",IF(ISBLANK(Tipy!HL7),"-",SUM(IV13:IZ13)))</f>
        <v>-</v>
      </c>
      <c r="JB13" s="64"/>
      <c r="JC13" s="102">
        <f>IF(ISBLANK($JH$3),"",IF(ISBLANK(Tipy!HR7),0,IF(AND(Tipy!HR7=Výsledky!$JF$3,Tipy!HT7=Výsledky!$JH$3),60,0)))</f>
        <v>0</v>
      </c>
      <c r="JD13" s="101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01">
        <f>IF(ISBLANK($JH$3),"",IF(OR(Tipy!HU7=Výsledky!$JC$6,Tipy!HU7=Výsledky!$JC$7,Tipy!HU7=Výsledky!$JC$8,Tipy!HU7=Výsledky!$JC$9),VLOOKUP(Tipy!HU7,'Kategórie hráčov'!$A$2:$B$51,2,FALSE),0))</f>
        <v>0</v>
      </c>
      <c r="JF13" s="101">
        <f>IF(ISBLANK($JH$3),"",IF(OR(Tipy!HV7=Výsledky!$JF$6,Tipy!HV7=Výsledky!$JF$7,Tipy!HV7=Výsledky!$JF$8,Tipy!HV7=Výsledky!$JF$9),VLOOKUP(Tipy!HV7,'Kategórie hráčov'!$A$27:$B$76,2,FALSE),0))</f>
        <v>0</v>
      </c>
      <c r="JG13" s="30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63" t="str">
        <f>IF(ISBLANK($JH$3),"",IF(ISBLANK(Tipy!HR7),"-",SUM(JC13:JG13)))</f>
        <v>-</v>
      </c>
      <c r="JI13" s="64"/>
      <c r="JJ13" s="61">
        <f>IF(ISBLANK($JH$3),"",IF(ISBLANK(Tipy!HX7),0,IF(AND(Tipy!HX7=Výsledky!$JF$3,Tipy!HZ7=Výsledky!$JH$3),60,0)))</f>
        <v>0</v>
      </c>
      <c r="JK13" s="61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61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61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62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5" t="str">
        <f>IF(ISBLANK($JH$3),"",IF(ISBLANK(Tipy!HX7),"-",SUM(JJ13:JN13)))</f>
        <v>-</v>
      </c>
      <c r="JP13" s="64"/>
      <c r="JQ13" s="61">
        <f>IF(ISBLANK($JV$3),"",IF(ISBLANK(Tipy!ID7),0,IF(AND(Tipy!ID7=Výsledky!$JT$3,Tipy!IF7=Výsledky!$JV$3),60,0)))</f>
        <v>0</v>
      </c>
      <c r="JR13" s="61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61">
        <f>IF(ISBLANK($JV$3),"",IF(OR(Tipy!IG7=Výsledky!$JQ$6,Tipy!IG7=Výsledky!$JQ$7,Tipy!IG7=Výsledky!$JQ$8,Tipy!IG7=Výsledky!$JQ$9),VLOOKUP(Tipy!IG7,'Kategórie hráčov'!$A$2:$B$51,2,FALSE),0))</f>
        <v>0</v>
      </c>
      <c r="JT13" s="61">
        <f>IF(ISBLANK($JV$3),"",IF(OR(Tipy!IH7=Výsledky!$JT$6,Tipy!IH7=Výsledky!$JT$7,Tipy!IH7=Výsledky!$JT$8,Tipy!IH7=Výsledky!$JT$9),VLOOKUP(Tipy!IH7,'Kategórie hráčov'!$A$27:$B$76,2,FALSE),0))</f>
        <v>0</v>
      </c>
      <c r="JU13" s="62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5" t="str">
        <f>IF(ISBLANK($JV$3),"",IF(ISBLANK(Tipy!ID7),"-",SUM(JQ13:JU13)))</f>
        <v>-</v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>
        <f>IF(ISBLANK($JH$3),"",IF(ISBLANK(Tipy!JU7),0,IF(AND(Tipy!JU7=Výsledky!$JF$3,Tipy!JW7=Výsledky!$JH$3),60,0)))</f>
        <v>0</v>
      </c>
      <c r="LH13" s="61" t="e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>#VALUE!</v>
      </c>
      <c r="LI13" s="61" t="e">
        <f>IF(ISBLANK($JH$3),"",IF(OR(Tipy!JX7=Výsledky!#REF!,Tipy!JX7=Výsledky!#REF!,Tipy!JX7=Výsledky!#REF!,Tipy!JX7=Výsledky!$JJ$9),IF(VLOOKUP(Tipy!JX7,'Kategórie hráčov'!$A$2:$B$46,2,FALSE)=30,30,20),0))</f>
        <v>#REF!</v>
      </c>
      <c r="LJ13" s="61" t="e">
        <f>IF(ISBLANK($JH$3),"",IF(OR(Tipy!JY7=Výsledky!#REF!,Tipy!JY7=Výsledky!#REF!,Tipy!JY7=Výsledky!#REF!,Tipy!JY7=Výsledky!$JM$9),IF(VLOOKUP(Tipy!JY7,'Kategórie hráčov'!$A$2:$B$46,2,FALSE)=30,30,20),0))</f>
        <v>#REF!</v>
      </c>
      <c r="LK13" s="62">
        <f>IF(ISBLANK($JH$3),"",IF(ISBLANK(Tipy!JU7),0,IF(OR(AND(Tipy!JU7=Výsledky!$JF$3,OR(Tipy!JW7=Výsledky!$JH$3+1,Tipy!JW7=Výsledky!$JH$3-1)),AND(Tipy!JW7=Výsledky!$JH$3,OR(Tipy!JU7=Výsledky!$JF$3+1,Tipy!JU7=Výsledky!$JF$3-1))),10,0)))</f>
        <v>0</v>
      </c>
      <c r="LL13" s="65" t="e">
        <f>IF(ISBLANK($JH$3),"",IF(ISBLANK(Tipy!JU7),"-",SUM(LG13:LK13)))</f>
        <v>#VALUE!</v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>
        <f>IF(ISBLANK($JH$3),"",IF(ISBLANK(Tipy!KI7),0,IF(AND(Tipy!KI7=Výsledky!$JF$3,Tipy!KK7=Výsledky!$JH$3),60,0)))</f>
        <v>0</v>
      </c>
      <c r="LV13" s="61" t="e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>#VALUE!</v>
      </c>
      <c r="LW13" s="61" t="e">
        <f>IF(ISBLANK($JH$3),"",IF(OR(Tipy!KL7=Výsledky!#REF!,Tipy!KL7=Výsledky!#REF!,Tipy!KL7=Výsledky!#REF!,Tipy!KL7=Výsledky!$JJ$9),IF(VLOOKUP(Tipy!KL7,'Kategórie hráčov'!$A$2:$B$46,2,FALSE)=30,30,20),0))</f>
        <v>#REF!</v>
      </c>
      <c r="LX13" s="61" t="e">
        <f>IF(ISBLANK($JH$3),"",IF(OR(Tipy!KM7=Výsledky!#REF!,Tipy!KM7=Výsledky!#REF!,Tipy!KM7=Výsledky!#REF!,Tipy!KM7=Výsledky!$JM$9),IF(VLOOKUP(Tipy!KM7,'Kategórie hráčov'!$A$2:$B$46,2,FALSE)=30,30,20),0))</f>
        <v>#REF!</v>
      </c>
      <c r="LY13" s="62">
        <f>IF(ISBLANK($JH$3),"",IF(ISBLANK(Tipy!KI7),0,IF(OR(AND(Tipy!KI7=Výsledky!$JF$3,OR(Tipy!KK7=Výsledky!$JH$3+1,Tipy!KK7=Výsledky!$JH$3-1)),AND(Tipy!KK7=Výsledky!$JH$3,OR(Tipy!KI7=Výsledky!$JF$3+1,Tipy!KI7=Výsledky!$JF$3-1))),10,0)))</f>
        <v>0</v>
      </c>
      <c r="LZ13" s="65" t="e">
        <f>IF(ISBLANK($JH$3),"",IF(ISBLANK(Tipy!KI7),"-",SUM(LU13:LY13)))</f>
        <v>#VALUE!</v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>
        <f>IF(ISBLANK($IT$3),"",IF(ISBLANK(Tipy!HF8),0,IF(AND(Tipy!HF8=Výsledky!$IR$3,Tipy!HH8=Výsledky!$IT$3),60,0)))</f>
        <v>0</v>
      </c>
      <c r="IP14" s="61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61">
        <f>IF(ISBLANK($IT$3),"",IF(OR(Tipy!HI8=Výsledky!$IO$6,Tipy!HI8=Výsledky!$IO$7,Tipy!HI8=Výsledky!$IO$8,Tipy!HI8=Výsledky!$IO$9),VLOOKUP(Tipy!HI8,'Kategórie hráčov'!$A$2:$B$51,2,FALSE),0))</f>
        <v>0</v>
      </c>
      <c r="IR14" s="61">
        <f>IF(ISBLANK($IT$3),"",IF(OR(Tipy!HJ8=Výsledky!$IR$6,Tipy!HJ8=Výsledky!$IR$7,Tipy!HJ8=Výsledky!$IR$8,Tipy!HJ8=Výsledky!$IR$9),VLOOKUP(Tipy!HJ8,'Kategórie hráčov'!$A$27:$B$76,2,FALSE),0))</f>
        <v>0</v>
      </c>
      <c r="IS14" s="62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5">
        <f>IF(ISBLANK($IT$3),"",IF(ISBLANK(Tipy!HF8),"-",SUM(IO14:IS14)))</f>
        <v>20</v>
      </c>
      <c r="IU14" s="64"/>
      <c r="IV14" s="61">
        <f>IF(ISBLANK($JA$3),"",IF(ISBLANK(Tipy!HL8),0,IF(AND(Tipy!HL8=Výsledky!$IY$3,Tipy!HN8=Výsledky!$JA$3),60,0)))</f>
        <v>0</v>
      </c>
      <c r="IW14" s="61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61">
        <f>IF(ISBLANK($JA$3),"",IF(OR(Tipy!HO8=Výsledky!$IV$6,Tipy!HO8=Výsledky!$IV$7,Tipy!HO8=Výsledky!$IV$8,Tipy!HO8=Výsledky!$IV$9),IF(VLOOKUP(Tipy!HO8,'Kategórie hráčov'!$A$2:$B$46,2,FALSE)=30,30,20),0))</f>
        <v>0</v>
      </c>
      <c r="IY14" s="61">
        <f>IF(ISBLANK($JA$3),"",IF(OR(Tipy!HP8=Výsledky!$IY$6,Tipy!HP8=Výsledky!$IY$7,Tipy!HP8=Výsledky!$IY$8,Tipy!HP8=Výsledky!$IY$9),IF(VLOOKUP(Tipy!HP8,'Kategórie hráčov'!$A$2:$B$46,2,FALSE)=30,30,20),0))</f>
        <v>0</v>
      </c>
      <c r="IZ14" s="62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5">
        <f>IF(ISBLANK($JA$3),"",IF(ISBLANK(Tipy!HL8),"-",SUM(IV14:IZ14)))</f>
        <v>0</v>
      </c>
      <c r="JB14" s="64"/>
      <c r="JC14" s="102">
        <f>IF(ISBLANK($JH$3),"",IF(ISBLANK(Tipy!HR8),0,IF(AND(Tipy!HR8=Výsledky!$JF$3,Tipy!HT8=Výsledky!$JH$3),60,0)))</f>
        <v>0</v>
      </c>
      <c r="JD14" s="101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101">
        <f>IF(ISBLANK($JH$3),"",IF(OR(Tipy!HU8=Výsledky!$JC$6,Tipy!HU8=Výsledky!$JC$7,Tipy!HU8=Výsledky!$JC$8,Tipy!HU8=Výsledky!$JC$9),VLOOKUP(Tipy!HU8,'Kategórie hráčov'!$A$2:$B$51,2,FALSE),0))</f>
        <v>20</v>
      </c>
      <c r="JF14" s="101">
        <f>IF(ISBLANK($JH$3),"",IF(OR(Tipy!HV8=Výsledky!$JF$6,Tipy!HV8=Výsledky!$JF$7,Tipy!HV8=Výsledky!$JF$8,Tipy!HV8=Výsledky!$JF$9),VLOOKUP(Tipy!HV8,'Kategórie hráčov'!$A$27:$B$76,2,FALSE),0))</f>
        <v>30</v>
      </c>
      <c r="JG14" s="303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63">
        <f>IF(ISBLANK($JH$3),"",IF(ISBLANK(Tipy!HR8),"-",SUM(JC14:JG14)))</f>
        <v>80</v>
      </c>
      <c r="JI14" s="64"/>
      <c r="JJ14" s="61">
        <f>IF(ISBLANK($JH$3),"",IF(ISBLANK(Tipy!HX8),0,IF(AND(Tipy!HX8=Výsledky!$JF$3,Tipy!HZ8=Výsledky!$JH$3),60,0)))</f>
        <v>0</v>
      </c>
      <c r="JK14" s="61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61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61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62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5" t="str">
        <f>IF(ISBLANK($JH$3),"",IF(ISBLANK(Tipy!HX8),"-",SUM(JJ14:JN14)))</f>
        <v>-</v>
      </c>
      <c r="JP14" s="64"/>
      <c r="JQ14" s="61">
        <f>IF(ISBLANK($JV$3),"",IF(ISBLANK(Tipy!ID8),0,IF(AND(Tipy!ID8=Výsledky!$JT$3,Tipy!IF8=Výsledky!$JV$3),60,0)))</f>
        <v>0</v>
      </c>
      <c r="JR14" s="61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61">
        <f>IF(ISBLANK($JV$3),"",IF(OR(Tipy!IG8=Výsledky!$JQ$6,Tipy!IG8=Výsledky!$JQ$7,Tipy!IG8=Výsledky!$JQ$8,Tipy!IG8=Výsledky!$JQ$9),VLOOKUP(Tipy!IG8,'Kategórie hráčov'!$A$2:$B$51,2,FALSE),0))</f>
        <v>20</v>
      </c>
      <c r="JT14" s="61">
        <f>IF(ISBLANK($JV$3),"",IF(OR(Tipy!IH8=Výsledky!$JT$6,Tipy!IH8=Výsledky!$JT$7,Tipy!IH8=Výsledky!$JT$8,Tipy!IH8=Výsledky!$JT$9),VLOOKUP(Tipy!IH8,'Kategórie hráčov'!$A$27:$B$76,2,FALSE),0))</f>
        <v>20</v>
      </c>
      <c r="JU14" s="62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5">
        <f>IF(ISBLANK($JV$3),"",IF(ISBLANK(Tipy!ID8),"-",SUM(JQ14:JU14)))</f>
        <v>60</v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>
        <f>IF(ISBLANK($JH$3),"",IF(ISBLANK(Tipy!JU8),0,IF(AND(Tipy!JU8=Výsledky!$JF$3,Tipy!JW8=Výsledky!$JH$3),60,0)))</f>
        <v>0</v>
      </c>
      <c r="LH14" s="61" t="e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>#VALUE!</v>
      </c>
      <c r="LI14" s="61" t="e">
        <f>IF(ISBLANK($JH$3),"",IF(OR(Tipy!JX8=Výsledky!#REF!,Tipy!JX8=Výsledky!#REF!,Tipy!JX8=Výsledky!#REF!,Tipy!JX8=Výsledky!$JJ$9),IF(VLOOKUP(Tipy!JX8,'Kategórie hráčov'!$A$2:$B$46,2,FALSE)=30,30,20),0))</f>
        <v>#REF!</v>
      </c>
      <c r="LJ14" s="61" t="e">
        <f>IF(ISBLANK($JH$3),"",IF(OR(Tipy!JY8=Výsledky!#REF!,Tipy!JY8=Výsledky!#REF!,Tipy!JY8=Výsledky!#REF!,Tipy!JY8=Výsledky!$JM$9),IF(VLOOKUP(Tipy!JY8,'Kategórie hráčov'!$A$2:$B$46,2,FALSE)=30,30,20),0))</f>
        <v>#REF!</v>
      </c>
      <c r="LK14" s="62">
        <f>IF(ISBLANK($JH$3),"",IF(ISBLANK(Tipy!JU8),0,IF(OR(AND(Tipy!JU8=Výsledky!$JF$3,OR(Tipy!JW8=Výsledky!$JH$3+1,Tipy!JW8=Výsledky!$JH$3-1)),AND(Tipy!JW8=Výsledky!$JH$3,OR(Tipy!JU8=Výsledky!$JF$3+1,Tipy!JU8=Výsledky!$JF$3-1))),10,0)))</f>
        <v>0</v>
      </c>
      <c r="LL14" s="65" t="e">
        <f>IF(ISBLANK($JH$3),"",IF(ISBLANK(Tipy!JU8),"-",SUM(LG14:LK14)))</f>
        <v>#VALUE!</v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>
        <f>IF(ISBLANK($JH$3),"",IF(ISBLANK(Tipy!KI8),0,IF(AND(Tipy!KI8=Výsledky!$JF$3,Tipy!KK8=Výsledky!$JH$3),60,0)))</f>
        <v>0</v>
      </c>
      <c r="LV14" s="61" t="e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>#VALUE!</v>
      </c>
      <c r="LW14" s="61" t="e">
        <f>IF(ISBLANK($JH$3),"",IF(OR(Tipy!KL8=Výsledky!#REF!,Tipy!KL8=Výsledky!#REF!,Tipy!KL8=Výsledky!#REF!,Tipy!KL8=Výsledky!$JJ$9),IF(VLOOKUP(Tipy!KL8,'Kategórie hráčov'!$A$2:$B$46,2,FALSE)=30,30,20),0))</f>
        <v>#REF!</v>
      </c>
      <c r="LX14" s="61" t="e">
        <f>IF(ISBLANK($JH$3),"",IF(OR(Tipy!KM8=Výsledky!#REF!,Tipy!KM8=Výsledky!#REF!,Tipy!KM8=Výsledky!#REF!,Tipy!KM8=Výsledky!$JM$9),IF(VLOOKUP(Tipy!KM8,'Kategórie hráčov'!$A$2:$B$46,2,FALSE)=30,30,20),0))</f>
        <v>#REF!</v>
      </c>
      <c r="LY14" s="62">
        <f>IF(ISBLANK($JH$3),"",IF(ISBLANK(Tipy!KI8),0,IF(OR(AND(Tipy!KI8=Výsledky!$JF$3,OR(Tipy!KK8=Výsledky!$JH$3+1,Tipy!KK8=Výsledky!$JH$3-1)),AND(Tipy!KK8=Výsledky!$JH$3,OR(Tipy!KI8=Výsledky!$JF$3+1,Tipy!KI8=Výsledky!$JF$3-1))),10,0)))</f>
        <v>0</v>
      </c>
      <c r="LZ14" s="65" t="e">
        <f>IF(ISBLANK($JH$3),"",IF(ISBLANK(Tipy!KI8),"-",SUM(LU14:LY14)))</f>
        <v>#VALUE!</v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hidden="1" customHeight="1" x14ac:dyDescent="0.2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>
        <f>IF(ISBLANK($IT$3),"",IF(ISBLANK(Tipy!HF9),0,IF(AND(Tipy!HF9=Výsledky!$IR$3,Tipy!HH9=Výsledky!$IT$3),60,0)))</f>
        <v>0</v>
      </c>
      <c r="IP15" s="61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61">
        <f>IF(ISBLANK($IT$3),"",IF(OR(Tipy!HI9=Výsledky!$IO$6,Tipy!HI9=Výsledky!$IO$7,Tipy!HI9=Výsledky!$IO$8,Tipy!HI9=Výsledky!$IO$9),VLOOKUP(Tipy!HI9,'Kategórie hráčov'!$A$2:$B$51,2,FALSE),0))</f>
        <v>0</v>
      </c>
      <c r="IR15" s="61">
        <f>IF(ISBLANK($IT$3),"",IF(OR(Tipy!HJ9=Výsledky!$IR$6,Tipy!HJ9=Výsledky!$IR$7,Tipy!HJ9=Výsledky!$IR$8,Tipy!HJ9=Výsledky!$IR$9),VLOOKUP(Tipy!HJ9,'Kategórie hráčov'!$A$27:$B$76,2,FALSE),0))</f>
        <v>0</v>
      </c>
      <c r="IS15" s="62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5" t="str">
        <f>IF(ISBLANK($IT$3),"",IF(ISBLANK(Tipy!HF9),"-",SUM(IO15:IS15)))</f>
        <v>-</v>
      </c>
      <c r="IU15" s="64"/>
      <c r="IV15" s="61">
        <f>IF(ISBLANK($JA$3),"",IF(ISBLANK(Tipy!HL9),0,IF(AND(Tipy!HL9=Výsledky!$IY$3,Tipy!HN9=Výsledky!$JA$3),60,0)))</f>
        <v>0</v>
      </c>
      <c r="IW15" s="61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61">
        <f>IF(ISBLANK($JA$3),"",IF(OR(Tipy!HO9=Výsledky!$IV$6,Tipy!HO9=Výsledky!$IV$7,Tipy!HO9=Výsledky!$IV$8,Tipy!HO9=Výsledky!$IV$9),IF(VLOOKUP(Tipy!HO9,'Kategórie hráčov'!$A$2:$B$46,2,FALSE)=30,30,20),0))</f>
        <v>0</v>
      </c>
      <c r="IY15" s="61">
        <f>IF(ISBLANK($JA$3),"",IF(OR(Tipy!HP9=Výsledky!$IY$6,Tipy!HP9=Výsledky!$IY$7,Tipy!HP9=Výsledky!$IY$8,Tipy!HP9=Výsledky!$IY$9),IF(VLOOKUP(Tipy!HP9,'Kategórie hráčov'!$A$2:$B$46,2,FALSE)=30,30,20),0))</f>
        <v>0</v>
      </c>
      <c r="IZ15" s="62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5" t="str">
        <f>IF(ISBLANK($JA$3),"",IF(ISBLANK(Tipy!HL9),"-",SUM(IV15:IZ15)))</f>
        <v>-</v>
      </c>
      <c r="JB15" s="64"/>
      <c r="JC15" s="102">
        <f>IF(ISBLANK($JH$3),"",IF(ISBLANK(Tipy!HR9),0,IF(AND(Tipy!HR9=Výsledky!$JF$3,Tipy!HT9=Výsledky!$JH$3),60,0)))</f>
        <v>0</v>
      </c>
      <c r="JD15" s="101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01">
        <f>IF(ISBLANK($JH$3),"",IF(OR(Tipy!HU9=Výsledky!$JC$6,Tipy!HU9=Výsledky!$JC$7,Tipy!HU9=Výsledky!$JC$8,Tipy!HU9=Výsledky!$JC$9),VLOOKUP(Tipy!HU9,'Kategórie hráčov'!$A$2:$B$51,2,FALSE),0))</f>
        <v>0</v>
      </c>
      <c r="JF15" s="101">
        <f>IF(ISBLANK($JH$3),"",IF(OR(Tipy!HV9=Výsledky!$JF$6,Tipy!HV9=Výsledky!$JF$7,Tipy!HV9=Výsledky!$JF$8,Tipy!HV9=Výsledky!$JF$9),VLOOKUP(Tipy!HV9,'Kategórie hráčov'!$A$27:$B$76,2,FALSE),0))</f>
        <v>0</v>
      </c>
      <c r="JG15" s="30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63" t="str">
        <f>IF(ISBLANK($JH$3),"",IF(ISBLANK(Tipy!HR9),"-",SUM(JC15:JG15)))</f>
        <v>-</v>
      </c>
      <c r="JI15" s="64"/>
      <c r="JJ15" s="61" t="e">
        <f>IF(ISBLANK($JH$3),"",IF(ISBLANK(Tipy!#REF!),0,IF(AND(Tipy!#REF!=Výsledky!$JF$3,Tipy!#REF!=Výsledky!$JH$3),60,0)))</f>
        <v>#REF!</v>
      </c>
      <c r="JK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5" t="e">
        <f>IF(ISBLANK($JH$3),"",IF(ISBLANK(Tipy!#REF!),"-",SUM(JJ15:JN15)))</f>
        <v>#REF!</v>
      </c>
      <c r="JP15" s="64"/>
      <c r="JQ15" s="61">
        <f>IF(ISBLANK($JV$3),"",IF(ISBLANK(Tipy!ID9),0,IF(AND(Tipy!ID9=Výsledky!$JT$3,Tipy!IF9=Výsledky!$JV$3),60,0)))</f>
        <v>0</v>
      </c>
      <c r="JR15" s="61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61">
        <f>IF(ISBLANK($JV$3),"",IF(OR(Tipy!IG9=Výsledky!$JQ$6,Tipy!IG9=Výsledky!$JQ$7,Tipy!IG9=Výsledky!$JQ$8,Tipy!IG9=Výsledky!$JQ$9),VLOOKUP(Tipy!IG9,'Kategórie hráčov'!$A$2:$B$51,2,FALSE),0))</f>
        <v>0</v>
      </c>
      <c r="JT15" s="61">
        <f>IF(ISBLANK($JV$3),"",IF(OR(Tipy!IH9=Výsledky!$JT$6,Tipy!IH9=Výsledky!$JT$7,Tipy!IH9=Výsledky!$JT$8,Tipy!IH9=Výsledky!$JT$9),VLOOKUP(Tipy!IH9,'Kategórie hráčov'!$A$27:$B$76,2,FALSE),0))</f>
        <v>0</v>
      </c>
      <c r="JU15" s="62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5" t="str">
        <f>IF(ISBLANK($JV$3),"",IF(ISBLANK(Tipy!ID9),"-",SUM(JQ15:JU15)))</f>
        <v>-</v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e">
        <f>IF(ISBLANK($JH$3),"",IF(ISBLANK(Tipy!#REF!),0,IF(AND(Tipy!#REF!=Výsledky!$JF$3,Tipy!#REF!=Výsledky!$JH$3),60,0)))</f>
        <v>#REF!</v>
      </c>
      <c r="LH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5" s="65" t="e">
        <f>IF(ISBLANK($JH$3),"",IF(ISBLANK(Tipy!#REF!),"-",SUM(LG15:LK15)))</f>
        <v>#REF!</v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e">
        <f>IF(ISBLANK($JH$3),"",IF(ISBLANK(Tipy!#REF!),0,IF(AND(Tipy!#REF!=Výsledky!$JF$3,Tipy!#REF!=Výsledky!$JH$3),60,0)))</f>
        <v>#REF!</v>
      </c>
      <c r="LV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5" s="65" t="e">
        <f>IF(ISBLANK($JH$3),"",IF(ISBLANK(Tipy!#REF!),"-",SUM(LU15:LY15)))</f>
        <v>#REF!</v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>
        <f>IF(ISBLANK($IT$3),"",IF(ISBLANK(Tipy!HF10),0,IF(AND(Tipy!HF10=Výsledky!$IR$3,Tipy!HH10=Výsledky!$IT$3),60,0)))</f>
        <v>0</v>
      </c>
      <c r="IP16" s="61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61">
        <f>IF(ISBLANK($IT$3),"",IF(OR(Tipy!HI10=Výsledky!$IO$6,Tipy!HI10=Výsledky!$IO$7,Tipy!HI10=Výsledky!$IO$8,Tipy!HI10=Výsledky!$IO$9),VLOOKUP(Tipy!HI10,'Kategórie hráčov'!$A$2:$B$51,2,FALSE),0))</f>
        <v>0</v>
      </c>
      <c r="IR16" s="61">
        <f>IF(ISBLANK($IT$3),"",IF(OR(Tipy!HJ10=Výsledky!$IR$6,Tipy!HJ10=Výsledky!$IR$7,Tipy!HJ10=Výsledky!$IR$8,Tipy!HJ10=Výsledky!$IR$9),VLOOKUP(Tipy!HJ10,'Kategórie hráčov'!$A$27:$B$76,2,FALSE),0))</f>
        <v>20</v>
      </c>
      <c r="IS16" s="62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5">
        <f>IF(ISBLANK($IT$3),"",IF(ISBLANK(Tipy!HF10),"-",SUM(IO16:IS16)))</f>
        <v>40</v>
      </c>
      <c r="IU16" s="64"/>
      <c r="IV16" s="61">
        <f>IF(ISBLANK($JA$3),"",IF(ISBLANK(Tipy!HL10),0,IF(AND(Tipy!HL10=Výsledky!$IY$3,Tipy!HN10=Výsledky!$JA$3),60,0)))</f>
        <v>0</v>
      </c>
      <c r="IW16" s="61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61">
        <f>IF(ISBLANK($JA$3),"",IF(OR(Tipy!HO10=Výsledky!$IV$6,Tipy!HO10=Výsledky!$IV$7,Tipy!HO10=Výsledky!$IV$8,Tipy!HO10=Výsledky!$IV$9),IF(VLOOKUP(Tipy!HO10,'Kategórie hráčov'!$A$2:$B$46,2,FALSE)=30,30,20),0))</f>
        <v>0</v>
      </c>
      <c r="IY16" s="61">
        <f>IF(ISBLANK($JA$3),"",IF(OR(Tipy!HP10=Výsledky!$IY$6,Tipy!HP10=Výsledky!$IY$7,Tipy!HP10=Výsledky!$IY$8,Tipy!HP10=Výsledky!$IY$9),IF(VLOOKUP(Tipy!HP10,'Kategórie hráčov'!$A$2:$B$46,2,FALSE)=30,30,20),0))</f>
        <v>0</v>
      </c>
      <c r="IZ16" s="62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5">
        <f>IF(ISBLANK($JA$3),"",IF(ISBLANK(Tipy!HL10),"-",SUM(IV16:IZ16)))</f>
        <v>0</v>
      </c>
      <c r="JB16" s="64"/>
      <c r="JC16" s="102">
        <f>IF(ISBLANK($JH$3),"",IF(ISBLANK(Tipy!HR10),0,IF(AND(Tipy!HR10=Výsledky!$JF$3,Tipy!HT10=Výsledky!$JH$3),60,0)))</f>
        <v>60</v>
      </c>
      <c r="JD16" s="101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01">
        <f>IF(ISBLANK($JH$3),"",IF(OR(Tipy!HU10=Výsledky!$JC$6,Tipy!HU10=Výsledky!$JC$7,Tipy!HU10=Výsledky!$JC$8,Tipy!HU10=Výsledky!$JC$9),VLOOKUP(Tipy!HU10,'Kategórie hráčov'!$A$2:$B$51,2,FALSE),0))</f>
        <v>20</v>
      </c>
      <c r="JF16" s="101">
        <f>IF(ISBLANK($JH$3),"",IF(OR(Tipy!HV10=Výsledky!$JF$6,Tipy!HV10=Výsledky!$JF$7,Tipy!HV10=Výsledky!$JF$8,Tipy!HV10=Výsledky!$JF$9),VLOOKUP(Tipy!HV10,'Kategórie hráčov'!$A$27:$B$76,2,FALSE),0))</f>
        <v>30</v>
      </c>
      <c r="JG16" s="30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63">
        <f>IF(ISBLANK($JH$3),"",IF(ISBLANK(Tipy!HR10),"-",SUM(JC16:JG16)))</f>
        <v>110</v>
      </c>
      <c r="JI16" s="64"/>
      <c r="JJ16" s="61" t="e">
        <f>IF(ISBLANK($JH$3),"",IF(ISBLANK(Tipy!#REF!),0,IF(AND(Tipy!#REF!=Výsledky!$JF$3,Tipy!#REF!=Výsledky!$JH$3),60,0)))</f>
        <v>#REF!</v>
      </c>
      <c r="JK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5" t="e">
        <f>IF(ISBLANK($JH$3),"",IF(ISBLANK(Tipy!#REF!),"-",SUM(JJ16:JN16)))</f>
        <v>#REF!</v>
      </c>
      <c r="JP16" s="64"/>
      <c r="JQ16" s="61">
        <f>IF(ISBLANK($JV$3),"",IF(ISBLANK(Tipy!ID10),0,IF(AND(Tipy!ID10=Výsledky!$JT$3,Tipy!IF10=Výsledky!$JV$3),60,0)))</f>
        <v>0</v>
      </c>
      <c r="JR16" s="61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61">
        <f>IF(ISBLANK($JV$3),"",IF(OR(Tipy!IG10=Výsledky!$JQ$6,Tipy!IG10=Výsledky!$JQ$7,Tipy!IG10=Výsledky!$JQ$8,Tipy!IG10=Výsledky!$JQ$9),VLOOKUP(Tipy!IG10,'Kategórie hráčov'!$A$2:$B$51,2,FALSE),0))</f>
        <v>20</v>
      </c>
      <c r="JT16" s="61">
        <f>IF(ISBLANK($JV$3),"",IF(OR(Tipy!IH10=Výsledky!$JT$6,Tipy!IH10=Výsledky!$JT$7,Tipy!IH10=Výsledky!$JT$8,Tipy!IH10=Výsledky!$JT$9),VLOOKUP(Tipy!IH10,'Kategórie hráčov'!$A$27:$B$76,2,FALSE),0))</f>
        <v>0</v>
      </c>
      <c r="JU16" s="62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5">
        <f>IF(ISBLANK($JV$3),"",IF(ISBLANK(Tipy!ID10),"-",SUM(JQ16:JU16)))</f>
        <v>50</v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e">
        <f>IF(ISBLANK($JH$3),"",IF(ISBLANK(Tipy!#REF!),0,IF(AND(Tipy!#REF!=Výsledky!$JF$3,Tipy!#REF!=Výsledky!$JH$3),60,0)))</f>
        <v>#REF!</v>
      </c>
      <c r="LH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6" s="65" t="e">
        <f>IF(ISBLANK($JH$3),"",IF(ISBLANK(Tipy!#REF!),"-",SUM(LG16:LK16)))</f>
        <v>#REF!</v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e">
        <f>IF(ISBLANK($JH$3),"",IF(ISBLANK(Tipy!#REF!),0,IF(AND(Tipy!#REF!=Výsledky!$JF$3,Tipy!#REF!=Výsledky!$JH$3),60,0)))</f>
        <v>#REF!</v>
      </c>
      <c r="LV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6" s="65" t="e">
        <f>IF(ISBLANK($JH$3),"",IF(ISBLANK(Tipy!#REF!),"-",SUM(LU16:LY16)))</f>
        <v>#REF!</v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>
        <f>IF(ISBLANK($IT$3),"",IF(ISBLANK(Tipy!HF11),0,IF(AND(Tipy!HF11=Výsledky!$IR$3,Tipy!HH11=Výsledky!$IT$3),60,0)))</f>
        <v>60</v>
      </c>
      <c r="IP17" s="61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61">
        <f>IF(ISBLANK($IT$3),"",IF(OR(Tipy!HI11=Výsledky!$IO$6,Tipy!HI11=Výsledky!$IO$7,Tipy!HI11=Výsledky!$IO$8,Tipy!HI11=Výsledky!$IO$9),VLOOKUP(Tipy!HI11,'Kategórie hráčov'!$A$2:$B$51,2,FALSE),0))</f>
        <v>0</v>
      </c>
      <c r="IR17" s="61">
        <f>IF(ISBLANK($IT$3),"",IF(OR(Tipy!HJ11=Výsledky!$IR$6,Tipy!HJ11=Výsledky!$IR$7,Tipy!HJ11=Výsledky!$IR$8,Tipy!HJ11=Výsledky!$IR$9),VLOOKUP(Tipy!HJ11,'Kategórie hráčov'!$A$27:$B$76,2,FALSE),0))</f>
        <v>0</v>
      </c>
      <c r="IS17" s="62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5">
        <f>IF(ISBLANK($IT$3),"",IF(ISBLANK(Tipy!HF11),"-",SUM(IO17:IS17)))</f>
        <v>60</v>
      </c>
      <c r="IU17" s="64"/>
      <c r="IV17" s="61">
        <f>IF(ISBLANK($JA$3),"",IF(ISBLANK(Tipy!HL11),0,IF(AND(Tipy!HL11=Výsledky!$IY$3,Tipy!HN11=Výsledky!$JA$3),60,0)))</f>
        <v>0</v>
      </c>
      <c r="IW17" s="61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61">
        <f>IF(ISBLANK($JA$3),"",IF(OR(Tipy!HO11=Výsledky!$IV$6,Tipy!HO11=Výsledky!$IV$7,Tipy!HO11=Výsledky!$IV$8,Tipy!HO11=Výsledky!$IV$9),IF(VLOOKUP(Tipy!HO11,'Kategórie hráčov'!$A$2:$B$46,2,FALSE)=30,30,20),0))</f>
        <v>0</v>
      </c>
      <c r="IY17" s="61">
        <f>IF(ISBLANK($JA$3),"",IF(OR(Tipy!HP11=Výsledky!$IY$6,Tipy!HP11=Výsledky!$IY$7,Tipy!HP11=Výsledky!$IY$8,Tipy!HP11=Výsledky!$IY$9),IF(VLOOKUP(Tipy!HP11,'Kategórie hráčov'!$A$2:$B$46,2,FALSE)=30,30,20),0))</f>
        <v>0</v>
      </c>
      <c r="IZ17" s="62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5">
        <f>IF(ISBLANK($JA$3),"",IF(ISBLANK(Tipy!HL11),"-",SUM(IV17:IZ17)))</f>
        <v>0</v>
      </c>
      <c r="JB17" s="64"/>
      <c r="JC17" s="102">
        <f>IF(ISBLANK($JH$3),"",IF(ISBLANK(Tipy!HR11),0,IF(AND(Tipy!HR11=Výsledky!$JF$3,Tipy!HT11=Výsledky!$JH$3),60,0)))</f>
        <v>0</v>
      </c>
      <c r="JD17" s="101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101">
        <f>IF(ISBLANK($JH$3),"",IF(OR(Tipy!HU11=Výsledky!$JC$6,Tipy!HU11=Výsledky!$JC$7,Tipy!HU11=Výsledky!$JC$8,Tipy!HU11=Výsledky!$JC$9),VLOOKUP(Tipy!HU11,'Kategórie hráčov'!$A$2:$B$51,2,FALSE),0))</f>
        <v>20</v>
      </c>
      <c r="JF17" s="101">
        <f>IF(ISBLANK($JH$3),"",IF(OR(Tipy!HV11=Výsledky!$JF$6,Tipy!HV11=Výsledky!$JF$7,Tipy!HV11=Výsledky!$JF$8,Tipy!HV11=Výsledky!$JF$9),VLOOKUP(Tipy!HV11,'Kategórie hráčov'!$A$27:$B$76,2,FALSE),0))</f>
        <v>0</v>
      </c>
      <c r="JG17" s="30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63">
        <f>IF(ISBLANK($JH$3),"",IF(ISBLANK(Tipy!HR11),"-",SUM(JC17:JG17)))</f>
        <v>40</v>
      </c>
      <c r="JI17" s="64"/>
      <c r="JJ17" s="61" t="e">
        <f>IF(ISBLANK($JH$3),"",IF(ISBLANK(Tipy!#REF!),0,IF(AND(Tipy!#REF!=Výsledky!$JF$3,Tipy!#REF!=Výsledky!$JH$3),60,0)))</f>
        <v>#REF!</v>
      </c>
      <c r="JK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5" t="e">
        <f>IF(ISBLANK($JH$3),"",IF(ISBLANK(Tipy!#REF!),"-",SUM(JJ17:JN17)))</f>
        <v>#REF!</v>
      </c>
      <c r="JP17" s="64"/>
      <c r="JQ17" s="61">
        <f>IF(ISBLANK($JV$3),"",IF(ISBLANK(Tipy!ID11),0,IF(AND(Tipy!ID11=Výsledky!$JT$3,Tipy!IF11=Výsledky!$JV$3),60,0)))</f>
        <v>0</v>
      </c>
      <c r="JR17" s="61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61">
        <f>IF(ISBLANK($JV$3),"",IF(OR(Tipy!IG11=Výsledky!$JQ$6,Tipy!IG11=Výsledky!$JQ$7,Tipy!IG11=Výsledky!$JQ$8,Tipy!IG11=Výsledky!$JQ$9),VLOOKUP(Tipy!IG11,'Kategórie hráčov'!$A$2:$B$51,2,FALSE),0))</f>
        <v>0</v>
      </c>
      <c r="JT17" s="61">
        <f>IF(ISBLANK($JV$3),"",IF(OR(Tipy!IH11=Výsledky!$JT$6,Tipy!IH11=Výsledky!$JT$7,Tipy!IH11=Výsledky!$JT$8,Tipy!IH11=Výsledky!$JT$9),VLOOKUP(Tipy!IH11,'Kategórie hráčov'!$A$27:$B$76,2,FALSE),0))</f>
        <v>0</v>
      </c>
      <c r="JU17" s="62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5">
        <f>IF(ISBLANK($JV$3),"",IF(ISBLANK(Tipy!ID11),"-",SUM(JQ17:JU17)))</f>
        <v>20</v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e">
        <f>IF(ISBLANK($JH$3),"",IF(ISBLANK(Tipy!#REF!),0,IF(AND(Tipy!#REF!=Výsledky!$JF$3,Tipy!#REF!=Výsledky!$JH$3),60,0)))</f>
        <v>#REF!</v>
      </c>
      <c r="LH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7" s="65" t="e">
        <f>IF(ISBLANK($JH$3),"",IF(ISBLANK(Tipy!#REF!),"-",SUM(LG17:LK17)))</f>
        <v>#REF!</v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e">
        <f>IF(ISBLANK($JH$3),"",IF(ISBLANK(Tipy!#REF!),0,IF(AND(Tipy!#REF!=Výsledky!$JF$3,Tipy!#REF!=Výsledky!$JH$3),60,0)))</f>
        <v>#REF!</v>
      </c>
      <c r="LV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7" s="65" t="e">
        <f>IF(ISBLANK($JH$3),"",IF(ISBLANK(Tipy!#REF!),"-",SUM(LU17:LY17)))</f>
        <v>#REF!</v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>
        <f>IF(ISBLANK($IT$3),"",IF(ISBLANK(Tipy!HF12),0,IF(AND(Tipy!HF12=Výsledky!$IR$3,Tipy!HH12=Výsledky!$IT$3),60,0)))</f>
        <v>0</v>
      </c>
      <c r="IP18" s="61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61">
        <f>IF(ISBLANK($IT$3),"",IF(OR(Tipy!HI12=Výsledky!$IO$6,Tipy!HI12=Výsledky!$IO$7,Tipy!HI12=Výsledky!$IO$8,Tipy!HI12=Výsledky!$IO$9),VLOOKUP(Tipy!HI12,'Kategórie hráčov'!$A$2:$B$51,2,FALSE),0))</f>
        <v>20</v>
      </c>
      <c r="IR18" s="61">
        <f>IF(ISBLANK($IT$3),"",IF(OR(Tipy!HJ12=Výsledky!$IR$6,Tipy!HJ12=Výsledky!$IR$7,Tipy!HJ12=Výsledky!$IR$8,Tipy!HJ12=Výsledky!$IR$9),VLOOKUP(Tipy!HJ12,'Kategórie hráčov'!$A$27:$B$76,2,FALSE),0))</f>
        <v>20</v>
      </c>
      <c r="IS18" s="62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5">
        <f>IF(ISBLANK($IT$3),"",IF(ISBLANK(Tipy!HF12),"-",SUM(IO18:IS18)))</f>
        <v>40</v>
      </c>
      <c r="IU18" s="64"/>
      <c r="IV18" s="61">
        <f>IF(ISBLANK($JA$3),"",IF(ISBLANK(Tipy!HL12),0,IF(AND(Tipy!HL12=Výsledky!$IY$3,Tipy!HN12=Výsledky!$JA$3),60,0)))</f>
        <v>0</v>
      </c>
      <c r="IW18" s="61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61">
        <f>IF(ISBLANK($JA$3),"",IF(OR(Tipy!HO12=Výsledky!$IV$6,Tipy!HO12=Výsledky!$IV$7,Tipy!HO12=Výsledky!$IV$8,Tipy!HO12=Výsledky!$IV$9),IF(VLOOKUP(Tipy!HO12,'Kategórie hráčov'!$A$2:$B$46,2,FALSE)=30,30,20),0))</f>
        <v>0</v>
      </c>
      <c r="IY18" s="61">
        <f>IF(ISBLANK($JA$3),"",IF(OR(Tipy!HP12=Výsledky!$IY$6,Tipy!HP12=Výsledky!$IY$7,Tipy!HP12=Výsledky!$IY$8,Tipy!HP12=Výsledky!$IY$9),IF(VLOOKUP(Tipy!HP12,'Kategórie hráčov'!$A$2:$B$46,2,FALSE)=30,30,20),0))</f>
        <v>0</v>
      </c>
      <c r="IZ18" s="62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5">
        <f>IF(ISBLANK($JA$3),"",IF(ISBLANK(Tipy!HL12),"-",SUM(IV18:IZ18)))</f>
        <v>0</v>
      </c>
      <c r="JB18" s="64"/>
      <c r="JC18" s="102">
        <f>IF(ISBLANK($JH$3),"",IF(ISBLANK(Tipy!HR12),0,IF(AND(Tipy!HR12=Výsledky!$JF$3,Tipy!HT12=Výsledky!$JH$3),60,0)))</f>
        <v>60</v>
      </c>
      <c r="JD18" s="101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01">
        <f>IF(ISBLANK($JH$3),"",IF(OR(Tipy!HU12=Výsledky!$JC$6,Tipy!HU12=Výsledky!$JC$7,Tipy!HU12=Výsledky!$JC$8,Tipy!HU12=Výsledky!$JC$9),VLOOKUP(Tipy!HU12,'Kategórie hráčov'!$A$2:$B$51,2,FALSE),0))</f>
        <v>20</v>
      </c>
      <c r="JF18" s="101">
        <f>IF(ISBLANK($JH$3),"",IF(OR(Tipy!HV12=Výsledky!$JF$6,Tipy!HV12=Výsledky!$JF$7,Tipy!HV12=Výsledky!$JF$8,Tipy!HV12=Výsledky!$JF$9),VLOOKUP(Tipy!HV12,'Kategórie hráčov'!$A$27:$B$76,2,FALSE),0))</f>
        <v>0</v>
      </c>
      <c r="JG18" s="30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63">
        <f>IF(ISBLANK($JH$3),"",IF(ISBLANK(Tipy!HR12),"-",SUM(JC18:JG18)))</f>
        <v>80</v>
      </c>
      <c r="JI18" s="64"/>
      <c r="JJ18" s="61">
        <f>IF(ISBLANK($JH$3),"",IF(ISBLANK(Tipy!HX12),0,IF(AND(Tipy!HX12=Výsledky!$JF$3,Tipy!HZ12=Výsledky!$JH$3),60,0)))</f>
        <v>0</v>
      </c>
      <c r="JK18" s="61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61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61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62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5" t="str">
        <f>IF(ISBLANK($JH$3),"",IF(ISBLANK(Tipy!HX12),"-",SUM(JJ18:JN18)))</f>
        <v>-</v>
      </c>
      <c r="JP18" s="64"/>
      <c r="JQ18" s="61">
        <f>IF(ISBLANK($JV$3),"",IF(ISBLANK(Tipy!ID12),0,IF(AND(Tipy!ID12=Výsledky!$JT$3,Tipy!IF12=Výsledky!$JV$3),60,0)))</f>
        <v>0</v>
      </c>
      <c r="JR18" s="61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61">
        <f>IF(ISBLANK($JV$3),"",IF(OR(Tipy!IG12=Výsledky!$JQ$6,Tipy!IG12=Výsledky!$JQ$7,Tipy!IG12=Výsledky!$JQ$8,Tipy!IG12=Výsledky!$JQ$9),VLOOKUP(Tipy!IG12,'Kategórie hráčov'!$A$2:$B$51,2,FALSE),0))</f>
        <v>0</v>
      </c>
      <c r="JT18" s="61">
        <f>IF(ISBLANK($JV$3),"",IF(OR(Tipy!IH12=Výsledky!$JT$6,Tipy!IH12=Výsledky!$JT$7,Tipy!IH12=Výsledky!$JT$8,Tipy!IH12=Výsledky!$JT$9),VLOOKUP(Tipy!IH12,'Kategórie hráčov'!$A$27:$B$76,2,FALSE),0))</f>
        <v>0</v>
      </c>
      <c r="JU18" s="62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5">
        <f>IF(ISBLANK($JV$3),"",IF(ISBLANK(Tipy!ID12),"-",SUM(JQ18:JU18)))</f>
        <v>30</v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>
        <f>IF(ISBLANK($JH$3),"",IF(ISBLANK(Tipy!JU12),0,IF(AND(Tipy!JU12=Výsledky!$JF$3,Tipy!JW12=Výsledky!$JH$3),60,0)))</f>
        <v>0</v>
      </c>
      <c r="LH18" s="61" t="e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>#VALUE!</v>
      </c>
      <c r="LI18" s="61" t="e">
        <f>IF(ISBLANK($JH$3),"",IF(OR(Tipy!JX12=Výsledky!#REF!,Tipy!JX12=Výsledky!#REF!,Tipy!JX12=Výsledky!#REF!,Tipy!JX12=Výsledky!$JJ$9),IF(VLOOKUP(Tipy!JX12,'Kategórie hráčov'!$A$2:$B$46,2,FALSE)=30,30,20),0))</f>
        <v>#REF!</v>
      </c>
      <c r="LJ18" s="61" t="e">
        <f>IF(ISBLANK($JH$3),"",IF(OR(Tipy!JY12=Výsledky!#REF!,Tipy!JY12=Výsledky!#REF!,Tipy!JY12=Výsledky!#REF!,Tipy!JY12=Výsledky!$JM$9),IF(VLOOKUP(Tipy!JY12,'Kategórie hráčov'!$A$2:$B$46,2,FALSE)=30,30,20),0))</f>
        <v>#REF!</v>
      </c>
      <c r="LK18" s="62">
        <f>IF(ISBLANK($JH$3),"",IF(ISBLANK(Tipy!JU12),0,IF(OR(AND(Tipy!JU12=Výsledky!$JF$3,OR(Tipy!JW12=Výsledky!$JH$3+1,Tipy!JW12=Výsledky!$JH$3-1)),AND(Tipy!JW12=Výsledky!$JH$3,OR(Tipy!JU12=Výsledky!$JF$3+1,Tipy!JU12=Výsledky!$JF$3-1))),10,0)))</f>
        <v>0</v>
      </c>
      <c r="LL18" s="65" t="e">
        <f>IF(ISBLANK($JH$3),"",IF(ISBLANK(Tipy!JU12),"-",SUM(LG18:LK18)))</f>
        <v>#VALUE!</v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>
        <f>IF(ISBLANK($JH$3),"",IF(ISBLANK(Tipy!KI12),0,IF(AND(Tipy!KI12=Výsledky!$JF$3,Tipy!KK12=Výsledky!$JH$3),60,0)))</f>
        <v>0</v>
      </c>
      <c r="LV18" s="61" t="e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>#VALUE!</v>
      </c>
      <c r="LW18" s="61" t="e">
        <f>IF(ISBLANK($JH$3),"",IF(OR(Tipy!KL12=Výsledky!#REF!,Tipy!KL12=Výsledky!#REF!,Tipy!KL12=Výsledky!#REF!,Tipy!KL12=Výsledky!$JJ$9),IF(VLOOKUP(Tipy!KL12,'Kategórie hráčov'!$A$2:$B$46,2,FALSE)=30,30,20),0))</f>
        <v>#REF!</v>
      </c>
      <c r="LX18" s="61" t="e">
        <f>IF(ISBLANK($JH$3),"",IF(OR(Tipy!KM12=Výsledky!#REF!,Tipy!KM12=Výsledky!#REF!,Tipy!KM12=Výsledky!#REF!,Tipy!KM12=Výsledky!$JM$9),IF(VLOOKUP(Tipy!KM12,'Kategórie hráčov'!$A$2:$B$46,2,FALSE)=30,30,20),0))</f>
        <v>#REF!</v>
      </c>
      <c r="LY18" s="62">
        <f>IF(ISBLANK($JH$3),"",IF(ISBLANK(Tipy!KI12),0,IF(OR(AND(Tipy!KI12=Výsledky!$JF$3,OR(Tipy!KK12=Výsledky!$JH$3+1,Tipy!KK12=Výsledky!$JH$3-1)),AND(Tipy!KK12=Výsledky!$JH$3,OR(Tipy!KI12=Výsledky!$JF$3+1,Tipy!KI12=Výsledky!$JF$3-1))),10,0)))</f>
        <v>0</v>
      </c>
      <c r="LZ18" s="65" t="e">
        <f>IF(ISBLANK($JH$3),"",IF(ISBLANK(Tipy!KI12),"-",SUM(LU18:LY18)))</f>
        <v>#VALUE!</v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>
        <f>IF(ISBLANK($IT$3),"",IF(ISBLANK(Tipy!HF13),0,IF(AND(Tipy!HF13=Výsledky!$IR$3,Tipy!HH13=Výsledky!$IT$3),60,0)))</f>
        <v>0</v>
      </c>
      <c r="IP19" s="61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61">
        <f>IF(ISBLANK($IT$3),"",IF(OR(Tipy!HI13=Výsledky!$IO$6,Tipy!HI13=Výsledky!$IO$7,Tipy!HI13=Výsledky!$IO$8,Tipy!HI13=Výsledky!$IO$9),VLOOKUP(Tipy!HI13,'Kategórie hráčov'!$A$2:$B$51,2,FALSE),0))</f>
        <v>20</v>
      </c>
      <c r="IR19" s="61">
        <f>IF(ISBLANK($IT$3),"",IF(OR(Tipy!HJ13=Výsledky!$IR$6,Tipy!HJ13=Výsledky!$IR$7,Tipy!HJ13=Výsledky!$IR$8,Tipy!HJ13=Výsledky!$IR$9),VLOOKUP(Tipy!HJ13,'Kategórie hráčov'!$A$27:$B$76,2,FALSE),0))</f>
        <v>20</v>
      </c>
      <c r="IS19" s="62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5">
        <f>IF(ISBLANK($IT$3),"",IF(ISBLANK(Tipy!HF13),"-",SUM(IO19:IS19)))</f>
        <v>60</v>
      </c>
      <c r="IU19" s="64"/>
      <c r="IV19" s="61">
        <f>IF(ISBLANK($JA$3),"",IF(ISBLANK(Tipy!HL13),0,IF(AND(Tipy!HL13=Výsledky!$IY$3,Tipy!HN13=Výsledky!$JA$3),60,0)))</f>
        <v>0</v>
      </c>
      <c r="IW19" s="61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61">
        <f>IF(ISBLANK($JA$3),"",IF(OR(Tipy!HO13=Výsledky!$IV$6,Tipy!HO13=Výsledky!$IV$7,Tipy!HO13=Výsledky!$IV$8,Tipy!HO13=Výsledky!$IV$9),IF(VLOOKUP(Tipy!HO13,'Kategórie hráčov'!$A$2:$B$46,2,FALSE)=30,30,20),0))</f>
        <v>0</v>
      </c>
      <c r="IY19" s="61">
        <f>IF(ISBLANK($JA$3),"",IF(OR(Tipy!HP13=Výsledky!$IY$6,Tipy!HP13=Výsledky!$IY$7,Tipy!HP13=Výsledky!$IY$8,Tipy!HP13=Výsledky!$IY$9),IF(VLOOKUP(Tipy!HP13,'Kategórie hráčov'!$A$2:$B$46,2,FALSE)=30,30,20),0))</f>
        <v>0</v>
      </c>
      <c r="IZ19" s="62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5">
        <f>IF(ISBLANK($JA$3),"",IF(ISBLANK(Tipy!HL13),"-",SUM(IV19:IZ19)))</f>
        <v>0</v>
      </c>
      <c r="JB19" s="64"/>
      <c r="JC19" s="102">
        <f>IF(ISBLANK($JH$3),"",IF(ISBLANK(Tipy!HR13),0,IF(AND(Tipy!HR13=Výsledky!$JF$3,Tipy!HT13=Výsledky!$JH$3),60,0)))</f>
        <v>0</v>
      </c>
      <c r="JD19" s="101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101">
        <f>IF(ISBLANK($JH$3),"",IF(OR(Tipy!HU13=Výsledky!$JC$6,Tipy!HU13=Výsledky!$JC$7,Tipy!HU13=Výsledky!$JC$8,Tipy!HU13=Výsledky!$JC$9),VLOOKUP(Tipy!HU13,'Kategórie hráčov'!$A$2:$B$51,2,FALSE),0))</f>
        <v>20</v>
      </c>
      <c r="JF19" s="101">
        <f>IF(ISBLANK($JH$3),"",IF(OR(Tipy!HV13=Výsledky!$JF$6,Tipy!HV13=Výsledky!$JF$7,Tipy!HV13=Výsledky!$JF$8,Tipy!HV13=Výsledky!$JF$9),VLOOKUP(Tipy!HV13,'Kategórie hráčov'!$A$27:$B$76,2,FALSE),0))</f>
        <v>30</v>
      </c>
      <c r="JG19" s="303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63">
        <f>IF(ISBLANK($JH$3),"",IF(ISBLANK(Tipy!HR13),"-",SUM(JC19:JG19)))</f>
        <v>80</v>
      </c>
      <c r="JI19" s="64"/>
      <c r="JJ19" s="61">
        <f>IF(ISBLANK($JH$3),"",IF(ISBLANK(Tipy!HX13),0,IF(AND(Tipy!HX13=Výsledky!$JF$3,Tipy!HZ13=Výsledky!$JH$3),60,0)))</f>
        <v>0</v>
      </c>
      <c r="JK19" s="61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61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61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62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5" t="str">
        <f>IF(ISBLANK($JH$3),"",IF(ISBLANK(Tipy!HX13),"-",SUM(JJ19:JN19)))</f>
        <v>-</v>
      </c>
      <c r="JP19" s="64"/>
      <c r="JQ19" s="61">
        <f>IF(ISBLANK($JV$3),"",IF(ISBLANK(Tipy!ID13),0,IF(AND(Tipy!ID13=Výsledky!$JT$3,Tipy!IF13=Výsledky!$JV$3),60,0)))</f>
        <v>0</v>
      </c>
      <c r="JR19" s="61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61">
        <f>IF(ISBLANK($JV$3),"",IF(OR(Tipy!IG13=Výsledky!$JQ$6,Tipy!IG13=Výsledky!$JQ$7,Tipy!IG13=Výsledky!$JQ$8,Tipy!IG13=Výsledky!$JQ$9),VLOOKUP(Tipy!IG13,'Kategórie hráčov'!$A$2:$B$51,2,FALSE),0))</f>
        <v>0</v>
      </c>
      <c r="JT19" s="61">
        <f>IF(ISBLANK($JV$3),"",IF(OR(Tipy!IH13=Výsledky!$JT$6,Tipy!IH13=Výsledky!$JT$7,Tipy!IH13=Výsledky!$JT$8,Tipy!IH13=Výsledky!$JT$9),VLOOKUP(Tipy!IH13,'Kategórie hráčov'!$A$27:$B$76,2,FALSE),0))</f>
        <v>0</v>
      </c>
      <c r="JU19" s="62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5">
        <f>IF(ISBLANK($JV$3),"",IF(ISBLANK(Tipy!ID13),"-",SUM(JQ19:JU19)))</f>
        <v>20</v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>
        <f>IF(ISBLANK($JH$3),"",IF(ISBLANK(Tipy!JU13),0,IF(AND(Tipy!JU13=Výsledky!$JF$3,Tipy!JW13=Výsledky!$JH$3),60,0)))</f>
        <v>0</v>
      </c>
      <c r="LH19" s="61" t="e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>#VALUE!</v>
      </c>
      <c r="LI19" s="61" t="e">
        <f>IF(ISBLANK($JH$3),"",IF(OR(Tipy!JX13=Výsledky!#REF!,Tipy!JX13=Výsledky!#REF!,Tipy!JX13=Výsledky!#REF!,Tipy!JX13=Výsledky!$JJ$9),IF(VLOOKUP(Tipy!JX13,'Kategórie hráčov'!$A$2:$B$46,2,FALSE)=30,30,20),0))</f>
        <v>#REF!</v>
      </c>
      <c r="LJ19" s="61" t="e">
        <f>IF(ISBLANK($JH$3),"",IF(OR(Tipy!JY13=Výsledky!#REF!,Tipy!JY13=Výsledky!#REF!,Tipy!JY13=Výsledky!#REF!,Tipy!JY13=Výsledky!$JM$9),IF(VLOOKUP(Tipy!JY13,'Kategórie hráčov'!$A$2:$B$46,2,FALSE)=30,30,20),0))</f>
        <v>#REF!</v>
      </c>
      <c r="LK19" s="62">
        <f>IF(ISBLANK($JH$3),"",IF(ISBLANK(Tipy!JU13),0,IF(OR(AND(Tipy!JU13=Výsledky!$JF$3,OR(Tipy!JW13=Výsledky!$JH$3+1,Tipy!JW13=Výsledky!$JH$3-1)),AND(Tipy!JW13=Výsledky!$JH$3,OR(Tipy!JU13=Výsledky!$JF$3+1,Tipy!JU13=Výsledky!$JF$3-1))),10,0)))</f>
        <v>0</v>
      </c>
      <c r="LL19" s="65" t="e">
        <f>IF(ISBLANK($JH$3),"",IF(ISBLANK(Tipy!JU13),"-",SUM(LG19:LK19)))</f>
        <v>#VALUE!</v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>
        <f>IF(ISBLANK($JH$3),"",IF(ISBLANK(Tipy!KI13),0,IF(AND(Tipy!KI13=Výsledky!$JF$3,Tipy!KK13=Výsledky!$JH$3),60,0)))</f>
        <v>0</v>
      </c>
      <c r="LV19" s="61" t="e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>#VALUE!</v>
      </c>
      <c r="LW19" s="61" t="e">
        <f>IF(ISBLANK($JH$3),"",IF(OR(Tipy!KL13=Výsledky!#REF!,Tipy!KL13=Výsledky!#REF!,Tipy!KL13=Výsledky!#REF!,Tipy!KL13=Výsledky!$JJ$9),IF(VLOOKUP(Tipy!KL13,'Kategórie hráčov'!$A$2:$B$46,2,FALSE)=30,30,20),0))</f>
        <v>#REF!</v>
      </c>
      <c r="LX19" s="61" t="e">
        <f>IF(ISBLANK($JH$3),"",IF(OR(Tipy!KM13=Výsledky!#REF!,Tipy!KM13=Výsledky!#REF!,Tipy!KM13=Výsledky!#REF!,Tipy!KM13=Výsledky!$JM$9),IF(VLOOKUP(Tipy!KM13,'Kategórie hráčov'!$A$2:$B$46,2,FALSE)=30,30,20),0))</f>
        <v>#REF!</v>
      </c>
      <c r="LY19" s="62">
        <f>IF(ISBLANK($JH$3),"",IF(ISBLANK(Tipy!KI13),0,IF(OR(AND(Tipy!KI13=Výsledky!$JF$3,OR(Tipy!KK13=Výsledky!$JH$3+1,Tipy!KK13=Výsledky!$JH$3-1)),AND(Tipy!KK13=Výsledky!$JH$3,OR(Tipy!KI13=Výsledky!$JF$3+1,Tipy!KI13=Výsledky!$JF$3-1))),10,0)))</f>
        <v>0</v>
      </c>
      <c r="LZ19" s="65" t="e">
        <f>IF(ISBLANK($JH$3),"",IF(ISBLANK(Tipy!KI13),"-",SUM(LU19:LY19)))</f>
        <v>#VALUE!</v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>
        <f>IF(ISBLANK($IT$3),"",IF(ISBLANK(Tipy!HF14),0,IF(AND(Tipy!HF14=Výsledky!$IR$3,Tipy!HH14=Výsledky!$IT$3),60,0)))</f>
        <v>0</v>
      </c>
      <c r="IP20" s="61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61">
        <f>IF(ISBLANK($IT$3),"",IF(OR(Tipy!HI14=Výsledky!$IO$6,Tipy!HI14=Výsledky!$IO$7,Tipy!HI14=Výsledky!$IO$8,Tipy!HI14=Výsledky!$IO$9),VLOOKUP(Tipy!HI14,'Kategórie hráčov'!$A$2:$B$51,2,FALSE),0))</f>
        <v>0</v>
      </c>
      <c r="IR20" s="61">
        <f>IF(ISBLANK($IT$3),"",IF(OR(Tipy!HJ14=Výsledky!$IR$6,Tipy!HJ14=Výsledky!$IR$7,Tipy!HJ14=Výsledky!$IR$8,Tipy!HJ14=Výsledky!$IR$9),VLOOKUP(Tipy!HJ14,'Kategórie hráčov'!$A$27:$B$76,2,FALSE),0))</f>
        <v>0</v>
      </c>
      <c r="IS20" s="62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5">
        <f>IF(ISBLANK($IT$3),"",IF(ISBLANK(Tipy!HF14),"-",SUM(IO20:IS20)))</f>
        <v>0</v>
      </c>
      <c r="IU20" s="64"/>
      <c r="IV20" s="61">
        <f>IF(ISBLANK($JA$3),"",IF(ISBLANK(Tipy!HL14),0,IF(AND(Tipy!HL14=Výsledky!$IY$3,Tipy!HN14=Výsledky!$JA$3),60,0)))</f>
        <v>0</v>
      </c>
      <c r="IW20" s="61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61">
        <f>IF(ISBLANK($JA$3),"",IF(OR(Tipy!HO14=Výsledky!$IV$6,Tipy!HO14=Výsledky!$IV$7,Tipy!HO14=Výsledky!$IV$8,Tipy!HO14=Výsledky!$IV$9),IF(VLOOKUP(Tipy!HO14,'Kategórie hráčov'!$A$2:$B$46,2,FALSE)=30,30,20),0))</f>
        <v>0</v>
      </c>
      <c r="IY20" s="61">
        <f>IF(ISBLANK($JA$3),"",IF(OR(Tipy!HP14=Výsledky!$IY$6,Tipy!HP14=Výsledky!$IY$7,Tipy!HP14=Výsledky!$IY$8,Tipy!HP14=Výsledky!$IY$9),IF(VLOOKUP(Tipy!HP14,'Kategórie hráčov'!$A$2:$B$46,2,FALSE)=30,30,20),0))</f>
        <v>0</v>
      </c>
      <c r="IZ20" s="62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5">
        <f>IF(ISBLANK($JA$3),"",IF(ISBLANK(Tipy!HL14),"-",SUM(IV20:IZ20)))</f>
        <v>0</v>
      </c>
      <c r="JB20" s="64"/>
      <c r="JC20" s="102">
        <f>IF(ISBLANK($JH$3),"",IF(ISBLANK(Tipy!HR14),0,IF(AND(Tipy!HR14=Výsledky!$JF$3,Tipy!HT14=Výsledky!$JH$3),60,0)))</f>
        <v>60</v>
      </c>
      <c r="JD20" s="101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01">
        <f>IF(ISBLANK($JH$3),"",IF(OR(Tipy!HU14=Výsledky!$JC$6,Tipy!HU14=Výsledky!$JC$7,Tipy!HU14=Výsledky!$JC$8,Tipy!HU14=Výsledky!$JC$9),VLOOKUP(Tipy!HU14,'Kategórie hráčov'!$A$2:$B$51,2,FALSE),0))</f>
        <v>20</v>
      </c>
      <c r="JF20" s="101">
        <f>IF(ISBLANK($JH$3),"",IF(OR(Tipy!HV14=Výsledky!$JF$6,Tipy!HV14=Výsledky!$JF$7,Tipy!HV14=Výsledky!$JF$8,Tipy!HV14=Výsledky!$JF$9),VLOOKUP(Tipy!HV14,'Kategórie hráčov'!$A$27:$B$76,2,FALSE),0))</f>
        <v>30</v>
      </c>
      <c r="JG20" s="30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63">
        <f>IF(ISBLANK($JH$3),"",IF(ISBLANK(Tipy!HR14),"-",SUM(JC20:JG20)))</f>
        <v>110</v>
      </c>
      <c r="JI20" s="64"/>
      <c r="JJ20" s="61">
        <f>IF(ISBLANK($JH$3),"",IF(ISBLANK(Tipy!HX14),0,IF(AND(Tipy!HX14=Výsledky!$JF$3,Tipy!HZ14=Výsledky!$JH$3),60,0)))</f>
        <v>0</v>
      </c>
      <c r="JK20" s="61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61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61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62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5" t="str">
        <f>IF(ISBLANK($JH$3),"",IF(ISBLANK(Tipy!HX14),"-",SUM(JJ20:JN20)))</f>
        <v>-</v>
      </c>
      <c r="JP20" s="64"/>
      <c r="JQ20" s="61">
        <f>IF(ISBLANK($JV$3),"",IF(ISBLANK(Tipy!ID14),0,IF(AND(Tipy!ID14=Výsledky!$JT$3,Tipy!IF14=Výsledky!$JV$3),60,0)))</f>
        <v>0</v>
      </c>
      <c r="JR20" s="61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61">
        <f>IF(ISBLANK($JV$3),"",IF(OR(Tipy!IG14=Výsledky!$JQ$6,Tipy!IG14=Výsledky!$JQ$7,Tipy!IG14=Výsledky!$JQ$8,Tipy!IG14=Výsledky!$JQ$9),VLOOKUP(Tipy!IG14,'Kategórie hráčov'!$A$2:$B$51,2,FALSE),0))</f>
        <v>0</v>
      </c>
      <c r="JT20" s="61">
        <f>IF(ISBLANK($JV$3),"",IF(OR(Tipy!IH14=Výsledky!$JT$6,Tipy!IH14=Výsledky!$JT$7,Tipy!IH14=Výsledky!$JT$8,Tipy!IH14=Výsledky!$JT$9),VLOOKUP(Tipy!IH14,'Kategórie hráčov'!$A$27:$B$76,2,FALSE),0))</f>
        <v>0</v>
      </c>
      <c r="JU20" s="62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5">
        <f>IF(ISBLANK($JV$3),"",IF(ISBLANK(Tipy!ID14),"-",SUM(JQ20:JU20)))</f>
        <v>0</v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>
        <f>IF(ISBLANK($JH$3),"",IF(ISBLANK(Tipy!JU14),0,IF(AND(Tipy!JU14=Výsledky!$JF$3,Tipy!JW14=Výsledky!$JH$3),60,0)))</f>
        <v>0</v>
      </c>
      <c r="LH20" s="61" t="e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>#VALUE!</v>
      </c>
      <c r="LI20" s="61" t="e">
        <f>IF(ISBLANK($JH$3),"",IF(OR(Tipy!JX14=Výsledky!#REF!,Tipy!JX14=Výsledky!#REF!,Tipy!JX14=Výsledky!#REF!,Tipy!JX14=Výsledky!$JJ$9),IF(VLOOKUP(Tipy!JX14,'Kategórie hráčov'!$A$2:$B$46,2,FALSE)=30,30,20),0))</f>
        <v>#REF!</v>
      </c>
      <c r="LJ20" s="61" t="e">
        <f>IF(ISBLANK($JH$3),"",IF(OR(Tipy!JY14=Výsledky!#REF!,Tipy!JY14=Výsledky!#REF!,Tipy!JY14=Výsledky!#REF!,Tipy!JY14=Výsledky!$JM$9),IF(VLOOKUP(Tipy!JY14,'Kategórie hráčov'!$A$2:$B$46,2,FALSE)=30,30,20),0))</f>
        <v>#REF!</v>
      </c>
      <c r="LK20" s="62">
        <f>IF(ISBLANK($JH$3),"",IF(ISBLANK(Tipy!JU14),0,IF(OR(AND(Tipy!JU14=Výsledky!$JF$3,OR(Tipy!JW14=Výsledky!$JH$3+1,Tipy!JW14=Výsledky!$JH$3-1)),AND(Tipy!JW14=Výsledky!$JH$3,OR(Tipy!JU14=Výsledky!$JF$3+1,Tipy!JU14=Výsledky!$JF$3-1))),10,0)))</f>
        <v>0</v>
      </c>
      <c r="LL20" s="65" t="e">
        <f>IF(ISBLANK($JH$3),"",IF(ISBLANK(Tipy!JU14),"-",SUM(LG20:LK20)))</f>
        <v>#VALUE!</v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>
        <f>IF(ISBLANK($JH$3),"",IF(ISBLANK(Tipy!KI14),0,IF(AND(Tipy!KI14=Výsledky!$JF$3,Tipy!KK14=Výsledky!$JH$3),60,0)))</f>
        <v>0</v>
      </c>
      <c r="LV20" s="61" t="e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>#VALUE!</v>
      </c>
      <c r="LW20" s="61" t="e">
        <f>IF(ISBLANK($JH$3),"",IF(OR(Tipy!KL14=Výsledky!#REF!,Tipy!KL14=Výsledky!#REF!,Tipy!KL14=Výsledky!#REF!,Tipy!KL14=Výsledky!$JJ$9),IF(VLOOKUP(Tipy!KL14,'Kategórie hráčov'!$A$2:$B$46,2,FALSE)=30,30,20),0))</f>
        <v>#REF!</v>
      </c>
      <c r="LX20" s="61" t="e">
        <f>IF(ISBLANK($JH$3),"",IF(OR(Tipy!KM14=Výsledky!#REF!,Tipy!KM14=Výsledky!#REF!,Tipy!KM14=Výsledky!#REF!,Tipy!KM14=Výsledky!$JM$9),IF(VLOOKUP(Tipy!KM14,'Kategórie hráčov'!$A$2:$B$46,2,FALSE)=30,30,20),0))</f>
        <v>#REF!</v>
      </c>
      <c r="LY20" s="62">
        <f>IF(ISBLANK($JH$3),"",IF(ISBLANK(Tipy!KI14),0,IF(OR(AND(Tipy!KI14=Výsledky!$JF$3,OR(Tipy!KK14=Výsledky!$JH$3+1,Tipy!KK14=Výsledky!$JH$3-1)),AND(Tipy!KK14=Výsledky!$JH$3,OR(Tipy!KI14=Výsledky!$JF$3+1,Tipy!KI14=Výsledky!$JF$3-1))),10,0)))</f>
        <v>0</v>
      </c>
      <c r="LZ20" s="65" t="e">
        <f>IF(ISBLANK($JH$3),"",IF(ISBLANK(Tipy!KI14),"-",SUM(LU20:LY20)))</f>
        <v>#VALUE!</v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>
        <f>IF(ISBLANK($IT$3),"",IF(ISBLANK(Tipy!HF15),0,IF(AND(Tipy!HF15=Výsledky!$IR$3,Tipy!HH15=Výsledky!$IT$3),60,0)))</f>
        <v>0</v>
      </c>
      <c r="IP21" s="61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61">
        <f>IF(ISBLANK($IT$3),"",IF(OR(Tipy!HI15=Výsledky!$IO$6,Tipy!HI15=Výsledky!$IO$7,Tipy!HI15=Výsledky!$IO$8,Tipy!HI15=Výsledky!$IO$9),VLOOKUP(Tipy!HI15,'Kategórie hráčov'!$A$2:$B$51,2,FALSE),0))</f>
        <v>0</v>
      </c>
      <c r="IR21" s="61">
        <f>IF(ISBLANK($IT$3),"",IF(OR(Tipy!HJ15=Výsledky!$IR$6,Tipy!HJ15=Výsledky!$IR$7,Tipy!HJ15=Výsledky!$IR$8,Tipy!HJ15=Výsledky!$IR$9),VLOOKUP(Tipy!HJ15,'Kategórie hráčov'!$A$27:$B$76,2,FALSE),0))</f>
        <v>0</v>
      </c>
      <c r="IS21" s="62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5" t="str">
        <f>IF(ISBLANK($IT$3),"",IF(ISBLANK(Tipy!HF15),"-",SUM(IO21:IS21)))</f>
        <v>-</v>
      </c>
      <c r="IU21" s="64"/>
      <c r="IV21" s="61">
        <f>IF(ISBLANK($JA$3),"",IF(ISBLANK(Tipy!HL15),0,IF(AND(Tipy!HL15=Výsledky!$IY$3,Tipy!HN15=Výsledky!$JA$3),60,0)))</f>
        <v>0</v>
      </c>
      <c r="IW21" s="61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61">
        <f>IF(ISBLANK($JA$3),"",IF(OR(Tipy!HO15=Výsledky!$IV$6,Tipy!HO15=Výsledky!$IV$7,Tipy!HO15=Výsledky!$IV$8,Tipy!HO15=Výsledky!$IV$9),IF(VLOOKUP(Tipy!HO15,'Kategórie hráčov'!$A$2:$B$46,2,FALSE)=30,30,20),0))</f>
        <v>0</v>
      </c>
      <c r="IY21" s="61">
        <f>IF(ISBLANK($JA$3),"",IF(OR(Tipy!HP15=Výsledky!$IY$6,Tipy!HP15=Výsledky!$IY$7,Tipy!HP15=Výsledky!$IY$8,Tipy!HP15=Výsledky!$IY$9),IF(VLOOKUP(Tipy!HP15,'Kategórie hráčov'!$A$2:$B$46,2,FALSE)=30,30,20),0))</f>
        <v>0</v>
      </c>
      <c r="IZ21" s="62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5" t="str">
        <f>IF(ISBLANK($JA$3),"",IF(ISBLANK(Tipy!HL15),"-",SUM(IV21:IZ21)))</f>
        <v>-</v>
      </c>
      <c r="JB21" s="64"/>
      <c r="JC21" s="102">
        <f>IF(ISBLANK($JH$3),"",IF(ISBLANK(Tipy!HR15),0,IF(AND(Tipy!HR15=Výsledky!$JF$3,Tipy!HT15=Výsledky!$JH$3),60,0)))</f>
        <v>0</v>
      </c>
      <c r="JD21" s="101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01">
        <f>IF(ISBLANK($JH$3),"",IF(OR(Tipy!HU15=Výsledky!$JC$6,Tipy!HU15=Výsledky!$JC$7,Tipy!HU15=Výsledky!$JC$8,Tipy!HU15=Výsledky!$JC$9),VLOOKUP(Tipy!HU15,'Kategórie hráčov'!$A$2:$B$51,2,FALSE),0))</f>
        <v>0</v>
      </c>
      <c r="JF21" s="101">
        <f>IF(ISBLANK($JH$3),"",IF(OR(Tipy!HV15=Výsledky!$JF$6,Tipy!HV15=Výsledky!$JF$7,Tipy!HV15=Výsledky!$JF$8,Tipy!HV15=Výsledky!$JF$9),VLOOKUP(Tipy!HV15,'Kategórie hráčov'!$A$27:$B$76,2,FALSE),0))</f>
        <v>0</v>
      </c>
      <c r="JG21" s="30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63" t="str">
        <f>IF(ISBLANK($JH$3),"",IF(ISBLANK(Tipy!HR15),"-",SUM(JC21:JG21)))</f>
        <v>-</v>
      </c>
      <c r="JI21" s="64"/>
      <c r="JJ21" s="61">
        <f>IF(ISBLANK($JH$3),"",IF(ISBLANK(Tipy!HX15),0,IF(AND(Tipy!HX15=Výsledky!$JF$3,Tipy!HZ15=Výsledky!$JH$3),60,0)))</f>
        <v>0</v>
      </c>
      <c r="JK21" s="61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61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61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62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5" t="str">
        <f>IF(ISBLANK($JH$3),"",IF(ISBLANK(Tipy!HX15),"-",SUM(JJ21:JN21)))</f>
        <v>-</v>
      </c>
      <c r="JP21" s="64"/>
      <c r="JQ21" s="61">
        <f>IF(ISBLANK($JV$3),"",IF(ISBLANK(Tipy!ID15),0,IF(AND(Tipy!ID15=Výsledky!$JT$3,Tipy!IF15=Výsledky!$JV$3),60,0)))</f>
        <v>0</v>
      </c>
      <c r="JR21" s="61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61">
        <f>IF(ISBLANK($JV$3),"",IF(OR(Tipy!IG15=Výsledky!$JQ$6,Tipy!IG15=Výsledky!$JQ$7,Tipy!IG15=Výsledky!$JQ$8,Tipy!IG15=Výsledky!$JQ$9),VLOOKUP(Tipy!IG15,'Kategórie hráčov'!$A$2:$B$51,2,FALSE),0))</f>
        <v>0</v>
      </c>
      <c r="JT21" s="61">
        <f>IF(ISBLANK($JV$3),"",IF(OR(Tipy!IH15=Výsledky!$JT$6,Tipy!IH15=Výsledky!$JT$7,Tipy!IH15=Výsledky!$JT$8,Tipy!IH15=Výsledky!$JT$9),VLOOKUP(Tipy!IH15,'Kategórie hráčov'!$A$27:$B$76,2,FALSE),0))</f>
        <v>0</v>
      </c>
      <c r="JU21" s="62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5" t="str">
        <f>IF(ISBLANK($JV$3),"",IF(ISBLANK(Tipy!ID15),"-",SUM(JQ21:JU21)))</f>
        <v>-</v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>
        <f>IF(ISBLANK($JH$3),"",IF(ISBLANK(Tipy!JU15),0,IF(AND(Tipy!JU15=Výsledky!$JF$3,Tipy!JW15=Výsledky!$JH$3),60,0)))</f>
        <v>0</v>
      </c>
      <c r="LH21" s="61" t="e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>#VALUE!</v>
      </c>
      <c r="LI21" s="61" t="e">
        <f>IF(ISBLANK($JH$3),"",IF(OR(Tipy!JX15=Výsledky!#REF!,Tipy!JX15=Výsledky!#REF!,Tipy!JX15=Výsledky!#REF!,Tipy!JX15=Výsledky!$JJ$9),IF(VLOOKUP(Tipy!JX15,'Kategórie hráčov'!$A$2:$B$46,2,FALSE)=30,30,20),0))</f>
        <v>#REF!</v>
      </c>
      <c r="LJ21" s="61" t="e">
        <f>IF(ISBLANK($JH$3),"",IF(OR(Tipy!JY15=Výsledky!#REF!,Tipy!JY15=Výsledky!#REF!,Tipy!JY15=Výsledky!#REF!,Tipy!JY15=Výsledky!$JM$9),IF(VLOOKUP(Tipy!JY15,'Kategórie hráčov'!$A$2:$B$46,2,FALSE)=30,30,20),0))</f>
        <v>#REF!</v>
      </c>
      <c r="LK21" s="62">
        <f>IF(ISBLANK($JH$3),"",IF(ISBLANK(Tipy!JU15),0,IF(OR(AND(Tipy!JU15=Výsledky!$JF$3,OR(Tipy!JW15=Výsledky!$JH$3+1,Tipy!JW15=Výsledky!$JH$3-1)),AND(Tipy!JW15=Výsledky!$JH$3,OR(Tipy!JU15=Výsledky!$JF$3+1,Tipy!JU15=Výsledky!$JF$3-1))),10,0)))</f>
        <v>0</v>
      </c>
      <c r="LL21" s="65" t="e">
        <f>IF(ISBLANK($JH$3),"",IF(ISBLANK(Tipy!JU15),"-",SUM(LG21:LK21)))</f>
        <v>#VALUE!</v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>
        <f>IF(ISBLANK($JH$3),"",IF(ISBLANK(Tipy!KI15),0,IF(AND(Tipy!KI15=Výsledky!$JF$3,Tipy!KK15=Výsledky!$JH$3),60,0)))</f>
        <v>0</v>
      </c>
      <c r="LV21" s="61" t="e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>#VALUE!</v>
      </c>
      <c r="LW21" s="61" t="e">
        <f>IF(ISBLANK($JH$3),"",IF(OR(Tipy!KL15=Výsledky!#REF!,Tipy!KL15=Výsledky!#REF!,Tipy!KL15=Výsledky!#REF!,Tipy!KL15=Výsledky!$JJ$9),IF(VLOOKUP(Tipy!KL15,'Kategórie hráčov'!$A$2:$B$46,2,FALSE)=30,30,20),0))</f>
        <v>#REF!</v>
      </c>
      <c r="LX21" s="61" t="e">
        <f>IF(ISBLANK($JH$3),"",IF(OR(Tipy!KM15=Výsledky!#REF!,Tipy!KM15=Výsledky!#REF!,Tipy!KM15=Výsledky!#REF!,Tipy!KM15=Výsledky!$JM$9),IF(VLOOKUP(Tipy!KM15,'Kategórie hráčov'!$A$2:$B$46,2,FALSE)=30,30,20),0))</f>
        <v>#REF!</v>
      </c>
      <c r="LY21" s="62">
        <f>IF(ISBLANK($JH$3),"",IF(ISBLANK(Tipy!KI15),0,IF(OR(AND(Tipy!KI15=Výsledky!$JF$3,OR(Tipy!KK15=Výsledky!$JH$3+1,Tipy!KK15=Výsledky!$JH$3-1)),AND(Tipy!KK15=Výsledky!$JH$3,OR(Tipy!KI15=Výsledky!$JF$3+1,Tipy!KI15=Výsledky!$JF$3-1))),10,0)))</f>
        <v>0</v>
      </c>
      <c r="LZ21" s="65" t="e">
        <f>IF(ISBLANK($JH$3),"",IF(ISBLANK(Tipy!KI15),"-",SUM(LU21:LY21)))</f>
        <v>#VALUE!</v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>
        <f>IF(ISBLANK($IT$3),"",IF(ISBLANK(Tipy!HF16),0,IF(AND(Tipy!HF16=Výsledky!$IR$3,Tipy!HH16=Výsledky!$IT$3),60,0)))</f>
        <v>0</v>
      </c>
      <c r="IP22" s="61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61">
        <f>IF(ISBLANK($IT$3),"",IF(OR(Tipy!HI16=Výsledky!$IO$6,Tipy!HI16=Výsledky!$IO$7,Tipy!HI16=Výsledky!$IO$8,Tipy!HI16=Výsledky!$IO$9),VLOOKUP(Tipy!HI16,'Kategórie hráčov'!$A$2:$B$51,2,FALSE),0))</f>
        <v>0</v>
      </c>
      <c r="IR22" s="61">
        <f>IF(ISBLANK($IT$3),"",IF(OR(Tipy!HJ16=Výsledky!$IR$6,Tipy!HJ16=Výsledky!$IR$7,Tipy!HJ16=Výsledky!$IR$8,Tipy!HJ16=Výsledky!$IR$9),VLOOKUP(Tipy!HJ16,'Kategórie hráčov'!$A$27:$B$76,2,FALSE),0))</f>
        <v>0</v>
      </c>
      <c r="IS22" s="62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5">
        <f>IF(ISBLANK($IT$3),"",IF(ISBLANK(Tipy!HF16),"-",SUM(IO22:IS22)))</f>
        <v>20</v>
      </c>
      <c r="IU22" s="64"/>
      <c r="IV22" s="61">
        <f>IF(ISBLANK($JA$3),"",IF(ISBLANK(Tipy!HL16),0,IF(AND(Tipy!HL16=Výsledky!$IY$3,Tipy!HN16=Výsledky!$JA$3),60,0)))</f>
        <v>0</v>
      </c>
      <c r="IW22" s="61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61">
        <f>IF(ISBLANK($JA$3),"",IF(OR(Tipy!HO16=Výsledky!$IV$6,Tipy!HO16=Výsledky!$IV$7,Tipy!HO16=Výsledky!$IV$8,Tipy!HO16=Výsledky!$IV$9),IF(VLOOKUP(Tipy!HO16,'Kategórie hráčov'!$A$2:$B$80,2,FALSE)=30,30,20),0))</f>
        <v>20</v>
      </c>
      <c r="IY22" s="61">
        <f>IF(ISBLANK($JA$3),"",IF(OR(Tipy!HP16=Výsledky!$IY$6,Tipy!HP16=Výsledky!$IY$7,Tipy!HP16=Výsledky!$IY$8,Tipy!HP16=Výsledky!$IY$9),IF(VLOOKUP(Tipy!HP16,'Kategórie hráčov'!$A$2:$B$46,2,FALSE)=30,30,20),0))</f>
        <v>0</v>
      </c>
      <c r="IZ22" s="62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5">
        <f>IF(ISBLANK($JA$3),"",IF(ISBLANK(Tipy!HL16),"-",SUM(IV22:IZ22)))</f>
        <v>20</v>
      </c>
      <c r="JB22" s="64"/>
      <c r="JC22" s="102">
        <f>IF(ISBLANK($JH$3),"",IF(ISBLANK(Tipy!HR16),0,IF(AND(Tipy!HR16=Výsledky!$JF$3,Tipy!HT16=Výsledky!$JH$3),60,0)))</f>
        <v>0</v>
      </c>
      <c r="JD22" s="101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101">
        <f>IF(ISBLANK($JH$3),"",IF(OR(Tipy!HU16=Výsledky!$JC$6,Tipy!HU16=Výsledky!$JC$7,Tipy!HU16=Výsledky!$JC$8,Tipy!HU16=Výsledky!$JC$9),VLOOKUP(Tipy!HU16,'Kategórie hráčov'!$A$2:$B$51,2,FALSE),0))</f>
        <v>20</v>
      </c>
      <c r="JF22" s="101">
        <f>IF(ISBLANK($JH$3),"",IF(OR(Tipy!HV16=Výsledky!$JF$6,Tipy!HV16=Výsledky!$JF$7,Tipy!HV16=Výsledky!$JF$8,Tipy!HV16=Výsledky!$JF$9),VLOOKUP(Tipy!HV16,'Kategórie hráčov'!$A$27:$B$76,2,FALSE),0))</f>
        <v>0</v>
      </c>
      <c r="JG22" s="30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63">
        <f>IF(ISBLANK($JH$3),"",IF(ISBLANK(Tipy!HR16),"-",SUM(JC22:JG22)))</f>
        <v>40</v>
      </c>
      <c r="JI22" s="64"/>
      <c r="JJ22" s="61">
        <f>IF(ISBLANK($JH$3),"",IF(ISBLANK(Tipy!HX16),0,IF(AND(Tipy!HX16=Výsledky!$JF$3,Tipy!HZ16=Výsledky!$JH$3),60,0)))</f>
        <v>0</v>
      </c>
      <c r="JK22" s="61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61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61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62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5" t="str">
        <f>IF(ISBLANK($JH$3),"",IF(ISBLANK(Tipy!HX16),"-",SUM(JJ22:JN22)))</f>
        <v>-</v>
      </c>
      <c r="JP22" s="64"/>
      <c r="JQ22" s="61">
        <f>IF(ISBLANK($JV$3),"",IF(ISBLANK(Tipy!ID16),0,IF(AND(Tipy!ID16=Výsledky!$JT$3,Tipy!IF16=Výsledky!$JV$3),60,0)))</f>
        <v>0</v>
      </c>
      <c r="JR22" s="61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61">
        <f>IF(ISBLANK($JV$3),"",IF(OR(Tipy!IG16=Výsledky!$JQ$6,Tipy!IG16=Výsledky!$JQ$7,Tipy!IG16=Výsledky!$JQ$8,Tipy!IG16=Výsledky!$JQ$9),VLOOKUP(Tipy!IG16,'Kategórie hráčov'!$A$2:$B$51,2,FALSE),0))</f>
        <v>0</v>
      </c>
      <c r="JT22" s="61">
        <f>IF(ISBLANK($JV$3),"",IF(OR(Tipy!IH16=Výsledky!$JT$6,Tipy!IH16=Výsledky!$JT$7,Tipy!IH16=Výsledky!$JT$8,Tipy!IH16=Výsledky!$JT$9),VLOOKUP(Tipy!IH16,'Kategórie hráčov'!$A$27:$B$76,2,FALSE),0))</f>
        <v>20</v>
      </c>
      <c r="JU22" s="62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5">
        <f>IF(ISBLANK($JV$3),"",IF(ISBLANK(Tipy!ID16),"-",SUM(JQ22:JU22)))</f>
        <v>40</v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>
        <f>IF(ISBLANK($JH$3),"",IF(ISBLANK(Tipy!JU16),0,IF(AND(Tipy!JU16=Výsledky!$JF$3,Tipy!JW16=Výsledky!$JH$3),60,0)))</f>
        <v>0</v>
      </c>
      <c r="LH22" s="61" t="e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>#VALUE!</v>
      </c>
      <c r="LI22" s="61" t="e">
        <f>IF(ISBLANK($JH$3),"",IF(OR(Tipy!JX16=Výsledky!#REF!,Tipy!JX16=Výsledky!#REF!,Tipy!JX16=Výsledky!#REF!,Tipy!JX16=Výsledky!$JJ$9),IF(VLOOKUP(Tipy!JX16,'Kategórie hráčov'!$A$2:$B$46,2,FALSE)=30,30,20),0))</f>
        <v>#REF!</v>
      </c>
      <c r="LJ22" s="61" t="e">
        <f>IF(ISBLANK($JH$3),"",IF(OR(Tipy!JY16=Výsledky!#REF!,Tipy!JY16=Výsledky!#REF!,Tipy!JY16=Výsledky!#REF!,Tipy!JY16=Výsledky!$JM$9),IF(VLOOKUP(Tipy!JY16,'Kategórie hráčov'!$A$2:$B$46,2,FALSE)=30,30,20),0))</f>
        <v>#REF!</v>
      </c>
      <c r="LK22" s="62">
        <f>IF(ISBLANK($JH$3),"",IF(ISBLANK(Tipy!JU16),0,IF(OR(AND(Tipy!JU16=Výsledky!$JF$3,OR(Tipy!JW16=Výsledky!$JH$3+1,Tipy!JW16=Výsledky!$JH$3-1)),AND(Tipy!JW16=Výsledky!$JH$3,OR(Tipy!JU16=Výsledky!$JF$3+1,Tipy!JU16=Výsledky!$JF$3-1))),10,0)))</f>
        <v>0</v>
      </c>
      <c r="LL22" s="65" t="e">
        <f>IF(ISBLANK($JH$3),"",IF(ISBLANK(Tipy!JU16),"-",SUM(LG22:LK22)))</f>
        <v>#VALUE!</v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>
        <f>IF(ISBLANK($JH$3),"",IF(ISBLANK(Tipy!KI16),0,IF(AND(Tipy!KI16=Výsledky!$JF$3,Tipy!KK16=Výsledky!$JH$3),60,0)))</f>
        <v>0</v>
      </c>
      <c r="LV22" s="61" t="e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>#VALUE!</v>
      </c>
      <c r="LW22" s="61" t="e">
        <f>IF(ISBLANK($JH$3),"",IF(OR(Tipy!KL16=Výsledky!#REF!,Tipy!KL16=Výsledky!#REF!,Tipy!KL16=Výsledky!#REF!,Tipy!KL16=Výsledky!$JJ$9),IF(VLOOKUP(Tipy!KL16,'Kategórie hráčov'!$A$2:$B$46,2,FALSE)=30,30,20),0))</f>
        <v>#REF!</v>
      </c>
      <c r="LX22" s="61" t="e">
        <f>IF(ISBLANK($JH$3),"",IF(OR(Tipy!KM16=Výsledky!#REF!,Tipy!KM16=Výsledky!#REF!,Tipy!KM16=Výsledky!#REF!,Tipy!KM16=Výsledky!$JM$9),IF(VLOOKUP(Tipy!KM16,'Kategórie hráčov'!$A$2:$B$46,2,FALSE)=30,30,20),0))</f>
        <v>#REF!</v>
      </c>
      <c r="LY22" s="62">
        <f>IF(ISBLANK($JH$3),"",IF(ISBLANK(Tipy!KI16),0,IF(OR(AND(Tipy!KI16=Výsledky!$JF$3,OR(Tipy!KK16=Výsledky!$JH$3+1,Tipy!KK16=Výsledky!$JH$3-1)),AND(Tipy!KK16=Výsledky!$JH$3,OR(Tipy!KI16=Výsledky!$JF$3+1,Tipy!KI16=Výsledky!$JF$3-1))),10,0)))</f>
        <v>0</v>
      </c>
      <c r="LZ22" s="65" t="e">
        <f>IF(ISBLANK($JH$3),"",IF(ISBLANK(Tipy!KI16),"-",SUM(LU22:LY22)))</f>
        <v>#VALUE!</v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>
        <f>IF(ISBLANK($IT$3),"",IF(ISBLANK(Tipy!HF17),0,IF(AND(Tipy!HF17=Výsledky!$IR$3,Tipy!HH17=Výsledky!$IT$3),60,0)))</f>
        <v>0</v>
      </c>
      <c r="IP23" s="61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61">
        <f>IF(ISBLANK($IT$3),"",IF(OR(Tipy!HI17=Výsledky!$IO$6,Tipy!HI17=Výsledky!$IO$7,Tipy!HI17=Výsledky!$IO$8,Tipy!HI17=Výsledky!$IO$9),VLOOKUP(Tipy!HI17,'Kategórie hráčov'!$A$2:$B$51,2,FALSE),0))</f>
        <v>20</v>
      </c>
      <c r="IR23" s="61">
        <f>IF(ISBLANK($IT$3),"",IF(OR(Tipy!HJ17=Výsledky!$IR$6,Tipy!HJ17=Výsledky!$IR$7,Tipy!HJ17=Výsledky!$IR$8,Tipy!HJ17=Výsledky!$IR$9),VLOOKUP(Tipy!HJ17,'Kategórie hráčov'!$A$27:$B$76,2,FALSE),0))</f>
        <v>0</v>
      </c>
      <c r="IS23" s="62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5">
        <f>IF(ISBLANK($IT$3),"",IF(ISBLANK(Tipy!HF17),"-",SUM(IO23:IS23)))</f>
        <v>40</v>
      </c>
      <c r="IU23" s="64"/>
      <c r="IV23" s="61">
        <f>IF(ISBLANK($JA$3),"",IF(ISBLANK(Tipy!HL17),0,IF(AND(Tipy!HL17=Výsledky!$IY$3,Tipy!HN17=Výsledky!$JA$3),60,0)))</f>
        <v>0</v>
      </c>
      <c r="IW23" s="61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61">
        <f>IF(ISBLANK($JA$3),"",IF(OR(Tipy!HO17=Výsledky!$IV$6,Tipy!HO17=Výsledky!$IV$7,Tipy!HO17=Výsledky!$IV$8,Tipy!HO17=Výsledky!$IV$9),IF(VLOOKUP(Tipy!HO17,'Kategórie hráčov'!$A$2:$B$46,2,FALSE)=30,30,20),0))</f>
        <v>0</v>
      </c>
      <c r="IY23" s="61">
        <f>IF(ISBLANK($JA$3),"",IF(OR(Tipy!HP17=Výsledky!$IY$6,Tipy!HP17=Výsledky!$IY$7,Tipy!HP17=Výsledky!$IY$8,Tipy!HP17=Výsledky!$IY$9),IF(VLOOKUP(Tipy!HP17,'Kategórie hráčov'!$A$2:$B$46,2,FALSE)=30,30,20),0))</f>
        <v>0</v>
      </c>
      <c r="IZ23" s="62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5">
        <f>IF(ISBLANK($JA$3),"",IF(ISBLANK(Tipy!HL17),"-",SUM(IV23:IZ23)))</f>
        <v>0</v>
      </c>
      <c r="JB23" s="64"/>
      <c r="JC23" s="102">
        <f>IF(ISBLANK($JH$3),"",IF(ISBLANK(Tipy!HR17),0,IF(AND(Tipy!HR17=Výsledky!$JF$3,Tipy!HT17=Výsledky!$JH$3),60,0)))</f>
        <v>0</v>
      </c>
      <c r="JD23" s="101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101">
        <f>IF(ISBLANK($JH$3),"",IF(OR(Tipy!HU17=Výsledky!$JC$6,Tipy!HU17=Výsledky!$JC$7,Tipy!HU17=Výsledky!$JC$8,Tipy!HU17=Výsledky!$JC$9),VLOOKUP(Tipy!HU17,'Kategórie hráčov'!$A$2:$B$51,2,FALSE),0))</f>
        <v>20</v>
      </c>
      <c r="JF23" s="101">
        <f>IF(ISBLANK($JH$3),"",IF(OR(Tipy!HV17=Výsledky!$JF$6,Tipy!HV17=Výsledky!$JF$7,Tipy!HV17=Výsledky!$JF$8,Tipy!HV17=Výsledky!$JF$9),VLOOKUP(Tipy!HV17,'Kategórie hráčov'!$A$27:$B$76,2,FALSE),0))</f>
        <v>0</v>
      </c>
      <c r="JG23" s="30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63">
        <f>IF(ISBLANK($JH$3),"",IF(ISBLANK(Tipy!HR17),"-",SUM(JC23:JG23)))</f>
        <v>40</v>
      </c>
      <c r="JI23" s="64"/>
      <c r="JJ23" s="61">
        <f>IF(ISBLANK($JH$3),"",IF(ISBLANK(Tipy!HX17),0,IF(AND(Tipy!HX17=Výsledky!$JF$3,Tipy!HZ17=Výsledky!$JH$3),60,0)))</f>
        <v>0</v>
      </c>
      <c r="JK23" s="61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61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61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62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5" t="str">
        <f>IF(ISBLANK($JH$3),"",IF(ISBLANK(Tipy!HX17),"-",SUM(JJ23:JN23)))</f>
        <v>-</v>
      </c>
      <c r="JP23" s="64"/>
      <c r="JQ23" s="61">
        <f>IF(ISBLANK($JV$3),"",IF(ISBLANK(Tipy!ID17),0,IF(AND(Tipy!ID17=Výsledky!$JT$3,Tipy!IF17=Výsledky!$JV$3),60,0)))</f>
        <v>0</v>
      </c>
      <c r="JR23" s="61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61">
        <f>IF(ISBLANK($JV$3),"",IF(OR(Tipy!IG17=Výsledky!$JQ$6,Tipy!IG17=Výsledky!$JQ$7,Tipy!IG17=Výsledky!$JQ$8,Tipy!IG17=Výsledky!$JQ$9),VLOOKUP(Tipy!IG17,'Kategórie hráčov'!$A$2:$B$51,2,FALSE),0))</f>
        <v>0</v>
      </c>
      <c r="JT23" s="61">
        <f>IF(ISBLANK($JV$3),"",IF(OR(Tipy!IH17=Výsledky!$JT$6,Tipy!IH17=Výsledky!$JT$7,Tipy!IH17=Výsledky!$JT$8,Tipy!IH17=Výsledky!$JT$9),VLOOKUP(Tipy!IH17,'Kategórie hráčov'!$A$27:$B$76,2,FALSE),0))</f>
        <v>0</v>
      </c>
      <c r="JU23" s="62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5">
        <f>IF(ISBLANK($JV$3),"",IF(ISBLANK(Tipy!ID17),"-",SUM(JQ23:JU23)))</f>
        <v>30</v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>
        <f>IF(ISBLANK($JH$3),"",IF(ISBLANK(Tipy!JU17),0,IF(AND(Tipy!JU17=Výsledky!$JF$3,Tipy!JW17=Výsledky!$JH$3),60,0)))</f>
        <v>0</v>
      </c>
      <c r="LH23" s="61" t="e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>#VALUE!</v>
      </c>
      <c r="LI23" s="61" t="e">
        <f>IF(ISBLANK($JH$3),"",IF(OR(Tipy!JX17=Výsledky!#REF!,Tipy!JX17=Výsledky!#REF!,Tipy!JX17=Výsledky!#REF!,Tipy!JX17=Výsledky!$JJ$9),IF(VLOOKUP(Tipy!JX17,'Kategórie hráčov'!$A$2:$B$46,2,FALSE)=30,30,20),0))</f>
        <v>#REF!</v>
      </c>
      <c r="LJ23" s="61" t="e">
        <f>IF(ISBLANK($JH$3),"",IF(OR(Tipy!JY17=Výsledky!#REF!,Tipy!JY17=Výsledky!#REF!,Tipy!JY17=Výsledky!#REF!,Tipy!JY17=Výsledky!$JM$9),IF(VLOOKUP(Tipy!JY17,'Kategórie hráčov'!$A$2:$B$46,2,FALSE)=30,30,20),0))</f>
        <v>#REF!</v>
      </c>
      <c r="LK23" s="62">
        <f>IF(ISBLANK($JH$3),"",IF(ISBLANK(Tipy!JU17),0,IF(OR(AND(Tipy!JU17=Výsledky!$JF$3,OR(Tipy!JW17=Výsledky!$JH$3+1,Tipy!JW17=Výsledky!$JH$3-1)),AND(Tipy!JW17=Výsledky!$JH$3,OR(Tipy!JU17=Výsledky!$JF$3+1,Tipy!JU17=Výsledky!$JF$3-1))),10,0)))</f>
        <v>0</v>
      </c>
      <c r="LL23" s="65" t="e">
        <f>IF(ISBLANK($JH$3),"",IF(ISBLANK(Tipy!JU17),"-",SUM(LG23:LK23)))</f>
        <v>#VALUE!</v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>
        <f>IF(ISBLANK($JH$3),"",IF(ISBLANK(Tipy!KI17),0,IF(AND(Tipy!KI17=Výsledky!$JF$3,Tipy!KK17=Výsledky!$JH$3),60,0)))</f>
        <v>0</v>
      </c>
      <c r="LV23" s="61" t="e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>#VALUE!</v>
      </c>
      <c r="LW23" s="61" t="e">
        <f>IF(ISBLANK($JH$3),"",IF(OR(Tipy!KL17=Výsledky!#REF!,Tipy!KL17=Výsledky!#REF!,Tipy!KL17=Výsledky!#REF!,Tipy!KL17=Výsledky!$JJ$9),IF(VLOOKUP(Tipy!KL17,'Kategórie hráčov'!$A$2:$B$46,2,FALSE)=30,30,20),0))</f>
        <v>#REF!</v>
      </c>
      <c r="LX23" s="61" t="e">
        <f>IF(ISBLANK($JH$3),"",IF(OR(Tipy!KM17=Výsledky!#REF!,Tipy!KM17=Výsledky!#REF!,Tipy!KM17=Výsledky!#REF!,Tipy!KM17=Výsledky!$JM$9),IF(VLOOKUP(Tipy!KM17,'Kategórie hráčov'!$A$2:$B$46,2,FALSE)=30,30,20),0))</f>
        <v>#REF!</v>
      </c>
      <c r="LY23" s="62">
        <f>IF(ISBLANK($JH$3),"",IF(ISBLANK(Tipy!KI17),0,IF(OR(AND(Tipy!KI17=Výsledky!$JF$3,OR(Tipy!KK17=Výsledky!$JH$3+1,Tipy!KK17=Výsledky!$JH$3-1)),AND(Tipy!KK17=Výsledky!$JH$3,OR(Tipy!KI17=Výsledky!$JF$3+1,Tipy!KI17=Výsledky!$JF$3-1))),10,0)))</f>
        <v>0</v>
      </c>
      <c r="LZ23" s="65" t="e">
        <f>IF(ISBLANK($JH$3),"",IF(ISBLANK(Tipy!KI17),"-",SUM(LU23:LY23)))</f>
        <v>#VALUE!</v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>
        <f>IF(ISBLANK($IT$3),"",IF(ISBLANK(Tipy!HF18),0,IF(AND(Tipy!HF18=Výsledky!$IR$3,Tipy!HH18=Výsledky!$IT$3),60,0)))</f>
        <v>0</v>
      </c>
      <c r="IP24" s="61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61">
        <f>IF(ISBLANK($IT$3),"",IF(OR(Tipy!HI18=Výsledky!$IO$6,Tipy!HI18=Výsledky!$IO$7,Tipy!HI18=Výsledky!$IO$8,Tipy!HI18=Výsledky!$IO$9),VLOOKUP(Tipy!HI18,'Kategórie hráčov'!$A$2:$B$51,2,FALSE),0))</f>
        <v>20</v>
      </c>
      <c r="IR24" s="61">
        <f>IF(ISBLANK($IT$3),"",IF(OR(Tipy!HJ18=Výsledky!$IR$6,Tipy!HJ18=Výsledky!$IR$7,Tipy!HJ18=Výsledky!$IR$8,Tipy!HJ18=Výsledky!$IR$9),VLOOKUP(Tipy!HJ18,'Kategórie hráčov'!$A$27:$B$76,2,FALSE),0))</f>
        <v>20</v>
      </c>
      <c r="IS24" s="62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5">
        <f>IF(ISBLANK($IT$3),"",IF(ISBLANK(Tipy!HF18),"-",SUM(IO24:IS24)))</f>
        <v>60</v>
      </c>
      <c r="IU24" s="64"/>
      <c r="IV24" s="61">
        <f>IF(ISBLANK($JA$3),"",IF(ISBLANK(Tipy!HL18),0,IF(AND(Tipy!HL18=Výsledky!$IY$3,Tipy!HN18=Výsledky!$JA$3),60,0)))</f>
        <v>0</v>
      </c>
      <c r="IW24" s="61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61">
        <f>IF(ISBLANK($JA$3),"",IF(OR(Tipy!HO18=Výsledky!$IV$6,Tipy!HO18=Výsledky!$IV$7,Tipy!HO18=Výsledky!$IV$8,Tipy!HO18=Výsledky!$IV$9),IF(VLOOKUP(Tipy!HO18,'Kategórie hráčov'!$A$2:$B$46,2,FALSE)=30,30,20),0))</f>
        <v>0</v>
      </c>
      <c r="IY24" s="61">
        <f>IF(ISBLANK($JA$3),"",IF(OR(Tipy!HP18=Výsledky!$IY$6,Tipy!HP18=Výsledky!$IY$7,Tipy!HP18=Výsledky!$IY$8,Tipy!HP18=Výsledky!$IY$9),IF(VLOOKUP(Tipy!HP18,'Kategórie hráčov'!$A$2:$B$46,2,FALSE)=30,30,20),0))</f>
        <v>0</v>
      </c>
      <c r="IZ24" s="62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5">
        <f>IF(ISBLANK($JA$3),"",IF(ISBLANK(Tipy!HL18),"-",SUM(IV24:IZ24)))</f>
        <v>0</v>
      </c>
      <c r="JB24" s="64"/>
      <c r="JC24" s="102">
        <f>IF(ISBLANK($JH$3),"",IF(ISBLANK(Tipy!HR18),0,IF(AND(Tipy!HR18=Výsledky!$JF$3,Tipy!HT18=Výsledky!$JH$3),60,0)))</f>
        <v>0</v>
      </c>
      <c r="JD24" s="101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01">
        <f>IF(ISBLANK($JH$3),"",IF(OR(Tipy!HU18=Výsledky!$JC$6,Tipy!HU18=Výsledky!$JC$7,Tipy!HU18=Výsledky!$JC$8,Tipy!HU18=Výsledky!$JC$9),VLOOKUP(Tipy!HU18,'Kategórie hráčov'!$A$2:$B$51,2,FALSE),0))</f>
        <v>20</v>
      </c>
      <c r="JF24" s="101">
        <f>IF(ISBLANK($JH$3),"",IF(OR(Tipy!HV18=Výsledky!$JF$6,Tipy!HV18=Výsledky!$JF$7,Tipy!HV18=Výsledky!$JF$8,Tipy!HV18=Výsledky!$JF$9),VLOOKUP(Tipy!HV18,'Kategórie hráčov'!$A$27:$B$76,2,FALSE),0))</f>
        <v>0</v>
      </c>
      <c r="JG24" s="303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63">
        <f>IF(ISBLANK($JH$3),"",IF(ISBLANK(Tipy!HR18),"-",SUM(JC24:JG24)))</f>
        <v>40</v>
      </c>
      <c r="JI24" s="64"/>
      <c r="JJ24" s="61">
        <f>IF(ISBLANK($JH$3),"",IF(ISBLANK(Tipy!HX18),0,IF(AND(Tipy!HX18=Výsledky!$JF$3,Tipy!HZ18=Výsledky!$JH$3),60,0)))</f>
        <v>0</v>
      </c>
      <c r="JK24" s="61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61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61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62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5" t="str">
        <f>IF(ISBLANK($JH$3),"",IF(ISBLANK(Tipy!HX18),"-",SUM(JJ24:JN24)))</f>
        <v>-</v>
      </c>
      <c r="JP24" s="64"/>
      <c r="JQ24" s="61">
        <f>IF(ISBLANK($JV$3),"",IF(ISBLANK(Tipy!ID18),0,IF(AND(Tipy!ID18=Výsledky!$JT$3,Tipy!IF18=Výsledky!$JV$3),60,0)))</f>
        <v>0</v>
      </c>
      <c r="JR24" s="61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61">
        <f>IF(ISBLANK($JV$3),"",IF(OR(Tipy!IG18=Výsledky!$JQ$6,Tipy!IG18=Výsledky!$JQ$7,Tipy!IG18=Výsledky!$JQ$8,Tipy!IG18=Výsledky!$JQ$9),VLOOKUP(Tipy!IG18,'Kategórie hráčov'!$A$2:$B$51,2,FALSE),0))</f>
        <v>0</v>
      </c>
      <c r="JT24" s="61">
        <f>IF(ISBLANK($JV$3),"",IF(OR(Tipy!IH18=Výsledky!$JT$6,Tipy!IH18=Výsledky!$JT$7,Tipy!IH18=Výsledky!$JT$8,Tipy!IH18=Výsledky!$JT$9),VLOOKUP(Tipy!IH18,'Kategórie hráčov'!$A$27:$B$76,2,FALSE),0))</f>
        <v>0</v>
      </c>
      <c r="JU24" s="62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5">
        <f>IF(ISBLANK($JV$3),"",IF(ISBLANK(Tipy!ID18),"-",SUM(JQ24:JU24)))</f>
        <v>20</v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>
        <f>IF(ISBLANK($JH$3),"",IF(ISBLANK(Tipy!JU18),0,IF(AND(Tipy!JU18=Výsledky!$JF$3,Tipy!JW18=Výsledky!$JH$3),60,0)))</f>
        <v>0</v>
      </c>
      <c r="LH24" s="61" t="e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>#VALUE!</v>
      </c>
      <c r="LI24" s="61" t="e">
        <f>IF(ISBLANK($JH$3),"",IF(OR(Tipy!JX18=Výsledky!#REF!,Tipy!JX18=Výsledky!#REF!,Tipy!JX18=Výsledky!#REF!,Tipy!JX18=Výsledky!$JJ$9),IF(VLOOKUP(Tipy!JX18,'Kategórie hráčov'!$A$2:$B$46,2,FALSE)=30,30,20),0))</f>
        <v>#REF!</v>
      </c>
      <c r="LJ24" s="61" t="e">
        <f>IF(ISBLANK($JH$3),"",IF(OR(Tipy!JY18=Výsledky!#REF!,Tipy!JY18=Výsledky!#REF!,Tipy!JY18=Výsledky!#REF!,Tipy!JY18=Výsledky!$JM$9),IF(VLOOKUP(Tipy!JY18,'Kategórie hráčov'!$A$2:$B$46,2,FALSE)=30,30,20),0))</f>
        <v>#REF!</v>
      </c>
      <c r="LK24" s="62">
        <f>IF(ISBLANK($JH$3),"",IF(ISBLANK(Tipy!JU18),0,IF(OR(AND(Tipy!JU18=Výsledky!$JF$3,OR(Tipy!JW18=Výsledky!$JH$3+1,Tipy!JW18=Výsledky!$JH$3-1)),AND(Tipy!JW18=Výsledky!$JH$3,OR(Tipy!JU18=Výsledky!$JF$3+1,Tipy!JU18=Výsledky!$JF$3-1))),10,0)))</f>
        <v>0</v>
      </c>
      <c r="LL24" s="65" t="e">
        <f>IF(ISBLANK($JH$3),"",IF(ISBLANK(Tipy!JU18),"-",SUM(LG24:LK24)))</f>
        <v>#VALUE!</v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>
        <f>IF(ISBLANK($JH$3),"",IF(ISBLANK(Tipy!KI18),0,IF(AND(Tipy!KI18=Výsledky!$JF$3,Tipy!KK18=Výsledky!$JH$3),60,0)))</f>
        <v>0</v>
      </c>
      <c r="LV24" s="61" t="e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>#VALUE!</v>
      </c>
      <c r="LW24" s="61" t="e">
        <f>IF(ISBLANK($JH$3),"",IF(OR(Tipy!KL18=Výsledky!#REF!,Tipy!KL18=Výsledky!#REF!,Tipy!KL18=Výsledky!#REF!,Tipy!KL18=Výsledky!$JJ$9),IF(VLOOKUP(Tipy!KL18,'Kategórie hráčov'!$A$2:$B$46,2,FALSE)=30,30,20),0))</f>
        <v>#REF!</v>
      </c>
      <c r="LX24" s="61" t="e">
        <f>IF(ISBLANK($JH$3),"",IF(OR(Tipy!KM18=Výsledky!#REF!,Tipy!KM18=Výsledky!#REF!,Tipy!KM18=Výsledky!#REF!,Tipy!KM18=Výsledky!$JM$9),IF(VLOOKUP(Tipy!KM18,'Kategórie hráčov'!$A$2:$B$46,2,FALSE)=30,30,20),0))</f>
        <v>#REF!</v>
      </c>
      <c r="LY24" s="62">
        <f>IF(ISBLANK($JH$3),"",IF(ISBLANK(Tipy!KI18),0,IF(OR(AND(Tipy!KI18=Výsledky!$JF$3,OR(Tipy!KK18=Výsledky!$JH$3+1,Tipy!KK18=Výsledky!$JH$3-1)),AND(Tipy!KK18=Výsledky!$JH$3,OR(Tipy!KI18=Výsledky!$JF$3+1,Tipy!KI18=Výsledky!$JF$3-1))),10,0)))</f>
        <v>0</v>
      </c>
      <c r="LZ24" s="65" t="e">
        <f>IF(ISBLANK($JH$3),"",IF(ISBLANK(Tipy!KI18),"-",SUM(LU24:LY24)))</f>
        <v>#VALUE!</v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>
        <f>IF(ISBLANK($IT$3),"",IF(ISBLANK(Tipy!HF19),0,IF(AND(Tipy!HF19=Výsledky!$IR$3,Tipy!HH19=Výsledky!$IT$3),60,0)))</f>
        <v>0</v>
      </c>
      <c r="IP25" s="61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61">
        <f>IF(ISBLANK($IT$3),"",IF(OR(Tipy!HI19=Výsledky!$IO$6,Tipy!HI19=Výsledky!$IO$7,Tipy!HI19=Výsledky!$IO$8,Tipy!HI19=Výsledky!$IO$9),VLOOKUP(Tipy!HI19,'Kategórie hráčov'!$A$2:$B$51,2,FALSE),0))</f>
        <v>0</v>
      </c>
      <c r="IR25" s="61">
        <f>IF(ISBLANK($IT$3),"",IF(OR(Tipy!HJ19=Výsledky!$IR$6,Tipy!HJ19=Výsledky!$IR$7,Tipy!HJ19=Výsledky!$IR$8,Tipy!HJ19=Výsledky!$IR$9),VLOOKUP(Tipy!HJ19,'Kategórie hráčov'!$A$27:$B$76,2,FALSE),0))</f>
        <v>0</v>
      </c>
      <c r="IS25" s="62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5" t="str">
        <f>IF(ISBLANK($IT$3),"",IF(ISBLANK(Tipy!HF19),"-",SUM(IO25:IS25)))</f>
        <v>-</v>
      </c>
      <c r="IU25" s="64"/>
      <c r="IV25" s="61">
        <f>IF(ISBLANK($JA$3),"",IF(ISBLANK(Tipy!HL19),0,IF(AND(Tipy!HL19=Výsledky!$IY$3,Tipy!HN19=Výsledky!$JA$3),60,0)))</f>
        <v>0</v>
      </c>
      <c r="IW25" s="61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61">
        <f>IF(ISBLANK($JA$3),"",IF(OR(Tipy!HO19=Výsledky!$IV$6,Tipy!HO19=Výsledky!$IV$7,Tipy!HO19=Výsledky!$IV$8,Tipy!HO19=Výsledky!$IV$9),IF(VLOOKUP(Tipy!HO19,'Kategórie hráčov'!$A$2:$B$46,2,FALSE)=30,30,20),0))</f>
        <v>0</v>
      </c>
      <c r="IY25" s="61">
        <f>IF(ISBLANK($JA$3),"",IF(OR(Tipy!HP19=Výsledky!$IY$6,Tipy!HP19=Výsledky!$IY$7,Tipy!HP19=Výsledky!$IY$8,Tipy!HP19=Výsledky!$IY$9),IF(VLOOKUP(Tipy!HP19,'Kategórie hráčov'!$A$2:$B$46,2,FALSE)=30,30,20),0))</f>
        <v>0</v>
      </c>
      <c r="IZ25" s="62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5" t="str">
        <f>IF(ISBLANK($JA$3),"",IF(ISBLANK(Tipy!HL19),"-",SUM(IV25:IZ25)))</f>
        <v>-</v>
      </c>
      <c r="JB25" s="64"/>
      <c r="JC25" s="102">
        <f>IF(ISBLANK($JH$3),"",IF(ISBLANK(Tipy!HR19),0,IF(AND(Tipy!HR19=Výsledky!$JF$3,Tipy!HT19=Výsledky!$JH$3),60,0)))</f>
        <v>0</v>
      </c>
      <c r="JD25" s="101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01">
        <f>IF(ISBLANK($JH$3),"",IF(OR(Tipy!HU19=Výsledky!$JC$6,Tipy!HU19=Výsledky!$JC$7,Tipy!HU19=Výsledky!$JC$8,Tipy!HU19=Výsledky!$JC$9),VLOOKUP(Tipy!HU19,'Kategórie hráčov'!$A$2:$B$51,2,FALSE),0))</f>
        <v>0</v>
      </c>
      <c r="JF25" s="101">
        <f>IF(ISBLANK($JH$3),"",IF(OR(Tipy!HV19=Výsledky!$JF$6,Tipy!HV19=Výsledky!$JF$7,Tipy!HV19=Výsledky!$JF$8,Tipy!HV19=Výsledky!$JF$9),VLOOKUP(Tipy!HV19,'Kategórie hráčov'!$A$27:$B$76,2,FALSE),0))</f>
        <v>0</v>
      </c>
      <c r="JG25" s="30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63" t="str">
        <f>IF(ISBLANK($JH$3),"",IF(ISBLANK(Tipy!HR19),"-",SUM(JC25:JG25)))</f>
        <v>-</v>
      </c>
      <c r="JI25" s="64"/>
      <c r="JJ25" s="61">
        <f>IF(ISBLANK($JH$3),"",IF(ISBLANK(Tipy!HX19),0,IF(AND(Tipy!HX19=Výsledky!$JF$3,Tipy!HZ19=Výsledky!$JH$3),60,0)))</f>
        <v>0</v>
      </c>
      <c r="JK25" s="61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61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61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62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5" t="str">
        <f>IF(ISBLANK($JH$3),"",IF(ISBLANK(Tipy!HX19),"-",SUM(JJ25:JN25)))</f>
        <v>-</v>
      </c>
      <c r="JP25" s="64"/>
      <c r="JQ25" s="61">
        <f>IF(ISBLANK($JV$3),"",IF(ISBLANK(Tipy!ID19),0,IF(AND(Tipy!ID19=Výsledky!$JT$3,Tipy!IF19=Výsledky!$JV$3),60,0)))</f>
        <v>0</v>
      </c>
      <c r="JR25" s="61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61">
        <f>IF(ISBLANK($JV$3),"",IF(OR(Tipy!IG19=Výsledky!$JQ$6,Tipy!IG19=Výsledky!$JQ$7,Tipy!IG19=Výsledky!$JQ$8,Tipy!IG19=Výsledky!$JQ$9),VLOOKUP(Tipy!IG19,'Kategórie hráčov'!$A$2:$B$51,2,FALSE),0))</f>
        <v>0</v>
      </c>
      <c r="JT25" s="61">
        <f>IF(ISBLANK($JV$3),"",IF(OR(Tipy!IH19=Výsledky!$JT$6,Tipy!IH19=Výsledky!$JT$7,Tipy!IH19=Výsledky!$JT$8,Tipy!IH19=Výsledky!$JT$9),VLOOKUP(Tipy!IH19,'Kategórie hráčov'!$A$27:$B$76,2,FALSE),0))</f>
        <v>0</v>
      </c>
      <c r="JU25" s="62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5" t="str">
        <f>IF(ISBLANK($JV$3),"",IF(ISBLANK(Tipy!ID19),"-",SUM(JQ25:JU25)))</f>
        <v>-</v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>
        <f>IF(ISBLANK($JH$3),"",IF(ISBLANK(Tipy!JU19),0,IF(AND(Tipy!JU19=Výsledky!$JF$3,Tipy!JW19=Výsledky!$JH$3),60,0)))</f>
        <v>0</v>
      </c>
      <c r="LH25" s="61" t="e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>#VALUE!</v>
      </c>
      <c r="LI25" s="61" t="e">
        <f>IF(ISBLANK($JH$3),"",IF(OR(Tipy!JX19=Výsledky!#REF!,Tipy!JX19=Výsledky!#REF!,Tipy!JX19=Výsledky!#REF!,Tipy!JX19=Výsledky!$JJ$9),IF(VLOOKUP(Tipy!JX19,'Kategórie hráčov'!$A$2:$B$46,2,FALSE)=30,30,20),0))</f>
        <v>#REF!</v>
      </c>
      <c r="LJ25" s="61" t="e">
        <f>IF(ISBLANK($JH$3),"",IF(OR(Tipy!JY19=Výsledky!#REF!,Tipy!JY19=Výsledky!#REF!,Tipy!JY19=Výsledky!#REF!,Tipy!JY19=Výsledky!$JM$9),IF(VLOOKUP(Tipy!JY19,'Kategórie hráčov'!$A$2:$B$46,2,FALSE)=30,30,20),0))</f>
        <v>#REF!</v>
      </c>
      <c r="LK25" s="62">
        <f>IF(ISBLANK($JH$3),"",IF(ISBLANK(Tipy!JU19),0,IF(OR(AND(Tipy!JU19=Výsledky!$JF$3,OR(Tipy!JW19=Výsledky!$JH$3+1,Tipy!JW19=Výsledky!$JH$3-1)),AND(Tipy!JW19=Výsledky!$JH$3,OR(Tipy!JU19=Výsledky!$JF$3+1,Tipy!JU19=Výsledky!$JF$3-1))),10,0)))</f>
        <v>0</v>
      </c>
      <c r="LL25" s="65" t="e">
        <f>IF(ISBLANK($JH$3),"",IF(ISBLANK(Tipy!JU19),"-",SUM(LG25:LK25)))</f>
        <v>#VALUE!</v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>
        <f>IF(ISBLANK($JH$3),"",IF(ISBLANK(Tipy!KI19),0,IF(AND(Tipy!KI19=Výsledky!$JF$3,Tipy!KK19=Výsledky!$JH$3),60,0)))</f>
        <v>0</v>
      </c>
      <c r="LV25" s="61" t="e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>#VALUE!</v>
      </c>
      <c r="LW25" s="61" t="e">
        <f>IF(ISBLANK($JH$3),"",IF(OR(Tipy!KL19=Výsledky!#REF!,Tipy!KL19=Výsledky!#REF!,Tipy!KL19=Výsledky!#REF!,Tipy!KL19=Výsledky!$JJ$9),IF(VLOOKUP(Tipy!KL19,'Kategórie hráčov'!$A$2:$B$46,2,FALSE)=30,30,20),0))</f>
        <v>#REF!</v>
      </c>
      <c r="LX25" s="61" t="e">
        <f>IF(ISBLANK($JH$3),"",IF(OR(Tipy!KM19=Výsledky!#REF!,Tipy!KM19=Výsledky!#REF!,Tipy!KM19=Výsledky!#REF!,Tipy!KM19=Výsledky!$JM$9),IF(VLOOKUP(Tipy!KM19,'Kategórie hráčov'!$A$2:$B$46,2,FALSE)=30,30,20),0))</f>
        <v>#REF!</v>
      </c>
      <c r="LY25" s="62">
        <f>IF(ISBLANK($JH$3),"",IF(ISBLANK(Tipy!KI19),0,IF(OR(AND(Tipy!KI19=Výsledky!$JF$3,OR(Tipy!KK19=Výsledky!$JH$3+1,Tipy!KK19=Výsledky!$JH$3-1)),AND(Tipy!KK19=Výsledky!$JH$3,OR(Tipy!KI19=Výsledky!$JF$3+1,Tipy!KI19=Výsledky!$JF$3-1))),10,0)))</f>
        <v>0</v>
      </c>
      <c r="LZ25" s="65" t="e">
        <f>IF(ISBLANK($JH$3),"",IF(ISBLANK(Tipy!KI19),"-",SUM(LU25:LY25)))</f>
        <v>#VALUE!</v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>
        <f>IF(ISBLANK($IT$3),"",IF(ISBLANK(Tipy!HF20),0,IF(AND(Tipy!HF20=Výsledky!$IR$3,Tipy!HH20=Výsledky!$IT$3),60,0)))</f>
        <v>0</v>
      </c>
      <c r="IP26" s="61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61">
        <f>IF(ISBLANK($IT$3),"",IF(OR(Tipy!HI20=Výsledky!$IO$6,Tipy!HI20=Výsledky!$IO$7,Tipy!HI20=Výsledky!$IO$8,Tipy!HI20=Výsledky!$IO$9),VLOOKUP(Tipy!HI20,'Kategórie hráčov'!$A$2:$B$51,2,FALSE),0))</f>
        <v>0</v>
      </c>
      <c r="IR26" s="61">
        <f>IF(ISBLANK($IT$3),"",IF(OR(Tipy!HJ20=Výsledky!$IR$6,Tipy!HJ20=Výsledky!$IR$7,Tipy!HJ20=Výsledky!$IR$8,Tipy!HJ20=Výsledky!$IR$9),VLOOKUP(Tipy!HJ20,'Kategórie hráčov'!$A$27:$B$76,2,FALSE),0))</f>
        <v>0</v>
      </c>
      <c r="IS26" s="62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5">
        <f>IF(ISBLANK($IT$3),"",IF(ISBLANK(Tipy!HF20),"-",SUM(IO26:IS26)))</f>
        <v>30</v>
      </c>
      <c r="IU26" s="64"/>
      <c r="IV26" s="61">
        <f>IF(ISBLANK($JA$3),"",IF(ISBLANK(Tipy!HL20),0,IF(AND(Tipy!HL20=Výsledky!$IY$3,Tipy!HN20=Výsledky!$JA$3),60,0)))</f>
        <v>0</v>
      </c>
      <c r="IW26" s="61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61">
        <f>IF(ISBLANK($JA$3),"",IF(OR(Tipy!HO20=Výsledky!$IV$6,Tipy!HO20=Výsledky!$IV$7,Tipy!HO20=Výsledky!$IV$8,Tipy!HO20=Výsledky!$IV$9),IF(VLOOKUP(Tipy!HO20,'Kategórie hráčov'!$A$2:$B$46,2,FALSE)=30,30,20),0))</f>
        <v>0</v>
      </c>
      <c r="IY26" s="61">
        <f>IF(ISBLANK($JA$3),"",IF(OR(Tipy!HP20=Výsledky!$IY$6,Tipy!HP20=Výsledky!$IY$7,Tipy!HP20=Výsledky!$IY$8,Tipy!HP20=Výsledky!$IY$9),IF(VLOOKUP(Tipy!HP20,'Kategórie hráčov'!$A$2:$B$46,2,FALSE)=30,30,20),0))</f>
        <v>0</v>
      </c>
      <c r="IZ26" s="62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5">
        <f>IF(ISBLANK($JA$3),"",IF(ISBLANK(Tipy!HL20),"-",SUM(IV26:IZ26)))</f>
        <v>0</v>
      </c>
      <c r="JB26" s="64"/>
      <c r="JC26" s="102">
        <f>IF(ISBLANK($JH$3),"",IF(ISBLANK(Tipy!HR20),0,IF(AND(Tipy!HR20=Výsledky!$JF$3,Tipy!HT20=Výsledky!$JH$3),60,0)))</f>
        <v>0</v>
      </c>
      <c r="JD26" s="101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01">
        <f>IF(ISBLANK($JH$3),"",IF(OR(Tipy!HU20=Výsledky!$JC$6,Tipy!HU20=Výsledky!$JC$7,Tipy!HU20=Výsledky!$JC$8,Tipy!HU20=Výsledky!$JC$9),VLOOKUP(Tipy!HU20,'Kategórie hráčov'!$A$2:$B$51,2,FALSE),0))</f>
        <v>20</v>
      </c>
      <c r="JF26" s="101">
        <f>IF(ISBLANK($JH$3),"",IF(OR(Tipy!HV20=Výsledky!$JF$6,Tipy!HV20=Výsledky!$JF$7,Tipy!HV20=Výsledky!$JF$8,Tipy!HV20=Výsledky!$JF$9),VLOOKUP(Tipy!HV20,'Kategórie hráčov'!$A$27:$B$76,2,FALSE),0))</f>
        <v>0</v>
      </c>
      <c r="JG26" s="303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63">
        <f>IF(ISBLANK($JH$3),"",IF(ISBLANK(Tipy!HR20),"-",SUM(JC26:JG26)))</f>
        <v>50</v>
      </c>
      <c r="JI26" s="64"/>
      <c r="JJ26" s="61">
        <f>IF(ISBLANK($JH$3),"",IF(ISBLANK(Tipy!HX20),0,IF(AND(Tipy!HX20=Výsledky!$JF$3,Tipy!HZ20=Výsledky!$JH$3),60,0)))</f>
        <v>0</v>
      </c>
      <c r="JK26" s="61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61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61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62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5" t="str">
        <f>IF(ISBLANK($JH$3),"",IF(ISBLANK(Tipy!HX20),"-",SUM(JJ26:JN26)))</f>
        <v>-</v>
      </c>
      <c r="JP26" s="64"/>
      <c r="JQ26" s="61">
        <f>IF(ISBLANK($JV$3),"",IF(ISBLANK(Tipy!ID20),0,IF(AND(Tipy!ID20=Výsledky!$JT$3,Tipy!IF20=Výsledky!$JV$3),60,0)))</f>
        <v>0</v>
      </c>
      <c r="JR26" s="61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61">
        <f>IF(ISBLANK($JV$3),"",IF(OR(Tipy!IG20=Výsledky!$JQ$6,Tipy!IG20=Výsledky!$JQ$7,Tipy!IG20=Výsledky!$JQ$8,Tipy!IG20=Výsledky!$JQ$9),VLOOKUP(Tipy!IG20,'Kategórie hráčov'!$A$2:$B$51,2,FALSE),0))</f>
        <v>0</v>
      </c>
      <c r="JT26" s="61">
        <f>IF(ISBLANK($JV$3),"",IF(OR(Tipy!IH20=Výsledky!$JT$6,Tipy!IH20=Výsledky!$JT$7,Tipy!IH20=Výsledky!$JT$8,Tipy!IH20=Výsledky!$JT$9),VLOOKUP(Tipy!IH20,'Kategórie hráčov'!$A$27:$B$76,2,FALSE),0))</f>
        <v>0</v>
      </c>
      <c r="JU26" s="62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5">
        <f>IF(ISBLANK($JV$3),"",IF(ISBLANK(Tipy!ID20),"-",SUM(JQ26:JU26)))</f>
        <v>20</v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>
        <f>IF(ISBLANK($JH$3),"",IF(ISBLANK(Tipy!JU20),0,IF(AND(Tipy!JU20=Výsledky!$JF$3,Tipy!JW20=Výsledky!$JH$3),60,0)))</f>
        <v>0</v>
      </c>
      <c r="LH26" s="61" t="e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>#VALUE!</v>
      </c>
      <c r="LI26" s="61" t="e">
        <f>IF(ISBLANK($JH$3),"",IF(OR(Tipy!JX20=Výsledky!#REF!,Tipy!JX20=Výsledky!#REF!,Tipy!JX20=Výsledky!#REF!,Tipy!JX20=Výsledky!$JJ$9),IF(VLOOKUP(Tipy!JX20,'Kategórie hráčov'!$A$2:$B$46,2,FALSE)=30,30,20),0))</f>
        <v>#REF!</v>
      </c>
      <c r="LJ26" s="61" t="e">
        <f>IF(ISBLANK($JH$3),"",IF(OR(Tipy!JY20=Výsledky!#REF!,Tipy!JY20=Výsledky!#REF!,Tipy!JY20=Výsledky!#REF!,Tipy!JY20=Výsledky!$JM$9),IF(VLOOKUP(Tipy!JY20,'Kategórie hráčov'!$A$2:$B$46,2,FALSE)=30,30,20),0))</f>
        <v>#REF!</v>
      </c>
      <c r="LK26" s="62">
        <f>IF(ISBLANK($JH$3),"",IF(ISBLANK(Tipy!JU20),0,IF(OR(AND(Tipy!JU20=Výsledky!$JF$3,OR(Tipy!JW20=Výsledky!$JH$3+1,Tipy!JW20=Výsledky!$JH$3-1)),AND(Tipy!JW20=Výsledky!$JH$3,OR(Tipy!JU20=Výsledky!$JF$3+1,Tipy!JU20=Výsledky!$JF$3-1))),10,0)))</f>
        <v>0</v>
      </c>
      <c r="LL26" s="65" t="e">
        <f>IF(ISBLANK($JH$3),"",IF(ISBLANK(Tipy!JU20),"-",SUM(LG26:LK26)))</f>
        <v>#VALUE!</v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>
        <f>IF(ISBLANK($JH$3),"",IF(ISBLANK(Tipy!KI20),0,IF(AND(Tipy!KI20=Výsledky!$JF$3,Tipy!KK20=Výsledky!$JH$3),60,0)))</f>
        <v>0</v>
      </c>
      <c r="LV26" s="61" t="e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>#VALUE!</v>
      </c>
      <c r="LW26" s="61" t="e">
        <f>IF(ISBLANK($JH$3),"",IF(OR(Tipy!KL20=Výsledky!#REF!,Tipy!KL20=Výsledky!#REF!,Tipy!KL20=Výsledky!#REF!,Tipy!KL20=Výsledky!$JJ$9),IF(VLOOKUP(Tipy!KL20,'Kategórie hráčov'!$A$2:$B$46,2,FALSE)=30,30,20),0))</f>
        <v>#REF!</v>
      </c>
      <c r="LX26" s="61" t="e">
        <f>IF(ISBLANK($JH$3),"",IF(OR(Tipy!KM20=Výsledky!#REF!,Tipy!KM20=Výsledky!#REF!,Tipy!KM20=Výsledky!#REF!,Tipy!KM20=Výsledky!$JM$9),IF(VLOOKUP(Tipy!KM20,'Kategórie hráčov'!$A$2:$B$46,2,FALSE)=30,30,20),0))</f>
        <v>#REF!</v>
      </c>
      <c r="LY26" s="62">
        <f>IF(ISBLANK($JH$3),"",IF(ISBLANK(Tipy!KI20),0,IF(OR(AND(Tipy!KI20=Výsledky!$JF$3,OR(Tipy!KK20=Výsledky!$JH$3+1,Tipy!KK20=Výsledky!$JH$3-1)),AND(Tipy!KK20=Výsledky!$JH$3,OR(Tipy!KI20=Výsledky!$JF$3+1,Tipy!KI20=Výsledky!$JF$3-1))),10,0)))</f>
        <v>0</v>
      </c>
      <c r="LZ26" s="65" t="e">
        <f>IF(ISBLANK($JH$3),"",IF(ISBLANK(Tipy!KI20),"-",SUM(LU26:LY26)))</f>
        <v>#VALUE!</v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>
        <f>IF(ISBLANK($IT$3),"",IF(ISBLANK(Tipy!HF21),0,IF(AND(Tipy!HF21=Výsledky!$IR$3,Tipy!HH21=Výsledky!$IT$3),60,0)))</f>
        <v>0</v>
      </c>
      <c r="IP27" s="61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61">
        <f>IF(ISBLANK($IT$3),"",IF(OR(Tipy!HI21=Výsledky!$IO$6,Tipy!HI21=Výsledky!$IO$7,Tipy!HI21=Výsledky!$IO$8,Tipy!HI21=Výsledky!$IO$9),VLOOKUP(Tipy!HI21,'Kategórie hráčov'!$A$2:$B$51,2,FALSE),0))</f>
        <v>20</v>
      </c>
      <c r="IR27" s="61">
        <f>IF(ISBLANK($IT$3),"",IF(OR(Tipy!HJ21=Výsledky!$IR$6,Tipy!HJ21=Výsledky!$IR$7,Tipy!HJ21=Výsledky!$IR$8,Tipy!HJ21=Výsledky!$IR$9),VLOOKUP(Tipy!HJ21,'Kategórie hráčov'!$A$27:$B$76,2,FALSE),0))</f>
        <v>20</v>
      </c>
      <c r="IS27" s="62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5">
        <f>IF(ISBLANK($IT$3),"",IF(ISBLANK(Tipy!HF21),"-",SUM(IO27:IS27)))</f>
        <v>60</v>
      </c>
      <c r="IU27" s="64"/>
      <c r="IV27" s="61">
        <f>IF(ISBLANK($JA$3),"",IF(ISBLANK(Tipy!HL21),0,IF(AND(Tipy!HL21=Výsledky!$IY$3,Tipy!HN21=Výsledky!$JA$3),60,0)))</f>
        <v>0</v>
      </c>
      <c r="IW27" s="61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61">
        <f>IF(ISBLANK($JA$3),"",IF(OR(Tipy!HO21=Výsledky!$IV$6,Tipy!HO21=Výsledky!$IV$7,Tipy!HO21=Výsledky!$IV$8,Tipy!HO21=Výsledky!$IV$9),IF(VLOOKUP(Tipy!HO21,'Kategórie hráčov'!$A$2:$B$46,2,FALSE)=30,30,20),0))</f>
        <v>0</v>
      </c>
      <c r="IY27" s="61">
        <f>IF(ISBLANK($JA$3),"",IF(OR(Tipy!HP21=Výsledky!$IY$6,Tipy!HP21=Výsledky!$IY$7,Tipy!HP21=Výsledky!$IY$8,Tipy!HP21=Výsledky!$IY$9),IF(VLOOKUP(Tipy!HP21,'Kategórie hráčov'!$A$2:$B$46,2,FALSE)=30,30,20),0))</f>
        <v>0</v>
      </c>
      <c r="IZ27" s="62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5">
        <f>IF(ISBLANK($JA$3),"",IF(ISBLANK(Tipy!HL21),"-",SUM(IV27:IZ27)))</f>
        <v>0</v>
      </c>
      <c r="JB27" s="64"/>
      <c r="JC27" s="102">
        <f>IF(ISBLANK($JH$3),"",IF(ISBLANK(Tipy!HR21),0,IF(AND(Tipy!HR21=Výsledky!$JF$3,Tipy!HT21=Výsledky!$JH$3),60,0)))</f>
        <v>0</v>
      </c>
      <c r="JD27" s="101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01">
        <f>IF(ISBLANK($JH$3),"",IF(OR(Tipy!HU21=Výsledky!$JC$6,Tipy!HU21=Výsledky!$JC$7,Tipy!HU21=Výsledky!$JC$8,Tipy!HU21=Výsledky!$JC$9),VLOOKUP(Tipy!HU21,'Kategórie hráčov'!$A$2:$B$51,2,FALSE),0))</f>
        <v>20</v>
      </c>
      <c r="JF27" s="101">
        <f>IF(ISBLANK($JH$3),"",IF(OR(Tipy!HV21=Výsledky!$JF$6,Tipy!HV21=Výsledky!$JF$7,Tipy!HV21=Výsledky!$JF$8,Tipy!HV21=Výsledky!$JF$9),VLOOKUP(Tipy!HV21,'Kategórie hráčov'!$A$27:$B$76,2,FALSE),0))</f>
        <v>0</v>
      </c>
      <c r="JG27" s="303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63">
        <f>IF(ISBLANK($JH$3),"",IF(ISBLANK(Tipy!HR21),"-",SUM(JC27:JG27)))</f>
        <v>50</v>
      </c>
      <c r="JI27" s="64"/>
      <c r="JJ27" s="61">
        <f>IF(ISBLANK($JH$3),"",IF(ISBLANK(Tipy!HX21),0,IF(AND(Tipy!HX21=Výsledky!$JF$3,Tipy!HZ21=Výsledky!$JH$3),60,0)))</f>
        <v>0</v>
      </c>
      <c r="JK27" s="61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61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61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62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5" t="str">
        <f>IF(ISBLANK($JH$3),"",IF(ISBLANK(Tipy!HX21),"-",SUM(JJ27:JN27)))</f>
        <v>-</v>
      </c>
      <c r="JP27" s="64"/>
      <c r="JQ27" s="61">
        <f>IF(ISBLANK($JV$3),"",IF(ISBLANK(Tipy!ID21),0,IF(AND(Tipy!ID21=Výsledky!$JT$3,Tipy!IF21=Výsledky!$JV$3),60,0)))</f>
        <v>0</v>
      </c>
      <c r="JR27" s="61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61">
        <f>IF(ISBLANK($JV$3),"",IF(OR(Tipy!IG21=Výsledky!$JQ$6,Tipy!IG21=Výsledky!$JQ$7,Tipy!IG21=Výsledky!$JQ$8,Tipy!IG21=Výsledky!$JQ$9),VLOOKUP(Tipy!IG21,'Kategórie hráčov'!$A$2:$B$51,2,FALSE),0))</f>
        <v>20</v>
      </c>
      <c r="JT27" s="61">
        <f>IF(ISBLANK($JV$3),"",IF(OR(Tipy!IH21=Výsledky!$JT$6,Tipy!IH21=Výsledky!$JT$7,Tipy!IH21=Výsledky!$JT$8,Tipy!IH21=Výsledky!$JT$9),VLOOKUP(Tipy!IH21,'Kategórie hráčov'!$A$27:$B$76,2,FALSE),0))</f>
        <v>0</v>
      </c>
      <c r="JU27" s="62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5">
        <f>IF(ISBLANK($JV$3),"",IF(ISBLANK(Tipy!ID21),"-",SUM(JQ27:JU27)))</f>
        <v>40</v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>
        <f>IF(ISBLANK($JH$3),"",IF(ISBLANK(Tipy!JU21),0,IF(AND(Tipy!JU21=Výsledky!$JF$3,Tipy!JW21=Výsledky!$JH$3),60,0)))</f>
        <v>0</v>
      </c>
      <c r="LH27" s="61" t="e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>#VALUE!</v>
      </c>
      <c r="LI27" s="61" t="e">
        <f>IF(ISBLANK($JH$3),"",IF(OR(Tipy!JX21=Výsledky!#REF!,Tipy!JX21=Výsledky!#REF!,Tipy!JX21=Výsledky!#REF!,Tipy!JX21=Výsledky!$JJ$9),IF(VLOOKUP(Tipy!JX21,'Kategórie hráčov'!$A$2:$B$46,2,FALSE)=30,30,20),0))</f>
        <v>#REF!</v>
      </c>
      <c r="LJ27" s="61" t="e">
        <f>IF(ISBLANK($JH$3),"",IF(OR(Tipy!JY21=Výsledky!#REF!,Tipy!JY21=Výsledky!#REF!,Tipy!JY21=Výsledky!#REF!,Tipy!JY21=Výsledky!$JM$9),IF(VLOOKUP(Tipy!JY21,'Kategórie hráčov'!$A$2:$B$46,2,FALSE)=30,30,20),0))</f>
        <v>#REF!</v>
      </c>
      <c r="LK27" s="62">
        <f>IF(ISBLANK($JH$3),"",IF(ISBLANK(Tipy!JU21),0,IF(OR(AND(Tipy!JU21=Výsledky!$JF$3,OR(Tipy!JW21=Výsledky!$JH$3+1,Tipy!JW21=Výsledky!$JH$3-1)),AND(Tipy!JW21=Výsledky!$JH$3,OR(Tipy!JU21=Výsledky!$JF$3+1,Tipy!JU21=Výsledky!$JF$3-1))),10,0)))</f>
        <v>0</v>
      </c>
      <c r="LL27" s="65" t="e">
        <f>IF(ISBLANK($JH$3),"",IF(ISBLANK(Tipy!JU21),"-",SUM(LG27:LK27)))</f>
        <v>#VALUE!</v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>
        <f>IF(ISBLANK($JH$3),"",IF(ISBLANK(Tipy!KI21),0,IF(AND(Tipy!KI21=Výsledky!$JF$3,Tipy!KK21=Výsledky!$JH$3),60,0)))</f>
        <v>0</v>
      </c>
      <c r="LV27" s="61" t="e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>#VALUE!</v>
      </c>
      <c r="LW27" s="61" t="e">
        <f>IF(ISBLANK($JH$3),"",IF(OR(Tipy!KL21=Výsledky!#REF!,Tipy!KL21=Výsledky!#REF!,Tipy!KL21=Výsledky!#REF!,Tipy!KL21=Výsledky!$JJ$9),IF(VLOOKUP(Tipy!KL21,'Kategórie hráčov'!$A$2:$B$46,2,FALSE)=30,30,20),0))</f>
        <v>#REF!</v>
      </c>
      <c r="LX27" s="61" t="e">
        <f>IF(ISBLANK($JH$3),"",IF(OR(Tipy!KM21=Výsledky!#REF!,Tipy!KM21=Výsledky!#REF!,Tipy!KM21=Výsledky!#REF!,Tipy!KM21=Výsledky!$JM$9),IF(VLOOKUP(Tipy!KM21,'Kategórie hráčov'!$A$2:$B$46,2,FALSE)=30,30,20),0))</f>
        <v>#REF!</v>
      </c>
      <c r="LY27" s="62">
        <f>IF(ISBLANK($JH$3),"",IF(ISBLANK(Tipy!KI21),0,IF(OR(AND(Tipy!KI21=Výsledky!$JF$3,OR(Tipy!KK21=Výsledky!$JH$3+1,Tipy!KK21=Výsledky!$JH$3-1)),AND(Tipy!KK21=Výsledky!$JH$3,OR(Tipy!KI21=Výsledky!$JF$3+1,Tipy!KI21=Výsledky!$JF$3-1))),10,0)))</f>
        <v>0</v>
      </c>
      <c r="LZ27" s="65" t="e">
        <f>IF(ISBLANK($JH$3),"",IF(ISBLANK(Tipy!KI21),"-",SUM(LU27:LY27)))</f>
        <v>#VALUE!</v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>
        <f>IF(ISBLANK($IT$3),"",IF(ISBLANK(Tipy!HF22),0,IF(AND(Tipy!HF22=Výsledky!$IR$3,Tipy!HH22=Výsledky!$IT$3),60,0)))</f>
        <v>0</v>
      </c>
      <c r="IP28" s="61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61">
        <f>IF(ISBLANK($IT$3),"",IF(OR(Tipy!HI22=Výsledky!$IO$6,Tipy!HI22=Výsledky!$IO$7,Tipy!HI22=Výsledky!$IO$8,Tipy!HI22=Výsledky!$IO$9),VLOOKUP(Tipy!HI22,'Kategórie hráčov'!$A$2:$B$51,2,FALSE),0))</f>
        <v>20</v>
      </c>
      <c r="IR28" s="61">
        <f>IF(ISBLANK($IT$3),"",IF(OR(Tipy!HJ22=Výsledky!$IR$6,Tipy!HJ22=Výsledky!$IR$7,Tipy!HJ22=Výsledky!$IR$8,Tipy!HJ22=Výsledky!$IR$9),VLOOKUP(Tipy!HJ22,'Kategórie hráčov'!$A$27:$B$76,2,FALSE),0))</f>
        <v>20</v>
      </c>
      <c r="IS28" s="62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5">
        <f>IF(ISBLANK($IT$3),"",IF(ISBLANK(Tipy!HF22),"-",SUM(IO28:IS28)))</f>
        <v>60</v>
      </c>
      <c r="IU28" s="64"/>
      <c r="IV28" s="61">
        <f>IF(ISBLANK($JA$3),"",IF(ISBLANK(Tipy!HL22),0,IF(AND(Tipy!HL22=Výsledky!$IY$3,Tipy!HN22=Výsledky!$JA$3),60,0)))</f>
        <v>0</v>
      </c>
      <c r="IW28" s="61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61">
        <f>IF(ISBLANK($JA$3),"",IF(OR(Tipy!HO22=Výsledky!$IV$6,Tipy!HO22=Výsledky!$IV$7,Tipy!HO22=Výsledky!$IV$8,Tipy!HO22=Výsledky!$IV$9),IF(VLOOKUP(Tipy!HO22,'Kategórie hráčov'!$A$2:$B$46,2,FALSE)=30,30,20),0))</f>
        <v>0</v>
      </c>
      <c r="IY28" s="61">
        <f>IF(ISBLANK($JA$3),"",IF(OR(Tipy!HP22=Výsledky!$IY$6,Tipy!HP22=Výsledky!$IY$7,Tipy!HP22=Výsledky!$IY$8,Tipy!HP22=Výsledky!$IY$9),IF(VLOOKUP(Tipy!HP22,'Kategórie hráčov'!$A$2:$B$46,2,FALSE)=30,30,20),0))</f>
        <v>0</v>
      </c>
      <c r="IZ28" s="62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5">
        <f>IF(ISBLANK($JA$3),"",IF(ISBLANK(Tipy!HL22),"-",SUM(IV28:IZ28)))</f>
        <v>0</v>
      </c>
      <c r="JB28" s="64"/>
      <c r="JC28" s="102">
        <f>IF(ISBLANK($JH$3),"",IF(ISBLANK(Tipy!HR22),0,IF(AND(Tipy!HR22=Výsledky!$JF$3,Tipy!HT22=Výsledky!$JH$3),60,0)))</f>
        <v>0</v>
      </c>
      <c r="JD28" s="101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01">
        <f>IF(ISBLANK($JH$3),"",IF(OR(Tipy!HU22=Výsledky!$JC$6,Tipy!HU22=Výsledky!$JC$7,Tipy!HU22=Výsledky!$JC$8,Tipy!HU22=Výsledky!$JC$9),VLOOKUP(Tipy!HU22,'Kategórie hráčov'!$A$2:$B$51,2,FALSE),0))</f>
        <v>0</v>
      </c>
      <c r="JF28" s="101">
        <f>IF(ISBLANK($JH$3),"",IF(OR(Tipy!HV22=Výsledky!$JF$6,Tipy!HV22=Výsledky!$JF$7,Tipy!HV22=Výsledky!$JF$8,Tipy!HV22=Výsledky!$JF$9),VLOOKUP(Tipy!HV22,'Kategórie hráčov'!$A$27:$B$76,2,FALSE),0))</f>
        <v>0</v>
      </c>
      <c r="JG28" s="30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63" t="str">
        <f>IF(ISBLANK($JH$3),"",IF(ISBLANK(Tipy!HR22),"-",SUM(JC28:JG28)))</f>
        <v>-</v>
      </c>
      <c r="JI28" s="64"/>
      <c r="JJ28" s="61">
        <f>IF(ISBLANK($JH$3),"",IF(ISBLANK(Tipy!HX22),0,IF(AND(Tipy!HX22=Výsledky!$JF$3,Tipy!HZ22=Výsledky!$JH$3),60,0)))</f>
        <v>0</v>
      </c>
      <c r="JK28" s="61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61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61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62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5" t="str">
        <f>IF(ISBLANK($JH$3),"",IF(ISBLANK(Tipy!HX22),"-",SUM(JJ28:JN28)))</f>
        <v>-</v>
      </c>
      <c r="JP28" s="64"/>
      <c r="JQ28" s="61">
        <f>IF(ISBLANK($JV$3),"",IF(ISBLANK(Tipy!ID22),0,IF(AND(Tipy!ID22=Výsledky!$JT$3,Tipy!IF22=Výsledky!$JV$3),60,0)))</f>
        <v>0</v>
      </c>
      <c r="JR28" s="61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61">
        <f>IF(ISBLANK($JV$3),"",IF(OR(Tipy!IG22=Výsledky!$JQ$6,Tipy!IG22=Výsledky!$JQ$7,Tipy!IG22=Výsledky!$JQ$8,Tipy!IG22=Výsledky!$JQ$9),VLOOKUP(Tipy!IG22,'Kategórie hráčov'!$A$2:$B$51,2,FALSE),0))</f>
        <v>0</v>
      </c>
      <c r="JT28" s="61">
        <f>IF(ISBLANK($JV$3),"",IF(OR(Tipy!IH22=Výsledky!$JT$6,Tipy!IH22=Výsledky!$JT$7,Tipy!IH22=Výsledky!$JT$8,Tipy!IH22=Výsledky!$JT$9),VLOOKUP(Tipy!IH22,'Kategórie hráčov'!$A$27:$B$76,2,FALSE),0))</f>
        <v>0</v>
      </c>
      <c r="JU28" s="62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5">
        <f>IF(ISBLANK($JV$3),"",IF(ISBLANK(Tipy!ID22),"-",SUM(JQ28:JU28)))</f>
        <v>20</v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>
        <f>IF(ISBLANK($JH$3),"",IF(ISBLANK(Tipy!JU22),0,IF(AND(Tipy!JU22=Výsledky!$JF$3,Tipy!JW22=Výsledky!$JH$3),60,0)))</f>
        <v>0</v>
      </c>
      <c r="LH28" s="61" t="e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>#VALUE!</v>
      </c>
      <c r="LI28" s="61" t="e">
        <f>IF(ISBLANK($JH$3),"",IF(OR(Tipy!JX22=Výsledky!#REF!,Tipy!JX22=Výsledky!#REF!,Tipy!JX22=Výsledky!#REF!,Tipy!JX22=Výsledky!$JJ$9),IF(VLOOKUP(Tipy!JX22,'Kategórie hráčov'!$A$2:$B$46,2,FALSE)=30,30,20),0))</f>
        <v>#REF!</v>
      </c>
      <c r="LJ28" s="61" t="e">
        <f>IF(ISBLANK($JH$3),"",IF(OR(Tipy!JY22=Výsledky!#REF!,Tipy!JY22=Výsledky!#REF!,Tipy!JY22=Výsledky!#REF!,Tipy!JY22=Výsledky!$JM$9),IF(VLOOKUP(Tipy!JY22,'Kategórie hráčov'!$A$2:$B$46,2,FALSE)=30,30,20),0))</f>
        <v>#REF!</v>
      </c>
      <c r="LK28" s="62">
        <f>IF(ISBLANK($JH$3),"",IF(ISBLANK(Tipy!JU22),0,IF(OR(AND(Tipy!JU22=Výsledky!$JF$3,OR(Tipy!JW22=Výsledky!$JH$3+1,Tipy!JW22=Výsledky!$JH$3-1)),AND(Tipy!JW22=Výsledky!$JH$3,OR(Tipy!JU22=Výsledky!$JF$3+1,Tipy!JU22=Výsledky!$JF$3-1))),10,0)))</f>
        <v>0</v>
      </c>
      <c r="LL28" s="65" t="e">
        <f>IF(ISBLANK($JH$3),"",IF(ISBLANK(Tipy!JU22),"-",SUM(LG28:LK28)))</f>
        <v>#VALUE!</v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>
        <f>IF(ISBLANK($JH$3),"",IF(ISBLANK(Tipy!KI22),0,IF(AND(Tipy!KI22=Výsledky!$JF$3,Tipy!KK22=Výsledky!$JH$3),60,0)))</f>
        <v>0</v>
      </c>
      <c r="LV28" s="61" t="e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>#VALUE!</v>
      </c>
      <c r="LW28" s="61" t="e">
        <f>IF(ISBLANK($JH$3),"",IF(OR(Tipy!KL22=Výsledky!#REF!,Tipy!KL22=Výsledky!#REF!,Tipy!KL22=Výsledky!#REF!,Tipy!KL22=Výsledky!$JJ$9),IF(VLOOKUP(Tipy!KL22,'Kategórie hráčov'!$A$2:$B$46,2,FALSE)=30,30,20),0))</f>
        <v>#REF!</v>
      </c>
      <c r="LX28" s="61" t="e">
        <f>IF(ISBLANK($JH$3),"",IF(OR(Tipy!KM22=Výsledky!#REF!,Tipy!KM22=Výsledky!#REF!,Tipy!KM22=Výsledky!#REF!,Tipy!KM22=Výsledky!$JM$9),IF(VLOOKUP(Tipy!KM22,'Kategórie hráčov'!$A$2:$B$46,2,FALSE)=30,30,20),0))</f>
        <v>#REF!</v>
      </c>
      <c r="LY28" s="62">
        <f>IF(ISBLANK($JH$3),"",IF(ISBLANK(Tipy!KI22),0,IF(OR(AND(Tipy!KI22=Výsledky!$JF$3,OR(Tipy!KK22=Výsledky!$JH$3+1,Tipy!KK22=Výsledky!$JH$3-1)),AND(Tipy!KK22=Výsledky!$JH$3,OR(Tipy!KI22=Výsledky!$JF$3+1,Tipy!KI22=Výsledky!$JF$3-1))),10,0)))</f>
        <v>0</v>
      </c>
      <c r="LZ28" s="65" t="e">
        <f>IF(ISBLANK($JH$3),"",IF(ISBLANK(Tipy!KI22),"-",SUM(LU28:LY28)))</f>
        <v>#VALUE!</v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>
        <f>IF(ISBLANK($IT$3),"",IF(ISBLANK(Tipy!HF23),0,IF(AND(Tipy!HF23=Výsledky!$IR$3,Tipy!HH23=Výsledky!$IT$3),60,0)))</f>
        <v>0</v>
      </c>
      <c r="IP29" s="61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61">
        <f>IF(ISBLANK($IT$3),"",IF(OR(Tipy!HI23=Výsledky!$IO$6,Tipy!HI23=Výsledky!$IO$7,Tipy!HI23=Výsledky!$IO$8,Tipy!HI23=Výsledky!$IO$9),VLOOKUP(Tipy!HI23,'Kategórie hráčov'!$A$2:$B$51,2,FALSE),0))</f>
        <v>0</v>
      </c>
      <c r="IR29" s="61">
        <f>IF(ISBLANK($IT$3),"",IF(OR(Tipy!HJ23=Výsledky!$IR$6,Tipy!HJ23=Výsledky!$IR$7,Tipy!HJ23=Výsledky!$IR$8,Tipy!HJ23=Výsledky!$IR$9),VLOOKUP(Tipy!HJ23,'Kategórie hráčov'!$A$27:$B$76,2,FALSE),0))</f>
        <v>0</v>
      </c>
      <c r="IS29" s="62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5" t="str">
        <f>IF(ISBLANK($IT$3),"",IF(ISBLANK(Tipy!HF23),"-",SUM(IO29:IS29)))</f>
        <v>-</v>
      </c>
      <c r="IU29" s="64"/>
      <c r="IV29" s="61">
        <f>IF(ISBLANK($JA$3),"",IF(ISBLANK(Tipy!HL23),0,IF(AND(Tipy!HL23=Výsledky!$IY$3,Tipy!HN23=Výsledky!$JA$3),60,0)))</f>
        <v>0</v>
      </c>
      <c r="IW29" s="61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61">
        <f>IF(ISBLANK($JA$3),"",IF(OR(Tipy!HO23=Výsledky!$IV$6,Tipy!HO23=Výsledky!$IV$7,Tipy!HO23=Výsledky!$IV$8,Tipy!HO23=Výsledky!$IV$9),IF(VLOOKUP(Tipy!HO23,'Kategórie hráčov'!$A$2:$B$46,2,FALSE)=30,30,20),0))</f>
        <v>0</v>
      </c>
      <c r="IY29" s="61">
        <f>IF(ISBLANK($JA$3),"",IF(OR(Tipy!HP23=Výsledky!$IY$6,Tipy!HP23=Výsledky!$IY$7,Tipy!HP23=Výsledky!$IY$8,Tipy!HP23=Výsledky!$IY$9),IF(VLOOKUP(Tipy!HP23,'Kategórie hráčov'!$A$2:$B$46,2,FALSE)=30,30,20),0))</f>
        <v>0</v>
      </c>
      <c r="IZ29" s="62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5" t="str">
        <f>IF(ISBLANK($JA$3),"",IF(ISBLANK(Tipy!HL23),"-",SUM(IV29:IZ29)))</f>
        <v>-</v>
      </c>
      <c r="JB29" s="64"/>
      <c r="JC29" s="102">
        <f>IF(ISBLANK($JH$3),"",IF(ISBLANK(Tipy!HR23),0,IF(AND(Tipy!HR23=Výsledky!$JF$3,Tipy!HT23=Výsledky!$JH$3),60,0)))</f>
        <v>0</v>
      </c>
      <c r="JD29" s="101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01">
        <f>IF(ISBLANK($JH$3),"",IF(OR(Tipy!HU23=Výsledky!$JC$6,Tipy!HU23=Výsledky!$JC$7,Tipy!HU23=Výsledky!$JC$8,Tipy!HU23=Výsledky!$JC$9),VLOOKUP(Tipy!HU23,'Kategórie hráčov'!$A$2:$B$51,2,FALSE),0))</f>
        <v>0</v>
      </c>
      <c r="JF29" s="101">
        <f>IF(ISBLANK($JH$3),"",IF(OR(Tipy!HV23=Výsledky!$JF$6,Tipy!HV23=Výsledky!$JF$7,Tipy!HV23=Výsledky!$JF$8,Tipy!HV23=Výsledky!$JF$9),VLOOKUP(Tipy!HV23,'Kategórie hráčov'!$A$27:$B$76,2,FALSE),0))</f>
        <v>0</v>
      </c>
      <c r="JG29" s="30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63" t="str">
        <f>IF(ISBLANK($JH$3),"",IF(ISBLANK(Tipy!HR23),"-",SUM(JC29:JG29)))</f>
        <v>-</v>
      </c>
      <c r="JI29" s="64"/>
      <c r="JJ29" s="61">
        <f>IF(ISBLANK($JH$3),"",IF(ISBLANK(Tipy!HX23),0,IF(AND(Tipy!HX23=Výsledky!$JF$3,Tipy!HZ23=Výsledky!$JH$3),60,0)))</f>
        <v>0</v>
      </c>
      <c r="JK29" s="61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61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61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62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5" t="str">
        <f>IF(ISBLANK($JH$3),"",IF(ISBLANK(Tipy!HX23),"-",SUM(JJ29:JN29)))</f>
        <v>-</v>
      </c>
      <c r="JP29" s="64"/>
      <c r="JQ29" s="61">
        <f>IF(ISBLANK($JV$3),"",IF(ISBLANK(Tipy!ID23),0,IF(AND(Tipy!ID23=Výsledky!$JT$3,Tipy!IF23=Výsledky!$JV$3),60,0)))</f>
        <v>0</v>
      </c>
      <c r="JR29" s="61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61">
        <f>IF(ISBLANK($JV$3),"",IF(OR(Tipy!IG23=Výsledky!$JQ$6,Tipy!IG23=Výsledky!$JQ$7,Tipy!IG23=Výsledky!$JQ$8,Tipy!IG23=Výsledky!$JQ$9),VLOOKUP(Tipy!IG23,'Kategórie hráčov'!$A$2:$B$51,2,FALSE),0))</f>
        <v>0</v>
      </c>
      <c r="JT29" s="61">
        <f>IF(ISBLANK($JV$3),"",IF(OR(Tipy!IH23=Výsledky!$JT$6,Tipy!IH23=Výsledky!$JT$7,Tipy!IH23=Výsledky!$JT$8,Tipy!IH23=Výsledky!$JT$9),VLOOKUP(Tipy!IH23,'Kategórie hráčov'!$A$27:$B$76,2,FALSE),0))</f>
        <v>0</v>
      </c>
      <c r="JU29" s="62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5" t="str">
        <f>IF(ISBLANK($JV$3),"",IF(ISBLANK(Tipy!ID23),"-",SUM(JQ29:JU29)))</f>
        <v>-</v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>
        <f>IF(ISBLANK($JH$3),"",IF(ISBLANK(Tipy!JU23),0,IF(AND(Tipy!JU23=Výsledky!$JF$3,Tipy!JW23=Výsledky!$JH$3),60,0)))</f>
        <v>0</v>
      </c>
      <c r="LH29" s="61" t="e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>#VALUE!</v>
      </c>
      <c r="LI29" s="61" t="e">
        <f>IF(ISBLANK($JH$3),"",IF(OR(Tipy!JX23=Výsledky!#REF!,Tipy!JX23=Výsledky!#REF!,Tipy!JX23=Výsledky!#REF!,Tipy!JX23=Výsledky!$JJ$9),IF(VLOOKUP(Tipy!JX23,'Kategórie hráčov'!$A$2:$B$46,2,FALSE)=30,30,20),0))</f>
        <v>#REF!</v>
      </c>
      <c r="LJ29" s="61" t="e">
        <f>IF(ISBLANK($JH$3),"",IF(OR(Tipy!JY23=Výsledky!#REF!,Tipy!JY23=Výsledky!#REF!,Tipy!JY23=Výsledky!#REF!,Tipy!JY23=Výsledky!$JM$9),IF(VLOOKUP(Tipy!JY23,'Kategórie hráčov'!$A$2:$B$46,2,FALSE)=30,30,20),0))</f>
        <v>#REF!</v>
      </c>
      <c r="LK29" s="62">
        <f>IF(ISBLANK($JH$3),"",IF(ISBLANK(Tipy!JU23),0,IF(OR(AND(Tipy!JU23=Výsledky!$JF$3,OR(Tipy!JW23=Výsledky!$JH$3+1,Tipy!JW23=Výsledky!$JH$3-1)),AND(Tipy!JW23=Výsledky!$JH$3,OR(Tipy!JU23=Výsledky!$JF$3+1,Tipy!JU23=Výsledky!$JF$3-1))),10,0)))</f>
        <v>0</v>
      </c>
      <c r="LL29" s="65" t="e">
        <f>IF(ISBLANK($JH$3),"",IF(ISBLANK(Tipy!JU23),"-",SUM(LG29:LK29)))</f>
        <v>#VALUE!</v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>
        <f>IF(ISBLANK($JH$3),"",IF(ISBLANK(Tipy!KI23),0,IF(AND(Tipy!KI23=Výsledky!$JF$3,Tipy!KK23=Výsledky!$JH$3),60,0)))</f>
        <v>0</v>
      </c>
      <c r="LV29" s="61" t="e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>#VALUE!</v>
      </c>
      <c r="LW29" s="61" t="e">
        <f>IF(ISBLANK($JH$3),"",IF(OR(Tipy!KL23=Výsledky!#REF!,Tipy!KL23=Výsledky!#REF!,Tipy!KL23=Výsledky!#REF!,Tipy!KL23=Výsledky!$JJ$9),IF(VLOOKUP(Tipy!KL23,'Kategórie hráčov'!$A$2:$B$46,2,FALSE)=30,30,20),0))</f>
        <v>#REF!</v>
      </c>
      <c r="LX29" s="61" t="e">
        <f>IF(ISBLANK($JH$3),"",IF(OR(Tipy!KM23=Výsledky!#REF!,Tipy!KM23=Výsledky!#REF!,Tipy!KM23=Výsledky!#REF!,Tipy!KM23=Výsledky!$JM$9),IF(VLOOKUP(Tipy!KM23,'Kategórie hráčov'!$A$2:$B$46,2,FALSE)=30,30,20),0))</f>
        <v>#REF!</v>
      </c>
      <c r="LY29" s="62">
        <f>IF(ISBLANK($JH$3),"",IF(ISBLANK(Tipy!KI23),0,IF(OR(AND(Tipy!KI23=Výsledky!$JF$3,OR(Tipy!KK23=Výsledky!$JH$3+1,Tipy!KK23=Výsledky!$JH$3-1)),AND(Tipy!KK23=Výsledky!$JH$3,OR(Tipy!KI23=Výsledky!$JF$3+1,Tipy!KI23=Výsledky!$JF$3-1))),10,0)))</f>
        <v>0</v>
      </c>
      <c r="LZ29" s="65" t="e">
        <f>IF(ISBLANK($JH$3),"",IF(ISBLANK(Tipy!KI23),"-",SUM(LU29:LY29)))</f>
        <v>#VALUE!</v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>
        <f>IF(ISBLANK($IT$3),"",IF(ISBLANK(Tipy!HF24),0,IF(AND(Tipy!HF24=Výsledky!$IR$3,Tipy!HH24=Výsledky!$IT$3),60,0)))</f>
        <v>0</v>
      </c>
      <c r="IP30" s="61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61">
        <f>IF(ISBLANK($IT$3),"",IF(OR(Tipy!HI24=Výsledky!$IO$6,Tipy!HI24=Výsledky!$IO$7,Tipy!HI24=Výsledky!$IO$8,Tipy!HI24=Výsledky!$IO$9),VLOOKUP(Tipy!HI24,'Kategórie hráčov'!$A$2:$B$51,2,FALSE),0))</f>
        <v>20</v>
      </c>
      <c r="IR30" s="61">
        <f>IF(ISBLANK($IT$3),"",IF(OR(Tipy!HJ24=Výsledky!$IR$6,Tipy!HJ24=Výsledky!$IR$7,Tipy!HJ24=Výsledky!$IR$8,Tipy!HJ24=Výsledky!$IR$9),VLOOKUP(Tipy!HJ24,'Kategórie hráčov'!$A$27:$B$76,2,FALSE),0))</f>
        <v>20</v>
      </c>
      <c r="IS30" s="62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5">
        <f>IF(ISBLANK($IT$3),"",IF(ISBLANK(Tipy!HF24),"-",SUM(IO30:IS30)))</f>
        <v>70</v>
      </c>
      <c r="IU30" s="64"/>
      <c r="IV30" s="61">
        <f>IF(ISBLANK($JA$3),"",IF(ISBLANK(Tipy!HL24),0,IF(AND(Tipy!HL24=Výsledky!$IY$3,Tipy!HN24=Výsledky!$JA$3),60,0)))</f>
        <v>0</v>
      </c>
      <c r="IW30" s="61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61">
        <f>IF(ISBLANK($JA$3),"",IF(OR(Tipy!HO24=Výsledky!$IV$6,Tipy!HO24=Výsledky!$IV$7,Tipy!HO24=Výsledky!$IV$8,Tipy!HO24=Výsledky!$IV$9),IF(VLOOKUP(Tipy!HO24,'Kategórie hráčov'!$A$2:$B$46,2,FALSE)=30,30,20),0))</f>
        <v>0</v>
      </c>
      <c r="IY30" s="61">
        <f>IF(ISBLANK($JA$3),"",IF(OR(Tipy!HP24=Výsledky!$IY$6,Tipy!HP24=Výsledky!$IY$7,Tipy!HP24=Výsledky!$IY$8,Tipy!HP24=Výsledky!$IY$9),IF(VLOOKUP(Tipy!HP24,'Kategórie hráčov'!$A$2:$B$46,2,FALSE)=30,30,20),0))</f>
        <v>0</v>
      </c>
      <c r="IZ30" s="62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5">
        <f>IF(ISBLANK($JA$3),"",IF(ISBLANK(Tipy!HL24),"-",SUM(IV30:IZ30)))</f>
        <v>0</v>
      </c>
      <c r="JB30" s="64"/>
      <c r="JC30" s="102">
        <f>IF(ISBLANK($JH$3),"",IF(ISBLANK(Tipy!HR24),0,IF(AND(Tipy!HR24=Výsledky!$JF$3,Tipy!HT24=Výsledky!$JH$3),60,0)))</f>
        <v>0</v>
      </c>
      <c r="JD30" s="101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01">
        <f>IF(ISBLANK($JH$3),"",IF(OR(Tipy!HU24=Výsledky!$JC$6,Tipy!HU24=Výsledky!$JC$7,Tipy!HU24=Výsledky!$JC$8,Tipy!HU24=Výsledky!$JC$9),VLOOKUP(Tipy!HU24,'Kategórie hráčov'!$A$2:$B$51,2,FALSE),0))</f>
        <v>20</v>
      </c>
      <c r="JF30" s="101">
        <f>IF(ISBLANK($JH$3),"",IF(OR(Tipy!HV24=Výsledky!$JF$6,Tipy!HV24=Výsledky!$JF$7,Tipy!HV24=Výsledky!$JF$8,Tipy!HV24=Výsledky!$JF$9),VLOOKUP(Tipy!HV24,'Kategórie hráčov'!$A$27:$B$76,2,FALSE),0))</f>
        <v>0</v>
      </c>
      <c r="JG30" s="303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63">
        <f>IF(ISBLANK($JH$3),"",IF(ISBLANK(Tipy!HR24),"-",SUM(JC30:JG30)))</f>
        <v>50</v>
      </c>
      <c r="JI30" s="64"/>
      <c r="JJ30" s="61">
        <f>IF(ISBLANK($JH$3),"",IF(ISBLANK(Tipy!HX24),0,IF(AND(Tipy!HX24=Výsledky!$JF$3,Tipy!HZ24=Výsledky!$JH$3),60,0)))</f>
        <v>0</v>
      </c>
      <c r="JK30" s="61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61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61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62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5" t="str">
        <f>IF(ISBLANK($JH$3),"",IF(ISBLANK(Tipy!HX24),"-",SUM(JJ30:JN30)))</f>
        <v>-</v>
      </c>
      <c r="JP30" s="64"/>
      <c r="JQ30" s="61">
        <f>IF(ISBLANK($JV$3),"",IF(ISBLANK(Tipy!ID24),0,IF(AND(Tipy!ID24=Výsledky!$JT$3,Tipy!IF24=Výsledky!$JV$3),60,0)))</f>
        <v>0</v>
      </c>
      <c r="JR30" s="61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61">
        <f>IF(ISBLANK($JV$3),"",IF(OR(Tipy!IG24=Výsledky!$JQ$6,Tipy!IG24=Výsledky!$JQ$7,Tipy!IG24=Výsledky!$JQ$8,Tipy!IG24=Výsledky!$JQ$9),VLOOKUP(Tipy!IG24,'Kategórie hráčov'!$A$2:$B$51,2,FALSE),0))</f>
        <v>0</v>
      </c>
      <c r="JT30" s="61">
        <f>IF(ISBLANK($JV$3),"",IF(OR(Tipy!IH24=Výsledky!$JT$6,Tipy!IH24=Výsledky!$JT$7,Tipy!IH24=Výsledky!$JT$8,Tipy!IH24=Výsledky!$JT$9),VLOOKUP(Tipy!IH24,'Kategórie hráčov'!$A$27:$B$76,2,FALSE),0))</f>
        <v>0</v>
      </c>
      <c r="JU30" s="62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5">
        <f>IF(ISBLANK($JV$3),"",IF(ISBLANK(Tipy!ID24),"-",SUM(JQ30:JU30)))</f>
        <v>20</v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>
        <f>IF(ISBLANK($JH$3),"",IF(ISBLANK(Tipy!JU24),0,IF(AND(Tipy!JU24=Výsledky!$JF$3,Tipy!JW24=Výsledky!$JH$3),60,0)))</f>
        <v>0</v>
      </c>
      <c r="LH30" s="61" t="e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>#VALUE!</v>
      </c>
      <c r="LI30" s="61" t="e">
        <f>IF(ISBLANK($JH$3),"",IF(OR(Tipy!JX24=Výsledky!#REF!,Tipy!JX24=Výsledky!#REF!,Tipy!JX24=Výsledky!#REF!,Tipy!JX24=Výsledky!$JJ$9),IF(VLOOKUP(Tipy!JX24,'Kategórie hráčov'!$A$2:$B$46,2,FALSE)=30,30,20),0))</f>
        <v>#REF!</v>
      </c>
      <c r="LJ30" s="61" t="e">
        <f>IF(ISBLANK($JH$3),"",IF(OR(Tipy!JY24=Výsledky!#REF!,Tipy!JY24=Výsledky!#REF!,Tipy!JY24=Výsledky!#REF!,Tipy!JY24=Výsledky!$JM$9),IF(VLOOKUP(Tipy!JY24,'Kategórie hráčov'!$A$2:$B$46,2,FALSE)=30,30,20),0))</f>
        <v>#REF!</v>
      </c>
      <c r="LK30" s="62">
        <f>IF(ISBLANK($JH$3),"",IF(ISBLANK(Tipy!JU24),0,IF(OR(AND(Tipy!JU24=Výsledky!$JF$3,OR(Tipy!JW24=Výsledky!$JH$3+1,Tipy!JW24=Výsledky!$JH$3-1)),AND(Tipy!JW24=Výsledky!$JH$3,OR(Tipy!JU24=Výsledky!$JF$3+1,Tipy!JU24=Výsledky!$JF$3-1))),10,0)))</f>
        <v>0</v>
      </c>
      <c r="LL30" s="65" t="e">
        <f>IF(ISBLANK($JH$3),"",IF(ISBLANK(Tipy!JU24),"-",SUM(LG30:LK30)))</f>
        <v>#VALUE!</v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>
        <f>IF(ISBLANK($JH$3),"",IF(ISBLANK(Tipy!KI24),0,IF(AND(Tipy!KI24=Výsledky!$JF$3,Tipy!KK24=Výsledky!$JH$3),60,0)))</f>
        <v>0</v>
      </c>
      <c r="LV30" s="61" t="e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>#VALUE!</v>
      </c>
      <c r="LW30" s="61" t="e">
        <f>IF(ISBLANK($JH$3),"",IF(OR(Tipy!KL24=Výsledky!#REF!,Tipy!KL24=Výsledky!#REF!,Tipy!KL24=Výsledky!#REF!,Tipy!KL24=Výsledky!$JJ$9),IF(VLOOKUP(Tipy!KL24,'Kategórie hráčov'!$A$2:$B$46,2,FALSE)=30,30,20),0))</f>
        <v>#REF!</v>
      </c>
      <c r="LX30" s="61" t="e">
        <f>IF(ISBLANK($JH$3),"",IF(OR(Tipy!KM24=Výsledky!#REF!,Tipy!KM24=Výsledky!#REF!,Tipy!KM24=Výsledky!#REF!,Tipy!KM24=Výsledky!$JM$9),IF(VLOOKUP(Tipy!KM24,'Kategórie hráčov'!$A$2:$B$46,2,FALSE)=30,30,20),0))</f>
        <v>#REF!</v>
      </c>
      <c r="LY30" s="62">
        <f>IF(ISBLANK($JH$3),"",IF(ISBLANK(Tipy!KI24),0,IF(OR(AND(Tipy!KI24=Výsledky!$JF$3,OR(Tipy!KK24=Výsledky!$JH$3+1,Tipy!KK24=Výsledky!$JH$3-1)),AND(Tipy!KK24=Výsledky!$JH$3,OR(Tipy!KI24=Výsledky!$JF$3+1,Tipy!KI24=Výsledky!$JF$3-1))),10,0)))</f>
        <v>0</v>
      </c>
      <c r="LZ30" s="65" t="e">
        <f>IF(ISBLANK($JH$3),"",IF(ISBLANK(Tipy!KI24),"-",SUM(LU30:LY30)))</f>
        <v>#VALUE!</v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>
        <f>IF(ISBLANK($IT$3),"",IF(ISBLANK(Tipy!HF25),0,IF(AND(Tipy!HF25=Výsledky!$IR$3,Tipy!HH25=Výsledky!$IT$3),60,0)))</f>
        <v>0</v>
      </c>
      <c r="IP31" s="61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61">
        <f>IF(ISBLANK($IT$3),"",IF(OR(Tipy!HI25=Výsledky!$IO$6,Tipy!HI25=Výsledky!$IO$7,Tipy!HI25=Výsledky!$IO$8,Tipy!HI25=Výsledky!$IO$9),VLOOKUP(Tipy!HI25,'Kategórie hráčov'!$A$2:$B$51,2,FALSE),0))</f>
        <v>0</v>
      </c>
      <c r="IR31" s="61">
        <f>IF(ISBLANK($IT$3),"",IF(OR(Tipy!HJ25=Výsledky!$IR$6,Tipy!HJ25=Výsledky!$IR$7,Tipy!HJ25=Výsledky!$IR$8,Tipy!HJ25=Výsledky!$IR$9),VLOOKUP(Tipy!HJ25,'Kategórie hráčov'!$A$27:$B$76,2,FALSE),0))</f>
        <v>0</v>
      </c>
      <c r="IS31" s="62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5" t="str">
        <f>IF(ISBLANK($IT$3),"",IF(ISBLANK(Tipy!HF25),"-",SUM(IO31:IS31)))</f>
        <v>-</v>
      </c>
      <c r="IU31" s="64"/>
      <c r="IV31" s="61">
        <f>IF(ISBLANK($JA$3),"",IF(ISBLANK(Tipy!HL25),0,IF(AND(Tipy!HL25=Výsledky!$IY$3,Tipy!HN25=Výsledky!$JA$3),60,0)))</f>
        <v>0</v>
      </c>
      <c r="IW31" s="61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61">
        <f>IF(ISBLANK($JA$3),"",IF(OR(Tipy!HO25=Výsledky!$IV$6,Tipy!HO25=Výsledky!$IV$7,Tipy!HO25=Výsledky!$IV$8,Tipy!HO25=Výsledky!$IV$9),IF(VLOOKUP(Tipy!HO25,'Kategórie hráčov'!$A$2:$B$46,2,FALSE)=30,30,20),0))</f>
        <v>0</v>
      </c>
      <c r="IY31" s="61">
        <f>IF(ISBLANK($JA$3),"",IF(OR(Tipy!HP25=Výsledky!$IY$6,Tipy!HP25=Výsledky!$IY$7,Tipy!HP25=Výsledky!$IY$8,Tipy!HP25=Výsledky!$IY$9),IF(VLOOKUP(Tipy!HP25,'Kategórie hráčov'!$A$2:$B$46,2,FALSE)=30,30,20),0))</f>
        <v>0</v>
      </c>
      <c r="IZ31" s="62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5">
        <f>IF(ISBLANK($JA$3),"",IF(ISBLANK(Tipy!HL25),"-",SUM(IV31:IZ31)))</f>
        <v>0</v>
      </c>
      <c r="JB31" s="64"/>
      <c r="JC31" s="102">
        <f>IF(ISBLANK($JH$3),"",IF(ISBLANK(Tipy!HR25),0,IF(AND(Tipy!HR25=Výsledky!$JF$3,Tipy!HT25=Výsledky!$JH$3),60,0)))</f>
        <v>0</v>
      </c>
      <c r="JD31" s="101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01">
        <f>IF(ISBLANK($JH$3),"",IF(OR(Tipy!HU25=Výsledky!$JC$6,Tipy!HU25=Výsledky!$JC$7,Tipy!HU25=Výsledky!$JC$8,Tipy!HU25=Výsledky!$JC$9),VLOOKUP(Tipy!HU25,'Kategórie hráčov'!$A$2:$B$51,2,FALSE),0))</f>
        <v>20</v>
      </c>
      <c r="JF31" s="101">
        <f>IF(ISBLANK($JH$3),"",IF(OR(Tipy!HV25=Výsledky!$JF$6,Tipy!HV25=Výsledky!$JF$7,Tipy!HV25=Výsledky!$JF$8,Tipy!HV25=Výsledky!$JF$9),VLOOKUP(Tipy!HV25,'Kategórie hráčov'!$A$27:$B$76,2,FALSE),0))</f>
        <v>0</v>
      </c>
      <c r="JG31" s="30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63">
        <f>IF(ISBLANK($JH$3),"",IF(ISBLANK(Tipy!HR25),"-",SUM(JC31:JG31)))</f>
        <v>40</v>
      </c>
      <c r="JI31" s="64"/>
      <c r="JJ31" s="61">
        <f>IF(ISBLANK($JH$3),"",IF(ISBLANK(Tipy!HX25),0,IF(AND(Tipy!HX25=Výsledky!$JF$3,Tipy!HZ25=Výsledky!$JH$3),60,0)))</f>
        <v>0</v>
      </c>
      <c r="JK31" s="61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61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61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62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5" t="str">
        <f>IF(ISBLANK($JH$3),"",IF(ISBLANK(Tipy!HX25),"-",SUM(JJ31:JN31)))</f>
        <v>-</v>
      </c>
      <c r="JP31" s="64"/>
      <c r="JQ31" s="61">
        <f>IF(ISBLANK($JV$3),"",IF(ISBLANK(Tipy!ID25),0,IF(AND(Tipy!ID25=Výsledky!$JT$3,Tipy!IF25=Výsledky!$JV$3),60,0)))</f>
        <v>0</v>
      </c>
      <c r="JR31" s="61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61">
        <f>IF(ISBLANK($JV$3),"",IF(OR(Tipy!IG25=Výsledky!$JQ$6,Tipy!IG25=Výsledky!$JQ$7,Tipy!IG25=Výsledky!$JQ$8,Tipy!IG25=Výsledky!$JQ$9),VLOOKUP(Tipy!IG25,'Kategórie hráčov'!$A$2:$B$51,2,FALSE),0))</f>
        <v>20</v>
      </c>
      <c r="JT31" s="61">
        <f>IF(ISBLANK($JV$3),"",IF(OR(Tipy!IH25=Výsledky!$JT$6,Tipy!IH25=Výsledky!$JT$7,Tipy!IH25=Výsledky!$JT$8,Tipy!IH25=Výsledky!$JT$9),VLOOKUP(Tipy!IH25,'Kategórie hráčov'!$A$27:$B$76,2,FALSE),0))</f>
        <v>20</v>
      </c>
      <c r="JU31" s="62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5">
        <f>IF(ISBLANK($JV$3),"",IF(ISBLANK(Tipy!ID25),"-",SUM(JQ31:JU31)))</f>
        <v>60</v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>
        <f>IF(ISBLANK($JH$3),"",IF(ISBLANK(Tipy!JU25),0,IF(AND(Tipy!JU25=Výsledky!$JF$3,Tipy!JW25=Výsledky!$JH$3),60,0)))</f>
        <v>0</v>
      </c>
      <c r="LH31" s="61" t="e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>#VALUE!</v>
      </c>
      <c r="LI31" s="61" t="e">
        <f>IF(ISBLANK($JH$3),"",IF(OR(Tipy!JX25=Výsledky!#REF!,Tipy!JX25=Výsledky!#REF!,Tipy!JX25=Výsledky!#REF!,Tipy!JX25=Výsledky!$JJ$9),IF(VLOOKUP(Tipy!JX25,'Kategórie hráčov'!$A$2:$B$46,2,FALSE)=30,30,20),0))</f>
        <v>#REF!</v>
      </c>
      <c r="LJ31" s="61" t="e">
        <f>IF(ISBLANK($JH$3),"",IF(OR(Tipy!JY25=Výsledky!#REF!,Tipy!JY25=Výsledky!#REF!,Tipy!JY25=Výsledky!#REF!,Tipy!JY25=Výsledky!$JM$9),IF(VLOOKUP(Tipy!JY25,'Kategórie hráčov'!$A$2:$B$46,2,FALSE)=30,30,20),0))</f>
        <v>#REF!</v>
      </c>
      <c r="LK31" s="62">
        <f>IF(ISBLANK($JH$3),"",IF(ISBLANK(Tipy!JU25),0,IF(OR(AND(Tipy!JU25=Výsledky!$JF$3,OR(Tipy!JW25=Výsledky!$JH$3+1,Tipy!JW25=Výsledky!$JH$3-1)),AND(Tipy!JW25=Výsledky!$JH$3,OR(Tipy!JU25=Výsledky!$JF$3+1,Tipy!JU25=Výsledky!$JF$3-1))),10,0)))</f>
        <v>0</v>
      </c>
      <c r="LL31" s="65" t="e">
        <f>IF(ISBLANK($JH$3),"",IF(ISBLANK(Tipy!JU25),"-",SUM(LG31:LK31)))</f>
        <v>#VALUE!</v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>
        <f>IF(ISBLANK($JH$3),"",IF(ISBLANK(Tipy!KI25),0,IF(AND(Tipy!KI25=Výsledky!$JF$3,Tipy!KK25=Výsledky!$JH$3),60,0)))</f>
        <v>0</v>
      </c>
      <c r="LV31" s="61" t="e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>#VALUE!</v>
      </c>
      <c r="LW31" s="61" t="e">
        <f>IF(ISBLANK($JH$3),"",IF(OR(Tipy!KL25=Výsledky!#REF!,Tipy!KL25=Výsledky!#REF!,Tipy!KL25=Výsledky!#REF!,Tipy!KL25=Výsledky!$JJ$9),IF(VLOOKUP(Tipy!KL25,'Kategórie hráčov'!$A$2:$B$46,2,FALSE)=30,30,20),0))</f>
        <v>#REF!</v>
      </c>
      <c r="LX31" s="61" t="e">
        <f>IF(ISBLANK($JH$3),"",IF(OR(Tipy!KM25=Výsledky!#REF!,Tipy!KM25=Výsledky!#REF!,Tipy!KM25=Výsledky!#REF!,Tipy!KM25=Výsledky!$JM$9),IF(VLOOKUP(Tipy!KM25,'Kategórie hráčov'!$A$2:$B$46,2,FALSE)=30,30,20),0))</f>
        <v>#REF!</v>
      </c>
      <c r="LY31" s="62">
        <f>IF(ISBLANK($JH$3),"",IF(ISBLANK(Tipy!KI25),0,IF(OR(AND(Tipy!KI25=Výsledky!$JF$3,OR(Tipy!KK25=Výsledky!$JH$3+1,Tipy!KK25=Výsledky!$JH$3-1)),AND(Tipy!KK25=Výsledky!$JH$3,OR(Tipy!KI25=Výsledky!$JF$3+1,Tipy!KI25=Výsledky!$JF$3-1))),10,0)))</f>
        <v>0</v>
      </c>
      <c r="LZ31" s="65" t="e">
        <f>IF(ISBLANK($JH$3),"",IF(ISBLANK(Tipy!KI25),"-",SUM(LU31:LY31)))</f>
        <v>#VALUE!</v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>
        <f>IF(ISBLANK($IT$3),"",IF(ISBLANK(Tipy!HF26),0,IF(AND(Tipy!HF26=Výsledky!$IR$3,Tipy!HH26=Výsledky!$IT$3),60,0)))</f>
        <v>0</v>
      </c>
      <c r="IP32" s="61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61">
        <f>IF(ISBLANK($IT$3),"",IF(OR(Tipy!HI26=Výsledky!$IO$6,Tipy!HI26=Výsledky!$IO$7,Tipy!HI26=Výsledky!$IO$8,Tipy!HI26=Výsledky!$IO$9),VLOOKUP(Tipy!HI26,'Kategórie hráčov'!$A$2:$B$51,2,FALSE),0))</f>
        <v>0</v>
      </c>
      <c r="IR32" s="61">
        <f>IF(ISBLANK($IT$3),"",IF(OR(Tipy!HJ26=Výsledky!$IR$6,Tipy!HJ26=Výsledky!$IR$7,Tipy!HJ26=Výsledky!$IR$8,Tipy!HJ26=Výsledky!$IR$9),VLOOKUP(Tipy!HJ26,'Kategórie hráčov'!$A$27:$B$76,2,FALSE),0))</f>
        <v>0</v>
      </c>
      <c r="IS32" s="62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5">
        <f>IF(ISBLANK($IT$3),"",IF(ISBLANK(Tipy!HF26),"-",SUM(IO32:IS32)))</f>
        <v>20</v>
      </c>
      <c r="IU32" s="64"/>
      <c r="IV32" s="61">
        <f>IF(ISBLANK($JA$3),"",IF(ISBLANK(Tipy!HL26),0,IF(AND(Tipy!HL26=Výsledky!$IY$3,Tipy!HN26=Výsledky!$JA$3),60,0)))</f>
        <v>0</v>
      </c>
      <c r="IW32" s="61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61">
        <f>IF(ISBLANK($JA$3),"",IF(OR(Tipy!HO26=Výsledky!$IV$6,Tipy!HO26=Výsledky!$IV$7,Tipy!HO26=Výsledky!$IV$8,Tipy!HO26=Výsledky!$IV$9),IF(VLOOKUP(Tipy!HO26,'Kategórie hráčov'!$A$2:$B$46,2,FALSE)=30,30,20),0))</f>
        <v>0</v>
      </c>
      <c r="IY32" s="61">
        <f>IF(ISBLANK($JA$3),"",IF(OR(Tipy!HP26=Výsledky!$IY$6,Tipy!HP26=Výsledky!$IY$7,Tipy!HP26=Výsledky!$IY$8,Tipy!HP26=Výsledky!$IY$9),IF(VLOOKUP(Tipy!HP26,'Kategórie hráčov'!$A$2:$B$46,2,FALSE)=30,30,20),0))</f>
        <v>0</v>
      </c>
      <c r="IZ32" s="62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5">
        <f>IF(ISBLANK($JA$3),"",IF(ISBLANK(Tipy!HL26),"-",SUM(IV32:IZ32)))</f>
        <v>0</v>
      </c>
      <c r="JB32" s="64"/>
      <c r="JC32" s="102">
        <f>IF(ISBLANK($JH$3),"",IF(ISBLANK(Tipy!HR26),0,IF(AND(Tipy!HR26=Výsledky!$JF$3,Tipy!HT26=Výsledky!$JH$3),60,0)))</f>
        <v>0</v>
      </c>
      <c r="JD32" s="101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01">
        <f>IF(ISBLANK($JH$3),"",IF(OR(Tipy!HU26=Výsledky!$JC$6,Tipy!HU26=Výsledky!$JC$7,Tipy!HU26=Výsledky!$JC$8,Tipy!HU26=Výsledky!$JC$9),VLOOKUP(Tipy!HU26,'Kategórie hráčov'!$A$2:$B$51,2,FALSE),0))</f>
        <v>0</v>
      </c>
      <c r="JF32" s="101">
        <f>IF(ISBLANK($JH$3),"",IF(OR(Tipy!HV26=Výsledky!$JF$6,Tipy!HV26=Výsledky!$JF$7,Tipy!HV26=Výsledky!$JF$8,Tipy!HV26=Výsledky!$JF$9),VLOOKUP(Tipy!HV26,'Kategórie hráčov'!$A$27:$B$76,2,FALSE),0))</f>
        <v>0</v>
      </c>
      <c r="JG32" s="30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63" t="str">
        <f>IF(ISBLANK($JH$3),"",IF(ISBLANK(Tipy!HR26),"-",SUM(JC32:JG32)))</f>
        <v>-</v>
      </c>
      <c r="JI32" s="64"/>
      <c r="JJ32" s="61">
        <f>IF(ISBLANK($JH$3),"",IF(ISBLANK(Tipy!HX26),0,IF(AND(Tipy!HX26=Výsledky!$JF$3,Tipy!HZ26=Výsledky!$JH$3),60,0)))</f>
        <v>0</v>
      </c>
      <c r="JK32" s="61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61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61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62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5" t="str">
        <f>IF(ISBLANK($JH$3),"",IF(ISBLANK(Tipy!HX26),"-",SUM(JJ32:JN32)))</f>
        <v>-</v>
      </c>
      <c r="JP32" s="64"/>
      <c r="JQ32" s="61">
        <f>IF(ISBLANK($JV$3),"",IF(ISBLANK(Tipy!ID26),0,IF(AND(Tipy!ID26=Výsledky!$JT$3,Tipy!IF26=Výsledky!$JV$3),60,0)))</f>
        <v>0</v>
      </c>
      <c r="JR32" s="61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61">
        <f>IF(ISBLANK($JV$3),"",IF(OR(Tipy!IG26=Výsledky!$JQ$6,Tipy!IG26=Výsledky!$JQ$7,Tipy!IG26=Výsledky!$JQ$8,Tipy!IG26=Výsledky!$JQ$9),VLOOKUP(Tipy!IG26,'Kategórie hráčov'!$A$2:$B$51,2,FALSE),0))</f>
        <v>20</v>
      </c>
      <c r="JT32" s="61">
        <f>IF(ISBLANK($JV$3),"",IF(OR(Tipy!IH26=Výsledky!$JT$6,Tipy!IH26=Výsledky!$JT$7,Tipy!IH26=Výsledky!$JT$8,Tipy!IH26=Výsledky!$JT$9),VLOOKUP(Tipy!IH26,'Kategórie hráčov'!$A$27:$B$76,2,FALSE),0))</f>
        <v>20</v>
      </c>
      <c r="JU32" s="62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5">
        <f>IF(ISBLANK($JV$3),"",IF(ISBLANK(Tipy!ID26),"-",SUM(JQ32:JU32)))</f>
        <v>60</v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>
        <f>IF(ISBLANK($JH$3),"",IF(ISBLANK(Tipy!JU26),0,IF(AND(Tipy!JU26=Výsledky!$JF$3,Tipy!JW26=Výsledky!$JH$3),60,0)))</f>
        <v>0</v>
      </c>
      <c r="LH32" s="61" t="e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>#VALUE!</v>
      </c>
      <c r="LI32" s="61" t="e">
        <f>IF(ISBLANK($JH$3),"",IF(OR(Tipy!JX26=Výsledky!#REF!,Tipy!JX26=Výsledky!#REF!,Tipy!JX26=Výsledky!#REF!,Tipy!JX26=Výsledky!$JJ$9),IF(VLOOKUP(Tipy!JX26,'Kategórie hráčov'!$A$2:$B$46,2,FALSE)=30,30,20),0))</f>
        <v>#REF!</v>
      </c>
      <c r="LJ32" s="61" t="e">
        <f>IF(ISBLANK($JH$3),"",IF(OR(Tipy!JY26=Výsledky!#REF!,Tipy!JY26=Výsledky!#REF!,Tipy!JY26=Výsledky!#REF!,Tipy!JY26=Výsledky!$JM$9),IF(VLOOKUP(Tipy!JY26,'Kategórie hráčov'!$A$2:$B$46,2,FALSE)=30,30,20),0))</f>
        <v>#REF!</v>
      </c>
      <c r="LK32" s="62">
        <f>IF(ISBLANK($JH$3),"",IF(ISBLANK(Tipy!JU26),0,IF(OR(AND(Tipy!JU26=Výsledky!$JF$3,OR(Tipy!JW26=Výsledky!$JH$3+1,Tipy!JW26=Výsledky!$JH$3-1)),AND(Tipy!JW26=Výsledky!$JH$3,OR(Tipy!JU26=Výsledky!$JF$3+1,Tipy!JU26=Výsledky!$JF$3-1))),10,0)))</f>
        <v>0</v>
      </c>
      <c r="LL32" s="65" t="e">
        <f>IF(ISBLANK($JH$3),"",IF(ISBLANK(Tipy!JU26),"-",SUM(LG32:LK32)))</f>
        <v>#VALUE!</v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>
        <f>IF(ISBLANK($JH$3),"",IF(ISBLANK(Tipy!KI26),0,IF(AND(Tipy!KI26=Výsledky!$JF$3,Tipy!KK26=Výsledky!$JH$3),60,0)))</f>
        <v>0</v>
      </c>
      <c r="LV32" s="61" t="e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>#VALUE!</v>
      </c>
      <c r="LW32" s="61" t="e">
        <f>IF(ISBLANK($JH$3),"",IF(OR(Tipy!KL26=Výsledky!#REF!,Tipy!KL26=Výsledky!#REF!,Tipy!KL26=Výsledky!#REF!,Tipy!KL26=Výsledky!$JJ$9),IF(VLOOKUP(Tipy!KL26,'Kategórie hráčov'!$A$2:$B$46,2,FALSE)=30,30,20),0))</f>
        <v>#REF!</v>
      </c>
      <c r="LX32" s="61" t="e">
        <f>IF(ISBLANK($JH$3),"",IF(OR(Tipy!KM26=Výsledky!#REF!,Tipy!KM26=Výsledky!#REF!,Tipy!KM26=Výsledky!#REF!,Tipy!KM26=Výsledky!$JM$9),IF(VLOOKUP(Tipy!KM26,'Kategórie hráčov'!$A$2:$B$46,2,FALSE)=30,30,20),0))</f>
        <v>#REF!</v>
      </c>
      <c r="LY32" s="62">
        <f>IF(ISBLANK($JH$3),"",IF(ISBLANK(Tipy!KI26),0,IF(OR(AND(Tipy!KI26=Výsledky!$JF$3,OR(Tipy!KK26=Výsledky!$JH$3+1,Tipy!KK26=Výsledky!$JH$3-1)),AND(Tipy!KK26=Výsledky!$JH$3,OR(Tipy!KI26=Výsledky!$JF$3+1,Tipy!KI26=Výsledky!$JF$3-1))),10,0)))</f>
        <v>0</v>
      </c>
      <c r="LZ32" s="65" t="e">
        <f>IF(ISBLANK($JH$3),"",IF(ISBLANK(Tipy!KI26),"-",SUM(LU32:LY32)))</f>
        <v>#VALUE!</v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>
        <f>IF(ISBLANK($IT$3),"",IF(ISBLANK(Tipy!HF27),0,IF(AND(Tipy!HF27=Výsledky!$IR$3,Tipy!HH27=Výsledky!$IT$3),60,0)))</f>
        <v>0</v>
      </c>
      <c r="IP33" s="61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61">
        <f>IF(ISBLANK($IT$3),"",IF(OR(Tipy!HI27=Výsledky!$IO$6,Tipy!HI27=Výsledky!$IO$7,Tipy!HI27=Výsledky!$IO$8,Tipy!HI27=Výsledky!$IO$9),VLOOKUP(Tipy!HI27,'Kategórie hráčov'!$A$2:$B$51,2,FALSE),0))</f>
        <v>20</v>
      </c>
      <c r="IR33" s="61">
        <f>IF(ISBLANK($IT$3),"",IF(OR(Tipy!HJ27=Výsledky!$IR$6,Tipy!HJ27=Výsledky!$IR$7,Tipy!HJ27=Výsledky!$IR$8,Tipy!HJ27=Výsledky!$IR$9),VLOOKUP(Tipy!HJ27,'Kategórie hráčov'!$A$27:$B$76,2,FALSE),0))</f>
        <v>20</v>
      </c>
      <c r="IS33" s="62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5">
        <f>IF(ISBLANK($IT$3),"",IF(ISBLANK(Tipy!HF27),"-",SUM(IO33:IS33)))</f>
        <v>70</v>
      </c>
      <c r="IU33" s="64"/>
      <c r="IV33" s="61">
        <f>IF(ISBLANK($JA$3),"",IF(ISBLANK(Tipy!HL27),0,IF(AND(Tipy!HL27=Výsledky!$IY$3,Tipy!HN27=Výsledky!$JA$3),60,0)))</f>
        <v>0</v>
      </c>
      <c r="IW33" s="61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61">
        <f>IF(ISBLANK($JA$3),"",IF(OR(Tipy!HO27=Výsledky!$IV$6,Tipy!HO27=Výsledky!$IV$7,Tipy!HO27=Výsledky!$IV$8,Tipy!HO27=Výsledky!$IV$9),IF(VLOOKUP(Tipy!HO27,'Kategórie hráčov'!$A$2:$B$46,2,FALSE)=30,30,20),0))</f>
        <v>0</v>
      </c>
      <c r="IY33" s="61">
        <f>IF(ISBLANK($JA$3),"",IF(OR(Tipy!HP27=Výsledky!$IY$6,Tipy!HP27=Výsledky!$IY$7,Tipy!HP27=Výsledky!$IY$8,Tipy!HP27=Výsledky!$IY$9),IF(VLOOKUP(Tipy!HP27,'Kategórie hráčov'!$A$2:$B$46,2,FALSE)=30,30,20),0))</f>
        <v>0</v>
      </c>
      <c r="IZ33" s="62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5">
        <f>IF(ISBLANK($JA$3),"",IF(ISBLANK(Tipy!HL27),"-",SUM(IV33:IZ33)))</f>
        <v>0</v>
      </c>
      <c r="JB33" s="64"/>
      <c r="JC33" s="102">
        <f>IF(ISBLANK($JH$3),"",IF(ISBLANK(Tipy!HR27),0,IF(AND(Tipy!HR27=Výsledky!$JF$3,Tipy!HT27=Výsledky!$JH$3),60,0)))</f>
        <v>60</v>
      </c>
      <c r="JD33" s="101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01">
        <f>IF(ISBLANK($JH$3),"",IF(OR(Tipy!HU27=Výsledky!$JC$6,Tipy!HU27=Výsledky!$JC$7,Tipy!HU27=Výsledky!$JC$8,Tipy!HU27=Výsledky!$JC$9),VLOOKUP(Tipy!HU27,'Kategórie hráčov'!$A$2:$B$51,2,FALSE),0))</f>
        <v>20</v>
      </c>
      <c r="JF33" s="101">
        <f>IF(ISBLANK($JH$3),"",IF(OR(Tipy!HV27=Výsledky!$JF$6,Tipy!HV27=Výsledky!$JF$7,Tipy!HV27=Výsledky!$JF$8,Tipy!HV27=Výsledky!$JF$9),VLOOKUP(Tipy!HV27,'Kategórie hráčov'!$A$27:$B$76,2,FALSE),0))</f>
        <v>0</v>
      </c>
      <c r="JG33" s="30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63">
        <f>IF(ISBLANK($JH$3),"",IF(ISBLANK(Tipy!HR27),"-",SUM(JC33:JG33)))</f>
        <v>80</v>
      </c>
      <c r="JI33" s="64"/>
      <c r="JJ33" s="61">
        <f>IF(ISBLANK($JH$3),"",IF(ISBLANK(Tipy!HX27),0,IF(AND(Tipy!HX27=Výsledky!$JF$3,Tipy!HZ27=Výsledky!$JH$3),60,0)))</f>
        <v>0</v>
      </c>
      <c r="JK33" s="61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61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61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62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5" t="str">
        <f>IF(ISBLANK($JH$3),"",IF(ISBLANK(Tipy!HX27),"-",SUM(JJ33:JN33)))</f>
        <v>-</v>
      </c>
      <c r="JP33" s="64"/>
      <c r="JQ33" s="61">
        <f>IF(ISBLANK($JV$3),"",IF(ISBLANK(Tipy!ID27),0,IF(AND(Tipy!ID27=Výsledky!$JT$3,Tipy!IF27=Výsledky!$JV$3),60,0)))</f>
        <v>0</v>
      </c>
      <c r="JR33" s="61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61">
        <f>IF(ISBLANK($JV$3),"",IF(OR(Tipy!IG27=Výsledky!$JQ$6,Tipy!IG27=Výsledky!$JQ$7,Tipy!IG27=Výsledky!$JQ$8,Tipy!IG27=Výsledky!$JQ$9),VLOOKUP(Tipy!IG27,'Kategórie hráčov'!$A$2:$B$51,2,FALSE),0))</f>
        <v>0</v>
      </c>
      <c r="JT33" s="61">
        <f>IF(ISBLANK($JV$3),"",IF(OR(Tipy!IH27=Výsledky!$JT$6,Tipy!IH27=Výsledky!$JT$7,Tipy!IH27=Výsledky!$JT$8,Tipy!IH27=Výsledky!$JT$9),VLOOKUP(Tipy!IH27,'Kategórie hráčov'!$A$27:$B$76,2,FALSE),0))</f>
        <v>20</v>
      </c>
      <c r="JU33" s="62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5">
        <f>IF(ISBLANK($JV$3),"",IF(ISBLANK(Tipy!ID27),"-",SUM(JQ33:JU33)))</f>
        <v>20</v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>
        <f>IF(ISBLANK($JH$3),"",IF(ISBLANK(Tipy!JU27),0,IF(AND(Tipy!JU27=Výsledky!$JF$3,Tipy!JW27=Výsledky!$JH$3),60,0)))</f>
        <v>0</v>
      </c>
      <c r="LH33" s="61" t="e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>#VALUE!</v>
      </c>
      <c r="LI33" s="61" t="e">
        <f>IF(ISBLANK($JH$3),"",IF(OR(Tipy!JX27=Výsledky!#REF!,Tipy!JX27=Výsledky!#REF!,Tipy!JX27=Výsledky!#REF!,Tipy!JX27=Výsledky!$JJ$9),IF(VLOOKUP(Tipy!JX27,'Kategórie hráčov'!$A$2:$B$46,2,FALSE)=30,30,20),0))</f>
        <v>#REF!</v>
      </c>
      <c r="LJ33" s="61" t="e">
        <f>IF(ISBLANK($JH$3),"",IF(OR(Tipy!JY27=Výsledky!#REF!,Tipy!JY27=Výsledky!#REF!,Tipy!JY27=Výsledky!#REF!,Tipy!JY27=Výsledky!$JM$9),IF(VLOOKUP(Tipy!JY27,'Kategórie hráčov'!$A$2:$B$46,2,FALSE)=30,30,20),0))</f>
        <v>#REF!</v>
      </c>
      <c r="LK33" s="62">
        <f>IF(ISBLANK($JH$3),"",IF(ISBLANK(Tipy!JU27),0,IF(OR(AND(Tipy!JU27=Výsledky!$JF$3,OR(Tipy!JW27=Výsledky!$JH$3+1,Tipy!JW27=Výsledky!$JH$3-1)),AND(Tipy!JW27=Výsledky!$JH$3,OR(Tipy!JU27=Výsledky!$JF$3+1,Tipy!JU27=Výsledky!$JF$3-1))),10,0)))</f>
        <v>0</v>
      </c>
      <c r="LL33" s="65" t="e">
        <f>IF(ISBLANK($JH$3),"",IF(ISBLANK(Tipy!JU27),"-",SUM(LG33:LK33)))</f>
        <v>#VALUE!</v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>
        <f>IF(ISBLANK($JH$3),"",IF(ISBLANK(Tipy!KI27),0,IF(AND(Tipy!KI27=Výsledky!$JF$3,Tipy!KK27=Výsledky!$JH$3),60,0)))</f>
        <v>0</v>
      </c>
      <c r="LV33" s="61" t="e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>#VALUE!</v>
      </c>
      <c r="LW33" s="61" t="e">
        <f>IF(ISBLANK($JH$3),"",IF(OR(Tipy!KL27=Výsledky!#REF!,Tipy!KL27=Výsledky!#REF!,Tipy!KL27=Výsledky!#REF!,Tipy!KL27=Výsledky!$JJ$9),IF(VLOOKUP(Tipy!KL27,'Kategórie hráčov'!$A$2:$B$46,2,FALSE)=30,30,20),0))</f>
        <v>#REF!</v>
      </c>
      <c r="LX33" s="61" t="e">
        <f>IF(ISBLANK($JH$3),"",IF(OR(Tipy!KM27=Výsledky!#REF!,Tipy!KM27=Výsledky!#REF!,Tipy!KM27=Výsledky!#REF!,Tipy!KM27=Výsledky!$JM$9),IF(VLOOKUP(Tipy!KM27,'Kategórie hráčov'!$A$2:$B$46,2,FALSE)=30,30,20),0))</f>
        <v>#REF!</v>
      </c>
      <c r="LY33" s="62">
        <f>IF(ISBLANK($JH$3),"",IF(ISBLANK(Tipy!KI27),0,IF(OR(AND(Tipy!KI27=Výsledky!$JF$3,OR(Tipy!KK27=Výsledky!$JH$3+1,Tipy!KK27=Výsledky!$JH$3-1)),AND(Tipy!KK27=Výsledky!$JH$3,OR(Tipy!KI27=Výsledky!$JF$3+1,Tipy!KI27=Výsledky!$JF$3-1))),10,0)))</f>
        <v>0</v>
      </c>
      <c r="LZ33" s="65" t="e">
        <f>IF(ISBLANK($JH$3),"",IF(ISBLANK(Tipy!KI27),"-",SUM(LU33:LY33)))</f>
        <v>#VALUE!</v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>
        <f>IF(ISBLANK($IT$3),"",IF(ISBLANK(Tipy!HF28),0,IF(AND(Tipy!HF28=Výsledky!$IR$3,Tipy!HH28=Výsledky!$IT$3),60,0)))</f>
        <v>0</v>
      </c>
      <c r="IP34" s="61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61">
        <f>IF(ISBLANK($IT$3),"",IF(OR(Tipy!HI28=Výsledky!$IO$6,Tipy!HI28=Výsledky!$IO$7,Tipy!HI28=Výsledky!$IO$8,Tipy!HI28=Výsledky!$IO$9),VLOOKUP(Tipy!HI28,'Kategórie hráčov'!$A$2:$B$51,2,FALSE),0))</f>
        <v>20</v>
      </c>
      <c r="IR34" s="61">
        <f>IF(ISBLANK($IT$3),"",IF(OR(Tipy!HJ28=Výsledky!$IR$6,Tipy!HJ28=Výsledky!$IR$7,Tipy!HJ28=Výsledky!$IR$8,Tipy!HJ28=Výsledky!$IR$9),VLOOKUP(Tipy!HJ28,'Kategórie hráčov'!$A$27:$B$76,2,FALSE),0))</f>
        <v>0</v>
      </c>
      <c r="IS34" s="62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5">
        <f>IF(ISBLANK($IT$3),"",IF(ISBLANK(Tipy!HF28),"-",SUM(IO34:IS34)))</f>
        <v>40</v>
      </c>
      <c r="IU34" s="64"/>
      <c r="IV34" s="61">
        <f>IF(ISBLANK($JA$3),"",IF(ISBLANK(Tipy!HL28),0,IF(AND(Tipy!HL28=Výsledky!$IY$3,Tipy!HN28=Výsledky!$JA$3),60,0)))</f>
        <v>0</v>
      </c>
      <c r="IW34" s="61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61">
        <f>IF(ISBLANK($JA$3),"",IF(OR(Tipy!HO28=Výsledky!$IV$6,Tipy!HO28=Výsledky!$IV$7,Tipy!HO28=Výsledky!$IV$8,Tipy!HO28=Výsledky!$IV$9),IF(VLOOKUP(Tipy!HO28,'Kategórie hráčov'!$A$2:$B$46,2,FALSE)=30,30,20),0))</f>
        <v>0</v>
      </c>
      <c r="IY34" s="61">
        <f>IF(ISBLANK($JA$3),"",IF(OR(Tipy!HP28=Výsledky!$IY$6,Tipy!HP28=Výsledky!$IY$7,Tipy!HP28=Výsledky!$IY$8,Tipy!HP28=Výsledky!$IY$9),IF(VLOOKUP(Tipy!HP28,'Kategórie hráčov'!$A$2:$B$46,2,FALSE)=30,30,20),0))</f>
        <v>0</v>
      </c>
      <c r="IZ34" s="62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5">
        <f>IF(ISBLANK($JA$3),"",IF(ISBLANK(Tipy!HL28),"-",SUM(IV34:IZ34)))</f>
        <v>0</v>
      </c>
      <c r="JB34" s="64"/>
      <c r="JC34" s="102">
        <f>IF(ISBLANK($JH$3),"",IF(ISBLANK(Tipy!HR28),0,IF(AND(Tipy!HR28=Výsledky!$JF$3,Tipy!HT28=Výsledky!$JH$3),60,0)))</f>
        <v>0</v>
      </c>
      <c r="JD34" s="101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101">
        <f>IF(ISBLANK($JH$3),"",IF(OR(Tipy!HU28=Výsledky!$JC$6,Tipy!HU28=Výsledky!$JC$7,Tipy!HU28=Výsledky!$JC$8,Tipy!HU28=Výsledky!$JC$9),VLOOKUP(Tipy!HU28,'Kategórie hráčov'!$A$2:$B$51,2,FALSE),0))</f>
        <v>20</v>
      </c>
      <c r="JF34" s="101">
        <f>IF(ISBLANK($JH$3),"",IF(OR(Tipy!HV28=Výsledky!$JF$6,Tipy!HV28=Výsledky!$JF$7,Tipy!HV28=Výsledky!$JF$8,Tipy!HV28=Výsledky!$JF$9),VLOOKUP(Tipy!HV28,'Kategórie hráčov'!$A$27:$B$76,2,FALSE),0))</f>
        <v>30</v>
      </c>
      <c r="JG34" s="303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63">
        <f>IF(ISBLANK($JH$3),"",IF(ISBLANK(Tipy!HR28),"-",SUM(JC34:JG34)))</f>
        <v>80</v>
      </c>
      <c r="JI34" s="64"/>
      <c r="JJ34" s="61">
        <f>IF(ISBLANK($JH$3),"",IF(ISBLANK(Tipy!HX28),0,IF(AND(Tipy!HX28=Výsledky!$JF$3,Tipy!HZ28=Výsledky!$JH$3),60,0)))</f>
        <v>0</v>
      </c>
      <c r="JK34" s="61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61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61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62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5" t="str">
        <f>IF(ISBLANK($JH$3),"",IF(ISBLANK(Tipy!HX28),"-",SUM(JJ34:JN34)))</f>
        <v>-</v>
      </c>
      <c r="JP34" s="64"/>
      <c r="JQ34" s="61">
        <f>IF(ISBLANK($JV$3),"",IF(ISBLANK(Tipy!ID28),0,IF(AND(Tipy!ID28=Výsledky!$JT$3,Tipy!IF28=Výsledky!$JV$3),60,0)))</f>
        <v>0</v>
      </c>
      <c r="JR34" s="61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61">
        <f>IF(ISBLANK($JV$3),"",IF(OR(Tipy!IG28=Výsledky!$JQ$6,Tipy!IG28=Výsledky!$JQ$7,Tipy!IG28=Výsledky!$JQ$8,Tipy!IG28=Výsledky!$JQ$9),VLOOKUP(Tipy!IG28,'Kategórie hráčov'!$A$2:$B$51,2,FALSE),0))</f>
        <v>0</v>
      </c>
      <c r="JT34" s="61">
        <f>IF(ISBLANK($JV$3),"",IF(OR(Tipy!IH28=Výsledky!$JT$6,Tipy!IH28=Výsledky!$JT$7,Tipy!IH28=Výsledky!$JT$8,Tipy!IH28=Výsledky!$JT$9),VLOOKUP(Tipy!IH28,'Kategórie hráčov'!$A$27:$B$76,2,FALSE),0))</f>
        <v>0</v>
      </c>
      <c r="JU34" s="62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5">
        <f>IF(ISBLANK($JV$3),"",IF(ISBLANK(Tipy!ID28),"-",SUM(JQ34:JU34)))</f>
        <v>30</v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>
        <f>IF(ISBLANK($JH$3),"",IF(ISBLANK(Tipy!JU28),0,IF(AND(Tipy!JU28=Výsledky!$JF$3,Tipy!JW28=Výsledky!$JH$3),60,0)))</f>
        <v>0</v>
      </c>
      <c r="LH34" s="61" t="e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>#VALUE!</v>
      </c>
      <c r="LI34" s="61" t="e">
        <f>IF(ISBLANK($JH$3),"",IF(OR(Tipy!JX28=Výsledky!#REF!,Tipy!JX28=Výsledky!#REF!,Tipy!JX28=Výsledky!#REF!,Tipy!JX28=Výsledky!$JJ$9),IF(VLOOKUP(Tipy!JX28,'Kategórie hráčov'!$A$2:$B$46,2,FALSE)=30,30,20),0))</f>
        <v>#REF!</v>
      </c>
      <c r="LJ34" s="61" t="e">
        <f>IF(ISBLANK($JH$3),"",IF(OR(Tipy!JY28=Výsledky!#REF!,Tipy!JY28=Výsledky!#REF!,Tipy!JY28=Výsledky!#REF!,Tipy!JY28=Výsledky!$JM$9),IF(VLOOKUP(Tipy!JY28,'Kategórie hráčov'!$A$2:$B$46,2,FALSE)=30,30,20),0))</f>
        <v>#REF!</v>
      </c>
      <c r="LK34" s="62">
        <f>IF(ISBLANK($JH$3),"",IF(ISBLANK(Tipy!JU28),0,IF(OR(AND(Tipy!JU28=Výsledky!$JF$3,OR(Tipy!JW28=Výsledky!$JH$3+1,Tipy!JW28=Výsledky!$JH$3-1)),AND(Tipy!JW28=Výsledky!$JH$3,OR(Tipy!JU28=Výsledky!$JF$3+1,Tipy!JU28=Výsledky!$JF$3-1))),10,0)))</f>
        <v>0</v>
      </c>
      <c r="LL34" s="65" t="e">
        <f>IF(ISBLANK($JH$3),"",IF(ISBLANK(Tipy!JU28),"-",SUM(LG34:LK34)))</f>
        <v>#VALUE!</v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>
        <f>IF(ISBLANK($JH$3),"",IF(ISBLANK(Tipy!KI28),0,IF(AND(Tipy!KI28=Výsledky!$JF$3,Tipy!KK28=Výsledky!$JH$3),60,0)))</f>
        <v>0</v>
      </c>
      <c r="LV34" s="61" t="e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>#VALUE!</v>
      </c>
      <c r="LW34" s="61" t="e">
        <f>IF(ISBLANK($JH$3),"",IF(OR(Tipy!KL28=Výsledky!#REF!,Tipy!KL28=Výsledky!#REF!,Tipy!KL28=Výsledky!#REF!,Tipy!KL28=Výsledky!$JJ$9),IF(VLOOKUP(Tipy!KL28,'Kategórie hráčov'!$A$2:$B$46,2,FALSE)=30,30,20),0))</f>
        <v>#REF!</v>
      </c>
      <c r="LX34" s="61" t="e">
        <f>IF(ISBLANK($JH$3),"",IF(OR(Tipy!KM28=Výsledky!#REF!,Tipy!KM28=Výsledky!#REF!,Tipy!KM28=Výsledky!#REF!,Tipy!KM28=Výsledky!$JM$9),IF(VLOOKUP(Tipy!KM28,'Kategórie hráčov'!$A$2:$B$46,2,FALSE)=30,30,20),0))</f>
        <v>#REF!</v>
      </c>
      <c r="LY34" s="62">
        <f>IF(ISBLANK($JH$3),"",IF(ISBLANK(Tipy!KI28),0,IF(OR(AND(Tipy!KI28=Výsledky!$JF$3,OR(Tipy!KK28=Výsledky!$JH$3+1,Tipy!KK28=Výsledky!$JH$3-1)),AND(Tipy!KK28=Výsledky!$JH$3,OR(Tipy!KI28=Výsledky!$JF$3+1,Tipy!KI28=Výsledky!$JF$3-1))),10,0)))</f>
        <v>0</v>
      </c>
      <c r="LZ34" s="65" t="e">
        <f>IF(ISBLANK($JH$3),"",IF(ISBLANK(Tipy!KI28),"-",SUM(LU34:LY34)))</f>
        <v>#VALUE!</v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>
        <f>IF(ISBLANK($IT$3),"",IF(ISBLANK(Tipy!HF29),0,IF(AND(Tipy!HF29=Výsledky!$IR$3,Tipy!HH29=Výsledky!$IT$3),60,0)))</f>
        <v>0</v>
      </c>
      <c r="IP35" s="61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61">
        <f>IF(ISBLANK($IT$3),"",IF(OR(Tipy!HI29=Výsledky!$IO$6,Tipy!HI29=Výsledky!$IO$7,Tipy!HI29=Výsledky!$IO$8,Tipy!HI29=Výsledky!$IO$9),VLOOKUP(Tipy!HI29,'Kategórie hráčov'!$A$2:$B$51,2,FALSE),0))</f>
        <v>20</v>
      </c>
      <c r="IR35" s="61">
        <f>IF(ISBLANK($IT$3),"",IF(OR(Tipy!HJ29=Výsledky!$IR$6,Tipy!HJ29=Výsledky!$IR$7,Tipy!HJ29=Výsledky!$IR$8,Tipy!HJ29=Výsledky!$IR$9),VLOOKUP(Tipy!HJ29,'Kategórie hráčov'!$A$27:$B$76,2,FALSE),0))</f>
        <v>0</v>
      </c>
      <c r="IS35" s="62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5">
        <f>IF(ISBLANK($IT$3),"",IF(ISBLANK(Tipy!HF29),"-",SUM(IO35:IS35)))</f>
        <v>50</v>
      </c>
      <c r="IU35" s="64"/>
      <c r="IV35" s="61">
        <f>IF(ISBLANK($JA$3),"",IF(ISBLANK(Tipy!HL29),0,IF(AND(Tipy!HL29=Výsledky!$IY$3,Tipy!HN29=Výsledky!$JA$3),60,0)))</f>
        <v>0</v>
      </c>
      <c r="IW35" s="61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61">
        <f>IF(ISBLANK($JA$3),"",IF(OR(Tipy!HO29=Výsledky!$IV$6,Tipy!HO29=Výsledky!$IV$7,Tipy!HO29=Výsledky!$IV$8,Tipy!HO29=Výsledky!$IV$9),IF(VLOOKUP(Tipy!HO29,'Kategórie hráčov'!$A$2:$B$46,2,FALSE)=30,30,20),0))</f>
        <v>0</v>
      </c>
      <c r="IY35" s="61">
        <f>IF(ISBLANK($JA$3),"",IF(OR(Tipy!HP29=Výsledky!$IY$6,Tipy!HP29=Výsledky!$IY$7,Tipy!HP29=Výsledky!$IY$8,Tipy!HP29=Výsledky!$IY$9),IF(VLOOKUP(Tipy!HP29,'Kategórie hráčov'!$A$2:$B$46,2,FALSE)=30,30,20),0))</f>
        <v>0</v>
      </c>
      <c r="IZ35" s="62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5">
        <f>IF(ISBLANK($JA$3),"",IF(ISBLANK(Tipy!HL29),"-",SUM(IV35:IZ35)))</f>
        <v>0</v>
      </c>
      <c r="JB35" s="64"/>
      <c r="JC35" s="102">
        <f>IF(ISBLANK($JH$3),"",IF(ISBLANK(Tipy!HR29),0,IF(AND(Tipy!HR29=Výsledky!$JF$3,Tipy!HT29=Výsledky!$JH$3),60,0)))</f>
        <v>0</v>
      </c>
      <c r="JD35" s="101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101">
        <f>IF(ISBLANK($JH$3),"",IF(OR(Tipy!HU29=Výsledky!$JC$6,Tipy!HU29=Výsledky!$JC$7,Tipy!HU29=Výsledky!$JC$8,Tipy!HU29=Výsledky!$JC$9),VLOOKUP(Tipy!HU29,'Kategórie hráčov'!$A$2:$B$51,2,FALSE),0))</f>
        <v>20</v>
      </c>
      <c r="JF35" s="101">
        <f>IF(ISBLANK($JH$3),"",IF(OR(Tipy!HV29=Výsledky!$JF$6,Tipy!HV29=Výsledky!$JF$7,Tipy!HV29=Výsledky!$JF$8,Tipy!HV29=Výsledky!$JF$9),VLOOKUP(Tipy!HV29,'Kategórie hráčov'!$A$27:$B$76,2,FALSE),0))</f>
        <v>30</v>
      </c>
      <c r="JG35" s="303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63">
        <f>IF(ISBLANK($JH$3),"",IF(ISBLANK(Tipy!HR29),"-",SUM(JC35:JG35)))</f>
        <v>80</v>
      </c>
      <c r="JI35" s="64"/>
      <c r="JJ35" s="61">
        <f>IF(ISBLANK($JH$3),"",IF(ISBLANK(Tipy!HX29),0,IF(AND(Tipy!HX29=Výsledky!$JF$3,Tipy!HZ29=Výsledky!$JH$3),60,0)))</f>
        <v>0</v>
      </c>
      <c r="JK35" s="61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61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61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62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5" t="str">
        <f>IF(ISBLANK($JH$3),"",IF(ISBLANK(Tipy!HX29),"-",SUM(JJ35:JN35)))</f>
        <v>-</v>
      </c>
      <c r="JP35" s="64"/>
      <c r="JQ35" s="61">
        <f>IF(ISBLANK($JV$3),"",IF(ISBLANK(Tipy!ID29),0,IF(AND(Tipy!ID29=Výsledky!$JT$3,Tipy!IF29=Výsledky!$JV$3),60,0)))</f>
        <v>0</v>
      </c>
      <c r="JR35" s="61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61">
        <f>IF(ISBLANK($JV$3),"",IF(OR(Tipy!IG29=Výsledky!$JQ$6,Tipy!IG29=Výsledky!$JQ$7,Tipy!IG29=Výsledky!$JQ$8,Tipy!IG29=Výsledky!$JQ$9),VLOOKUP(Tipy!IG29,'Kategórie hráčov'!$A$2:$B$51,2,FALSE),0))</f>
        <v>20</v>
      </c>
      <c r="JT35" s="61">
        <f>IF(ISBLANK($JV$3),"",IF(OR(Tipy!IH29=Výsledky!$JT$6,Tipy!IH29=Výsledky!$JT$7,Tipy!IH29=Výsledky!$JT$8,Tipy!IH29=Výsledky!$JT$9),VLOOKUP(Tipy!IH29,'Kategórie hráčov'!$A$27:$B$76,2,FALSE),0))</f>
        <v>0</v>
      </c>
      <c r="JU35" s="62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5">
        <f>IF(ISBLANK($JV$3),"",IF(ISBLANK(Tipy!ID29),"-",SUM(JQ35:JU35)))</f>
        <v>50</v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>
        <f>IF(ISBLANK($JH$3),"",IF(ISBLANK(Tipy!JU29),0,IF(AND(Tipy!JU29=Výsledky!$JF$3,Tipy!JW29=Výsledky!$JH$3),60,0)))</f>
        <v>0</v>
      </c>
      <c r="LH35" s="61" t="e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>#VALUE!</v>
      </c>
      <c r="LI35" s="61" t="e">
        <f>IF(ISBLANK($JH$3),"",IF(OR(Tipy!JX29=Výsledky!#REF!,Tipy!JX29=Výsledky!#REF!,Tipy!JX29=Výsledky!#REF!,Tipy!JX29=Výsledky!$JJ$9),IF(VLOOKUP(Tipy!JX29,'Kategórie hráčov'!$A$2:$B$46,2,FALSE)=30,30,20),0))</f>
        <v>#REF!</v>
      </c>
      <c r="LJ35" s="61" t="e">
        <f>IF(ISBLANK($JH$3),"",IF(OR(Tipy!JY29=Výsledky!#REF!,Tipy!JY29=Výsledky!#REF!,Tipy!JY29=Výsledky!#REF!,Tipy!JY29=Výsledky!$JM$9),IF(VLOOKUP(Tipy!JY29,'Kategórie hráčov'!$A$2:$B$46,2,FALSE)=30,30,20),0))</f>
        <v>#REF!</v>
      </c>
      <c r="LK35" s="62">
        <f>IF(ISBLANK($JH$3),"",IF(ISBLANK(Tipy!JU29),0,IF(OR(AND(Tipy!JU29=Výsledky!$JF$3,OR(Tipy!JW29=Výsledky!$JH$3+1,Tipy!JW29=Výsledky!$JH$3-1)),AND(Tipy!JW29=Výsledky!$JH$3,OR(Tipy!JU29=Výsledky!$JF$3+1,Tipy!JU29=Výsledky!$JF$3-1))),10,0)))</f>
        <v>0</v>
      </c>
      <c r="LL35" s="65" t="e">
        <f>IF(ISBLANK($JH$3),"",IF(ISBLANK(Tipy!JU29),"-",SUM(LG35:LK35)))</f>
        <v>#VALUE!</v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>
        <f>IF(ISBLANK($JH$3),"",IF(ISBLANK(Tipy!KI29),0,IF(AND(Tipy!KI29=Výsledky!$JF$3,Tipy!KK29=Výsledky!$JH$3),60,0)))</f>
        <v>0</v>
      </c>
      <c r="LV35" s="61" t="e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>#VALUE!</v>
      </c>
      <c r="LW35" s="61" t="e">
        <f>IF(ISBLANK($JH$3),"",IF(OR(Tipy!KL29=Výsledky!#REF!,Tipy!KL29=Výsledky!#REF!,Tipy!KL29=Výsledky!#REF!,Tipy!KL29=Výsledky!$JJ$9),IF(VLOOKUP(Tipy!KL29,'Kategórie hráčov'!$A$2:$B$46,2,FALSE)=30,30,20),0))</f>
        <v>#REF!</v>
      </c>
      <c r="LX35" s="61" t="e">
        <f>IF(ISBLANK($JH$3),"",IF(OR(Tipy!KM29=Výsledky!#REF!,Tipy!KM29=Výsledky!#REF!,Tipy!KM29=Výsledky!#REF!,Tipy!KM29=Výsledky!$JM$9),IF(VLOOKUP(Tipy!KM29,'Kategórie hráčov'!$A$2:$B$46,2,FALSE)=30,30,20),0))</f>
        <v>#REF!</v>
      </c>
      <c r="LY35" s="62">
        <f>IF(ISBLANK($JH$3),"",IF(ISBLANK(Tipy!KI29),0,IF(OR(AND(Tipy!KI29=Výsledky!$JF$3,OR(Tipy!KK29=Výsledky!$JH$3+1,Tipy!KK29=Výsledky!$JH$3-1)),AND(Tipy!KK29=Výsledky!$JH$3,OR(Tipy!KI29=Výsledky!$JF$3+1,Tipy!KI29=Výsledky!$JF$3-1))),10,0)))</f>
        <v>0</v>
      </c>
      <c r="LZ35" s="65" t="e">
        <f>IF(ISBLANK($JH$3),"",IF(ISBLANK(Tipy!KI29),"-",SUM(LU35:LY35)))</f>
        <v>#VALUE!</v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>
        <f>IF(ISBLANK($IT$3),"",IF(ISBLANK(Tipy!HF30),0,IF(AND(Tipy!HF30=Výsledky!$IR$3,Tipy!HH30=Výsledky!$IT$3),60,0)))</f>
        <v>0</v>
      </c>
      <c r="IP36" s="61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61">
        <f>IF(ISBLANK($IT$3),"",IF(OR(Tipy!HI30=Výsledky!$IO$6,Tipy!HI30=Výsledky!$IO$7,Tipy!HI30=Výsledky!$IO$8,Tipy!HI30=Výsledky!$IO$9),VLOOKUP(Tipy!HI30,'Kategórie hráčov'!$A$2:$B$51,2,FALSE),0))</f>
        <v>20</v>
      </c>
      <c r="IR36" s="61">
        <f>IF(ISBLANK($IT$3),"",IF(OR(Tipy!HJ30=Výsledky!$IR$6,Tipy!HJ30=Výsledky!$IR$7,Tipy!HJ30=Výsledky!$IR$8,Tipy!HJ30=Výsledky!$IR$9),VLOOKUP(Tipy!HJ30,'Kategórie hráčov'!$A$27:$B$76,2,FALSE),0))</f>
        <v>0</v>
      </c>
      <c r="IS36" s="62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5">
        <f>IF(ISBLANK($IT$3),"",IF(ISBLANK(Tipy!HF30),"-",SUM(IO36:IS36)))</f>
        <v>40</v>
      </c>
      <c r="IU36" s="64"/>
      <c r="IV36" s="61">
        <f>IF(ISBLANK($JA$3),"",IF(ISBLANK(Tipy!HL30),0,IF(AND(Tipy!HL30=Výsledky!$IY$3,Tipy!HN30=Výsledky!$JA$3),60,0)))</f>
        <v>0</v>
      </c>
      <c r="IW36" s="61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61">
        <f>IF(ISBLANK($JA$3),"",IF(OR(Tipy!HO30=Výsledky!$IV$6,Tipy!HO30=Výsledky!$IV$7,Tipy!HO30=Výsledky!$IV$8,Tipy!HO30=Výsledky!$IV$9),IF(VLOOKUP(Tipy!HO30,'Kategórie hráčov'!$A$2:$B$46,2,FALSE)=30,30,20),0))</f>
        <v>0</v>
      </c>
      <c r="IY36" s="61">
        <f>IF(ISBLANK($JA$3),"",IF(OR(Tipy!HP30=Výsledky!$IY$6,Tipy!HP30=Výsledky!$IY$7,Tipy!HP30=Výsledky!$IY$8,Tipy!HP30=Výsledky!$IY$9),IF(VLOOKUP(Tipy!HP30,'Kategórie hráčov'!$A$2:$B$46,2,FALSE)=30,30,20),0))</f>
        <v>0</v>
      </c>
      <c r="IZ36" s="62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5">
        <f>IF(ISBLANK($JA$3),"",IF(ISBLANK(Tipy!HL30),"-",SUM(IV36:IZ36)))</f>
        <v>0</v>
      </c>
      <c r="JB36" s="64"/>
      <c r="JC36" s="102">
        <f>IF(ISBLANK($JH$3),"",IF(ISBLANK(Tipy!HR30),0,IF(AND(Tipy!HR30=Výsledky!$JF$3,Tipy!HT30=Výsledky!$JH$3),60,0)))</f>
        <v>0</v>
      </c>
      <c r="JD36" s="101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01">
        <f>IF(ISBLANK($JH$3),"",IF(OR(Tipy!HU30=Výsledky!$JC$6,Tipy!HU30=Výsledky!$JC$7,Tipy!HU30=Výsledky!$JC$8,Tipy!HU30=Výsledky!$JC$9),VLOOKUP(Tipy!HU30,'Kategórie hráčov'!$A$2:$B$51,2,FALSE),0))</f>
        <v>0</v>
      </c>
      <c r="JF36" s="101">
        <f>IF(ISBLANK($JH$3),"",IF(OR(Tipy!HV30=Výsledky!$JF$6,Tipy!HV30=Výsledky!$JF$7,Tipy!HV30=Výsledky!$JF$8,Tipy!HV30=Výsledky!$JF$9),VLOOKUP(Tipy!HV30,'Kategórie hráčov'!$A$27:$B$76,2,FALSE),0))</f>
        <v>0</v>
      </c>
      <c r="JG36" s="303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63" t="str">
        <f>IF(ISBLANK($JH$3),"",IF(ISBLANK(Tipy!HR30),"-",SUM(JC36:JG36)))</f>
        <v>-</v>
      </c>
      <c r="JI36" s="64"/>
      <c r="JJ36" s="61">
        <f>IF(ISBLANK($JH$3),"",IF(ISBLANK(Tipy!HX30),0,IF(AND(Tipy!HX30=Výsledky!$JF$3,Tipy!HZ30=Výsledky!$JH$3),60,0)))</f>
        <v>0</v>
      </c>
      <c r="JK36" s="61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61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61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62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5" t="str">
        <f>IF(ISBLANK($JH$3),"",IF(ISBLANK(Tipy!HX30),"-",SUM(JJ36:JN36)))</f>
        <v>-</v>
      </c>
      <c r="JP36" s="64"/>
      <c r="JQ36" s="61">
        <f>IF(ISBLANK($JV$3),"",IF(ISBLANK(Tipy!ID30),0,IF(AND(Tipy!ID30=Výsledky!$JT$3,Tipy!IF30=Výsledky!$JV$3),60,0)))</f>
        <v>0</v>
      </c>
      <c r="JR36" s="61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61">
        <f>IF(ISBLANK($JV$3),"",IF(OR(Tipy!IG30=Výsledky!$JQ$6,Tipy!IG30=Výsledky!$JQ$7,Tipy!IG30=Výsledky!$JQ$8,Tipy!IG30=Výsledky!$JQ$9),VLOOKUP(Tipy!IG30,'Kategórie hráčov'!$A$2:$B$51,2,FALSE),0))</f>
        <v>0</v>
      </c>
      <c r="JT36" s="61">
        <f>IF(ISBLANK($JV$3),"",IF(OR(Tipy!IH30=Výsledky!$JT$6,Tipy!IH30=Výsledky!$JT$7,Tipy!IH30=Výsledky!$JT$8,Tipy!IH30=Výsledky!$JT$9),VLOOKUP(Tipy!IH30,'Kategórie hráčov'!$A$27:$B$76,2,FALSE),0))</f>
        <v>0</v>
      </c>
      <c r="JU36" s="62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5" t="str">
        <f>IF(ISBLANK($JV$3),"",IF(ISBLANK(Tipy!ID30),"-",SUM(JQ36:JU36)))</f>
        <v>-</v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>
        <f>IF(ISBLANK($JH$3),"",IF(ISBLANK(Tipy!JU30),0,IF(AND(Tipy!JU30=Výsledky!$JF$3,Tipy!JW30=Výsledky!$JH$3),60,0)))</f>
        <v>0</v>
      </c>
      <c r="LH36" s="61" t="e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>#VALUE!</v>
      </c>
      <c r="LI36" s="61" t="e">
        <f>IF(ISBLANK($JH$3),"",IF(OR(Tipy!JX30=Výsledky!#REF!,Tipy!JX30=Výsledky!#REF!,Tipy!JX30=Výsledky!#REF!,Tipy!JX30=Výsledky!$JJ$9),IF(VLOOKUP(Tipy!JX30,'Kategórie hráčov'!$A$2:$B$46,2,FALSE)=30,30,20),0))</f>
        <v>#REF!</v>
      </c>
      <c r="LJ36" s="61" t="e">
        <f>IF(ISBLANK($JH$3),"",IF(OR(Tipy!JY30=Výsledky!#REF!,Tipy!JY30=Výsledky!#REF!,Tipy!JY30=Výsledky!#REF!,Tipy!JY30=Výsledky!$JM$9),IF(VLOOKUP(Tipy!JY30,'Kategórie hráčov'!$A$2:$B$46,2,FALSE)=30,30,20),0))</f>
        <v>#REF!</v>
      </c>
      <c r="LK36" s="62">
        <f>IF(ISBLANK($JH$3),"",IF(ISBLANK(Tipy!JU30),0,IF(OR(AND(Tipy!JU30=Výsledky!$JF$3,OR(Tipy!JW30=Výsledky!$JH$3+1,Tipy!JW30=Výsledky!$JH$3-1)),AND(Tipy!JW30=Výsledky!$JH$3,OR(Tipy!JU30=Výsledky!$JF$3+1,Tipy!JU30=Výsledky!$JF$3-1))),10,0)))</f>
        <v>0</v>
      </c>
      <c r="LL36" s="65" t="e">
        <f>IF(ISBLANK($JH$3),"",IF(ISBLANK(Tipy!JU30),"-",SUM(LG36:LK36)))</f>
        <v>#VALUE!</v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>
        <f>IF(ISBLANK($JH$3),"",IF(ISBLANK(Tipy!KI30),0,IF(AND(Tipy!KI30=Výsledky!$JF$3,Tipy!KK30=Výsledky!$JH$3),60,0)))</f>
        <v>0</v>
      </c>
      <c r="LV36" s="61" t="e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>#VALUE!</v>
      </c>
      <c r="LW36" s="61" t="e">
        <f>IF(ISBLANK($JH$3),"",IF(OR(Tipy!KL30=Výsledky!#REF!,Tipy!KL30=Výsledky!#REF!,Tipy!KL30=Výsledky!#REF!,Tipy!KL30=Výsledky!$JJ$9),IF(VLOOKUP(Tipy!KL30,'Kategórie hráčov'!$A$2:$B$46,2,FALSE)=30,30,20),0))</f>
        <v>#REF!</v>
      </c>
      <c r="LX36" s="61" t="e">
        <f>IF(ISBLANK($JH$3),"",IF(OR(Tipy!KM30=Výsledky!#REF!,Tipy!KM30=Výsledky!#REF!,Tipy!KM30=Výsledky!#REF!,Tipy!KM30=Výsledky!$JM$9),IF(VLOOKUP(Tipy!KM30,'Kategórie hráčov'!$A$2:$B$46,2,FALSE)=30,30,20),0))</f>
        <v>#REF!</v>
      </c>
      <c r="LY36" s="62">
        <f>IF(ISBLANK($JH$3),"",IF(ISBLANK(Tipy!KI30),0,IF(OR(AND(Tipy!KI30=Výsledky!$JF$3,OR(Tipy!KK30=Výsledky!$JH$3+1,Tipy!KK30=Výsledky!$JH$3-1)),AND(Tipy!KK30=Výsledky!$JH$3,OR(Tipy!KI30=Výsledky!$JF$3+1,Tipy!KI30=Výsledky!$JF$3-1))),10,0)))</f>
        <v>0</v>
      </c>
      <c r="LZ36" s="65" t="e">
        <f>IF(ISBLANK($JH$3),"",IF(ISBLANK(Tipy!KI30),"-",SUM(LU36:LY36)))</f>
        <v>#VALUE!</v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>
        <f>IF(ISBLANK($IT$3),"",IF(ISBLANK(Tipy!HF31),0,IF(AND(Tipy!HF31=Výsledky!$IR$3,Tipy!HH31=Výsledky!$IT$3),60,0)))</f>
        <v>0</v>
      </c>
      <c r="IP37" s="61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61">
        <f>IF(ISBLANK($IT$3),"",IF(OR(Tipy!HI31=Výsledky!$IO$6,Tipy!HI31=Výsledky!$IO$7,Tipy!HI31=Výsledky!$IO$8,Tipy!HI31=Výsledky!$IO$9),VLOOKUP(Tipy!HI31,'Kategórie hráčov'!$A$2:$B$51,2,FALSE),0))</f>
        <v>0</v>
      </c>
      <c r="IR37" s="61">
        <f>IF(ISBLANK($IT$3),"",IF(OR(Tipy!HJ31=Výsledky!$IR$6,Tipy!HJ31=Výsledky!$IR$7,Tipy!HJ31=Výsledky!$IR$8,Tipy!HJ31=Výsledky!$IR$9),VLOOKUP(Tipy!HJ31,'Kategórie hráčov'!$A$27:$B$76,2,FALSE),0))</f>
        <v>0</v>
      </c>
      <c r="IS37" s="62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5">
        <f>IF(ISBLANK($IT$3),"",IF(ISBLANK(Tipy!HF31),"-",SUM(IO37:IS37)))</f>
        <v>30</v>
      </c>
      <c r="IU37" s="64"/>
      <c r="IV37" s="61">
        <f>IF(ISBLANK($JA$3),"",IF(ISBLANK(Tipy!HL31),0,IF(AND(Tipy!HL31=Výsledky!$IY$3,Tipy!HN31=Výsledky!$JA$3),60,0)))</f>
        <v>0</v>
      </c>
      <c r="IW37" s="61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61">
        <f>IF(ISBLANK($JA$3),"",IF(OR(Tipy!HO31=Výsledky!$IV$6,Tipy!HO31=Výsledky!$IV$7,Tipy!HO31=Výsledky!$IV$8,Tipy!HO31=Výsledky!$IV$9),IF(VLOOKUP(Tipy!HO31,'Kategórie hráčov'!$A$2:$B$46,2,FALSE)=30,30,20),0))</f>
        <v>0</v>
      </c>
      <c r="IY37" s="61">
        <f>IF(ISBLANK($JA$3),"",IF(OR(Tipy!HP31=Výsledky!$IY$6,Tipy!HP31=Výsledky!$IY$7,Tipy!HP31=Výsledky!$IY$8,Tipy!HP31=Výsledky!$IY$9),IF(VLOOKUP(Tipy!HP31,'Kategórie hráčov'!$A$2:$B$46,2,FALSE)=30,30,20),0))</f>
        <v>0</v>
      </c>
      <c r="IZ37" s="62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5">
        <f>IF(ISBLANK($JA$3),"",IF(ISBLANK(Tipy!HL31),"-",SUM(IV37:IZ37)))</f>
        <v>0</v>
      </c>
      <c r="JB37" s="64"/>
      <c r="JC37" s="102">
        <f>IF(ISBLANK($JH$3),"",IF(ISBLANK(Tipy!HR31),0,IF(AND(Tipy!HR31=Výsledky!$JF$3,Tipy!HT31=Výsledky!$JH$3),60,0)))</f>
        <v>0</v>
      </c>
      <c r="JD37" s="101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01">
        <f>IF(ISBLANK($JH$3),"",IF(OR(Tipy!HU31=Výsledky!$JC$6,Tipy!HU31=Výsledky!$JC$7,Tipy!HU31=Výsledky!$JC$8,Tipy!HU31=Výsledky!$JC$9),VLOOKUP(Tipy!HU31,'Kategórie hráčov'!$A$2:$B$51,2,FALSE),0))</f>
        <v>0</v>
      </c>
      <c r="JF37" s="101">
        <f>IF(ISBLANK($JH$3),"",IF(OR(Tipy!HV31=Výsledky!$JF$6,Tipy!HV31=Výsledky!$JF$7,Tipy!HV31=Výsledky!$JF$8,Tipy!HV31=Výsledky!$JF$9),VLOOKUP(Tipy!HV31,'Kategórie hráčov'!$A$27:$B$76,2,FALSE),0))</f>
        <v>0</v>
      </c>
      <c r="JG37" s="30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63" t="str">
        <f>IF(ISBLANK($JH$3),"",IF(ISBLANK(Tipy!HR31),"-",SUM(JC37:JG37)))</f>
        <v>-</v>
      </c>
      <c r="JI37" s="64"/>
      <c r="JJ37" s="61">
        <f>IF(ISBLANK($JH$3),"",IF(ISBLANK(Tipy!HX31),0,IF(AND(Tipy!HX31=Výsledky!$JF$3,Tipy!HZ31=Výsledky!$JH$3),60,0)))</f>
        <v>0</v>
      </c>
      <c r="JK37" s="61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61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61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62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5" t="str">
        <f>IF(ISBLANK($JH$3),"",IF(ISBLANK(Tipy!HX31),"-",SUM(JJ37:JN37)))</f>
        <v>-</v>
      </c>
      <c r="JP37" s="64"/>
      <c r="JQ37" s="61">
        <f>IF(ISBLANK($JV$3),"",IF(ISBLANK(Tipy!ID31),0,IF(AND(Tipy!ID31=Výsledky!$JT$3,Tipy!IF31=Výsledky!$JV$3),60,0)))</f>
        <v>0</v>
      </c>
      <c r="JR37" s="61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61">
        <f>IF(ISBLANK($JV$3),"",IF(OR(Tipy!IG31=Výsledky!$JQ$6,Tipy!IG31=Výsledky!$JQ$7,Tipy!IG31=Výsledky!$JQ$8,Tipy!IG31=Výsledky!$JQ$9),VLOOKUP(Tipy!IG31,'Kategórie hráčov'!$A$2:$B$51,2,FALSE),0))</f>
        <v>0</v>
      </c>
      <c r="JT37" s="61">
        <f>IF(ISBLANK($JV$3),"",IF(OR(Tipy!IH31=Výsledky!$JT$6,Tipy!IH31=Výsledky!$JT$7,Tipy!IH31=Výsledky!$JT$8,Tipy!IH31=Výsledky!$JT$9),VLOOKUP(Tipy!IH31,'Kategórie hráčov'!$A$27:$B$76,2,FALSE),0))</f>
        <v>0</v>
      </c>
      <c r="JU37" s="62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5" t="str">
        <f>IF(ISBLANK($JV$3),"",IF(ISBLANK(Tipy!ID31),"-",SUM(JQ37:JU37)))</f>
        <v>-</v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>
        <f>IF(ISBLANK($JH$3),"",IF(ISBLANK(Tipy!JU31),0,IF(AND(Tipy!JU31=Výsledky!$JF$3,Tipy!JW31=Výsledky!$JH$3),60,0)))</f>
        <v>0</v>
      </c>
      <c r="LH37" s="61" t="e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>#VALUE!</v>
      </c>
      <c r="LI37" s="61" t="e">
        <f>IF(ISBLANK($JH$3),"",IF(OR(Tipy!JX31=Výsledky!#REF!,Tipy!JX31=Výsledky!#REF!,Tipy!JX31=Výsledky!#REF!,Tipy!JX31=Výsledky!$JJ$9),IF(VLOOKUP(Tipy!JX31,'Kategórie hráčov'!$A$2:$B$46,2,FALSE)=30,30,20),0))</f>
        <v>#REF!</v>
      </c>
      <c r="LJ37" s="61" t="e">
        <f>IF(ISBLANK($JH$3),"",IF(OR(Tipy!JY31=Výsledky!#REF!,Tipy!JY31=Výsledky!#REF!,Tipy!JY31=Výsledky!#REF!,Tipy!JY31=Výsledky!$JM$9),IF(VLOOKUP(Tipy!JY31,'Kategórie hráčov'!$A$2:$B$46,2,FALSE)=30,30,20),0))</f>
        <v>#REF!</v>
      </c>
      <c r="LK37" s="62">
        <f>IF(ISBLANK($JH$3),"",IF(ISBLANK(Tipy!JU31),0,IF(OR(AND(Tipy!JU31=Výsledky!$JF$3,OR(Tipy!JW31=Výsledky!$JH$3+1,Tipy!JW31=Výsledky!$JH$3-1)),AND(Tipy!JW31=Výsledky!$JH$3,OR(Tipy!JU31=Výsledky!$JF$3+1,Tipy!JU31=Výsledky!$JF$3-1))),10,0)))</f>
        <v>0</v>
      </c>
      <c r="LL37" s="65" t="e">
        <f>IF(ISBLANK($JH$3),"",IF(ISBLANK(Tipy!JU31),"-",SUM(LG37:LK37)))</f>
        <v>#VALUE!</v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>
        <f>IF(ISBLANK($JH$3),"",IF(ISBLANK(Tipy!KI31),0,IF(AND(Tipy!KI31=Výsledky!$JF$3,Tipy!KK31=Výsledky!$JH$3),60,0)))</f>
        <v>0</v>
      </c>
      <c r="LV37" s="61" t="e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>#VALUE!</v>
      </c>
      <c r="LW37" s="61" t="e">
        <f>IF(ISBLANK($JH$3),"",IF(OR(Tipy!KL31=Výsledky!#REF!,Tipy!KL31=Výsledky!#REF!,Tipy!KL31=Výsledky!#REF!,Tipy!KL31=Výsledky!$JJ$9),IF(VLOOKUP(Tipy!KL31,'Kategórie hráčov'!$A$2:$B$46,2,FALSE)=30,30,20),0))</f>
        <v>#REF!</v>
      </c>
      <c r="LX37" s="61" t="e">
        <f>IF(ISBLANK($JH$3),"",IF(OR(Tipy!KM31=Výsledky!#REF!,Tipy!KM31=Výsledky!#REF!,Tipy!KM31=Výsledky!#REF!,Tipy!KM31=Výsledky!$JM$9),IF(VLOOKUP(Tipy!KM31,'Kategórie hráčov'!$A$2:$B$46,2,FALSE)=30,30,20),0))</f>
        <v>#REF!</v>
      </c>
      <c r="LY37" s="62">
        <f>IF(ISBLANK($JH$3),"",IF(ISBLANK(Tipy!KI31),0,IF(OR(AND(Tipy!KI31=Výsledky!$JF$3,OR(Tipy!KK31=Výsledky!$JH$3+1,Tipy!KK31=Výsledky!$JH$3-1)),AND(Tipy!KK31=Výsledky!$JH$3,OR(Tipy!KI31=Výsledky!$JF$3+1,Tipy!KI31=Výsledky!$JF$3-1))),10,0)))</f>
        <v>0</v>
      </c>
      <c r="LZ37" s="65" t="e">
        <f>IF(ISBLANK($JH$3),"",IF(ISBLANK(Tipy!KI31),"-",SUM(LU37:LY37)))</f>
        <v>#VALUE!</v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>
        <f>IF(ISBLANK($IT$3),"",IF(ISBLANK(Tipy!HF32),0,IF(AND(Tipy!HF32=Výsledky!$IR$3,Tipy!HH32=Výsledky!$IT$3),60,0)))</f>
        <v>0</v>
      </c>
      <c r="IP38" s="61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61">
        <f>IF(ISBLANK($IT$3),"",IF(OR(Tipy!HI32=Výsledky!$IO$6,Tipy!HI32=Výsledky!$IO$7,Tipy!HI32=Výsledky!$IO$8,Tipy!HI32=Výsledky!$IO$9),VLOOKUP(Tipy!HI32,'Kategórie hráčov'!$A$2:$B$51,2,FALSE),0))</f>
        <v>0</v>
      </c>
      <c r="IR38" s="61">
        <f>IF(ISBLANK($IT$3),"",IF(OR(Tipy!HJ32=Výsledky!$IR$6,Tipy!HJ32=Výsledky!$IR$7,Tipy!HJ32=Výsledky!$IR$8,Tipy!HJ32=Výsledky!$IR$9),VLOOKUP(Tipy!HJ32,'Kategórie hráčov'!$A$27:$B$76,2,FALSE),0))</f>
        <v>0</v>
      </c>
      <c r="IS38" s="62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5">
        <f>IF(ISBLANK($IT$3),"",IF(ISBLANK(Tipy!HF32),"-",SUM(IO38:IS38)))</f>
        <v>20</v>
      </c>
      <c r="IU38" s="64"/>
      <c r="IV38" s="61">
        <f>IF(ISBLANK($JA$3),"",IF(ISBLANK(Tipy!HL32),0,IF(AND(Tipy!HL32=Výsledky!$IY$3,Tipy!HN32=Výsledky!$JA$3),60,0)))</f>
        <v>0</v>
      </c>
      <c r="IW38" s="61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61">
        <f>IF(ISBLANK($JA$3),"",IF(OR(Tipy!HO32=Výsledky!$IV$6,Tipy!HO32=Výsledky!$IV$7,Tipy!HO32=Výsledky!$IV$8,Tipy!HO32=Výsledky!$IV$9),IF(VLOOKUP(Tipy!HO32,'Kategórie hráčov'!$A$2:$B$46,2,FALSE)=30,30,20),0))</f>
        <v>0</v>
      </c>
      <c r="IY38" s="61">
        <f>IF(ISBLANK($JA$3),"",IF(OR(Tipy!HP32=Výsledky!$IY$6,Tipy!HP32=Výsledky!$IY$7,Tipy!HP32=Výsledky!$IY$8,Tipy!HP32=Výsledky!$IY$9),IF(VLOOKUP(Tipy!HP32,'Kategórie hráčov'!$A$2:$B$46,2,FALSE)=30,30,20),0))</f>
        <v>0</v>
      </c>
      <c r="IZ38" s="62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5">
        <f>IF(ISBLANK($JA$3),"",IF(ISBLANK(Tipy!HL32),"-",SUM(IV38:IZ38)))</f>
        <v>0</v>
      </c>
      <c r="JB38" s="64"/>
      <c r="JC38" s="102">
        <f>IF(ISBLANK($JH$3),"",IF(ISBLANK(Tipy!HR32),0,IF(AND(Tipy!HR32=Výsledky!$JF$3,Tipy!HT32=Výsledky!$JH$3),60,0)))</f>
        <v>0</v>
      </c>
      <c r="JD38" s="101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01">
        <f>IF(ISBLANK($JH$3),"",IF(OR(Tipy!HU32=Výsledky!$JC$6,Tipy!HU32=Výsledky!$JC$7,Tipy!HU32=Výsledky!$JC$8,Tipy!HU32=Výsledky!$JC$9),VLOOKUP(Tipy!HU32,'Kategórie hráčov'!$A$2:$B$51,2,FALSE),0))</f>
        <v>20</v>
      </c>
      <c r="JF38" s="101">
        <f>IF(ISBLANK($JH$3),"",IF(OR(Tipy!HV32=Výsledky!$JF$6,Tipy!HV32=Výsledky!$JF$7,Tipy!HV32=Výsledky!$JF$8,Tipy!HV32=Výsledky!$JF$9),VLOOKUP(Tipy!HV32,'Kategórie hráčov'!$A$27:$B$76,2,FALSE),0))</f>
        <v>30</v>
      </c>
      <c r="JG38" s="303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63">
        <f>IF(ISBLANK($JH$3),"",IF(ISBLANK(Tipy!HR32),"-",SUM(JC38:JG38)))</f>
        <v>80</v>
      </c>
      <c r="JI38" s="64"/>
      <c r="JJ38" s="61">
        <f>IF(ISBLANK($JH$3),"",IF(ISBLANK(Tipy!HX32),0,IF(AND(Tipy!HX32=Výsledky!$JF$3,Tipy!HZ32=Výsledky!$JH$3),60,0)))</f>
        <v>0</v>
      </c>
      <c r="JK38" s="61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61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61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62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5" t="str">
        <f>IF(ISBLANK($JH$3),"",IF(ISBLANK(Tipy!HX32),"-",SUM(JJ38:JN38)))</f>
        <v>-</v>
      </c>
      <c r="JP38" s="64"/>
      <c r="JQ38" s="61">
        <f>IF(ISBLANK($JV$3),"",IF(ISBLANK(Tipy!ID32),0,IF(AND(Tipy!ID32=Výsledky!$JT$3,Tipy!IF32=Výsledky!$JV$3),60,0)))</f>
        <v>0</v>
      </c>
      <c r="JR38" s="61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61">
        <f>IF(ISBLANK($JV$3),"",IF(OR(Tipy!IG32=Výsledky!$JQ$6,Tipy!IG32=Výsledky!$JQ$7,Tipy!IG32=Výsledky!$JQ$8,Tipy!IG32=Výsledky!$JQ$9),VLOOKUP(Tipy!IG32,'Kategórie hráčov'!$A$2:$B$51,2,FALSE),0))</f>
        <v>20</v>
      </c>
      <c r="JT38" s="61">
        <f>IF(ISBLANK($JV$3),"",IF(OR(Tipy!IH32=Výsledky!$JT$6,Tipy!IH32=Výsledky!$JT$7,Tipy!IH32=Výsledky!$JT$8,Tipy!IH32=Výsledky!$JT$9),VLOOKUP(Tipy!IH32,'Kategórie hráčov'!$A$27:$B$76,2,FALSE),0))</f>
        <v>0</v>
      </c>
      <c r="JU38" s="62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5">
        <f>IF(ISBLANK($JV$3),"",IF(ISBLANK(Tipy!ID32),"-",SUM(JQ38:JU38)))</f>
        <v>50</v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>
        <f>IF(ISBLANK($JH$3),"",IF(ISBLANK(Tipy!JU32),0,IF(AND(Tipy!JU32=Výsledky!$JF$3,Tipy!JW32=Výsledky!$JH$3),60,0)))</f>
        <v>0</v>
      </c>
      <c r="LH38" s="61" t="e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>#VALUE!</v>
      </c>
      <c r="LI38" s="61" t="e">
        <f>IF(ISBLANK($JH$3),"",IF(OR(Tipy!JX32=Výsledky!#REF!,Tipy!JX32=Výsledky!#REF!,Tipy!JX32=Výsledky!#REF!,Tipy!JX32=Výsledky!$JJ$9),IF(VLOOKUP(Tipy!JX32,'Kategórie hráčov'!$A$2:$B$46,2,FALSE)=30,30,20),0))</f>
        <v>#REF!</v>
      </c>
      <c r="LJ38" s="61" t="e">
        <f>IF(ISBLANK($JH$3),"",IF(OR(Tipy!JY32=Výsledky!#REF!,Tipy!JY32=Výsledky!#REF!,Tipy!JY32=Výsledky!#REF!,Tipy!JY32=Výsledky!$JM$9),IF(VLOOKUP(Tipy!JY32,'Kategórie hráčov'!$A$2:$B$46,2,FALSE)=30,30,20),0))</f>
        <v>#REF!</v>
      </c>
      <c r="LK38" s="62">
        <f>IF(ISBLANK($JH$3),"",IF(ISBLANK(Tipy!JU32),0,IF(OR(AND(Tipy!JU32=Výsledky!$JF$3,OR(Tipy!JW32=Výsledky!$JH$3+1,Tipy!JW32=Výsledky!$JH$3-1)),AND(Tipy!JW32=Výsledky!$JH$3,OR(Tipy!JU32=Výsledky!$JF$3+1,Tipy!JU32=Výsledky!$JF$3-1))),10,0)))</f>
        <v>0</v>
      </c>
      <c r="LL38" s="65" t="e">
        <f>IF(ISBLANK($JH$3),"",IF(ISBLANK(Tipy!JU32),"-",SUM(LG38:LK38)))</f>
        <v>#VALUE!</v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>
        <f>IF(ISBLANK($JH$3),"",IF(ISBLANK(Tipy!KI32),0,IF(AND(Tipy!KI32=Výsledky!$JF$3,Tipy!KK32=Výsledky!$JH$3),60,0)))</f>
        <v>0</v>
      </c>
      <c r="LV38" s="61" t="e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>#VALUE!</v>
      </c>
      <c r="LW38" s="61" t="e">
        <f>IF(ISBLANK($JH$3),"",IF(OR(Tipy!KL32=Výsledky!#REF!,Tipy!KL32=Výsledky!#REF!,Tipy!KL32=Výsledky!#REF!,Tipy!KL32=Výsledky!$JJ$9),IF(VLOOKUP(Tipy!KL32,'Kategórie hráčov'!$A$2:$B$46,2,FALSE)=30,30,20),0))</f>
        <v>#REF!</v>
      </c>
      <c r="LX38" s="61" t="e">
        <f>IF(ISBLANK($JH$3),"",IF(OR(Tipy!KM32=Výsledky!#REF!,Tipy!KM32=Výsledky!#REF!,Tipy!KM32=Výsledky!#REF!,Tipy!KM32=Výsledky!$JM$9),IF(VLOOKUP(Tipy!KM32,'Kategórie hráčov'!$A$2:$B$46,2,FALSE)=30,30,20),0))</f>
        <v>#REF!</v>
      </c>
      <c r="LY38" s="62">
        <f>IF(ISBLANK($JH$3),"",IF(ISBLANK(Tipy!KI32),0,IF(OR(AND(Tipy!KI32=Výsledky!$JF$3,OR(Tipy!KK32=Výsledky!$JH$3+1,Tipy!KK32=Výsledky!$JH$3-1)),AND(Tipy!KK32=Výsledky!$JH$3,OR(Tipy!KI32=Výsledky!$JF$3+1,Tipy!KI32=Výsledky!$JF$3-1))),10,0)))</f>
        <v>0</v>
      </c>
      <c r="LZ38" s="65" t="e">
        <f>IF(ISBLANK($JH$3),"",IF(ISBLANK(Tipy!KI32),"-",SUM(LU38:LY38)))</f>
        <v>#VALUE!</v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>
        <f>IF(ISBLANK($IT$3),"",IF(ISBLANK(Tipy!HF33),0,IF(AND(Tipy!HF33=Výsledky!$IR$3,Tipy!HH33=Výsledky!$IT$3),60,0)))</f>
        <v>0</v>
      </c>
      <c r="IP39" s="61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61">
        <f>IF(ISBLANK($IT$3),"",IF(OR(Tipy!HI33=Výsledky!$IO$6,Tipy!HI33=Výsledky!$IO$7,Tipy!HI33=Výsledky!$IO$8,Tipy!HI33=Výsledky!$IO$9),VLOOKUP(Tipy!HI33,'Kategórie hráčov'!$A$2:$B$51,2,FALSE),0))</f>
        <v>0</v>
      </c>
      <c r="IR39" s="61">
        <f>IF(ISBLANK($IT$3),"",IF(OR(Tipy!HJ33=Výsledky!$IR$6,Tipy!HJ33=Výsledky!$IR$7,Tipy!HJ33=Výsledky!$IR$8,Tipy!HJ33=Výsledky!$IR$9),VLOOKUP(Tipy!HJ33,'Kategórie hráčov'!$A$27:$B$76,2,FALSE),0))</f>
        <v>0</v>
      </c>
      <c r="IS39" s="62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5" t="str">
        <f>IF(ISBLANK($IT$3),"",IF(ISBLANK(Tipy!HF33),"-",SUM(IO39:IS39)))</f>
        <v>-</v>
      </c>
      <c r="IU39" s="64"/>
      <c r="IV39" s="61">
        <f>IF(ISBLANK($JA$3),"",IF(ISBLANK(Tipy!HL33),0,IF(AND(Tipy!HL33=Výsledky!$IY$3,Tipy!HN33=Výsledky!$JA$3),60,0)))</f>
        <v>0</v>
      </c>
      <c r="IW39" s="61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61">
        <f>IF(ISBLANK($JA$3),"",IF(OR(Tipy!HO33=Výsledky!$IV$6,Tipy!HO33=Výsledky!$IV$7,Tipy!HO33=Výsledky!$IV$8,Tipy!HO33=Výsledky!$IV$9),IF(VLOOKUP(Tipy!HO33,'Kategórie hráčov'!$A$2:$B$46,2,FALSE)=30,30,20),0))</f>
        <v>0</v>
      </c>
      <c r="IY39" s="61">
        <f>IF(ISBLANK($JA$3),"",IF(OR(Tipy!HP33=Výsledky!$IY$6,Tipy!HP33=Výsledky!$IY$7,Tipy!HP33=Výsledky!$IY$8,Tipy!HP33=Výsledky!$IY$9),IF(VLOOKUP(Tipy!HP33,'Kategórie hráčov'!$A$2:$B$46,2,FALSE)=30,30,20),0))</f>
        <v>0</v>
      </c>
      <c r="IZ39" s="62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5" t="str">
        <f>IF(ISBLANK($JA$3),"",IF(ISBLANK(Tipy!HL33),"-",SUM(IV39:IZ39)))</f>
        <v>-</v>
      </c>
      <c r="JB39" s="64"/>
      <c r="JC39" s="102">
        <f>IF(ISBLANK($JH$3),"",IF(ISBLANK(Tipy!HR33),0,IF(AND(Tipy!HR33=Výsledky!$JF$3,Tipy!HT33=Výsledky!$JH$3),60,0)))</f>
        <v>0</v>
      </c>
      <c r="JD39" s="101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01">
        <f>IF(ISBLANK($JH$3),"",IF(OR(Tipy!HU33=Výsledky!$JC$6,Tipy!HU33=Výsledky!$JC$7,Tipy!HU33=Výsledky!$JC$8,Tipy!HU33=Výsledky!$JC$9),VLOOKUP(Tipy!HU33,'Kategórie hráčov'!$A$2:$B$51,2,FALSE),0))</f>
        <v>0</v>
      </c>
      <c r="JF39" s="101">
        <f>IF(ISBLANK($JH$3),"",IF(OR(Tipy!HV33=Výsledky!$JF$6,Tipy!HV33=Výsledky!$JF$7,Tipy!HV33=Výsledky!$JF$8,Tipy!HV33=Výsledky!$JF$9),VLOOKUP(Tipy!HV33,'Kategórie hráčov'!$A$27:$B$76,2,FALSE),0))</f>
        <v>0</v>
      </c>
      <c r="JG39" s="30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63" t="str">
        <f>IF(ISBLANK($JH$3),"",IF(ISBLANK(Tipy!HR33),"-",SUM(JC39:JG39)))</f>
        <v>-</v>
      </c>
      <c r="JI39" s="64"/>
      <c r="JJ39" s="61">
        <f>IF(ISBLANK($JH$3),"",IF(ISBLANK(Tipy!HX33),0,IF(AND(Tipy!HX33=Výsledky!$JF$3,Tipy!HZ33=Výsledky!$JH$3),60,0)))</f>
        <v>0</v>
      </c>
      <c r="JK39" s="61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61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61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62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5" t="str">
        <f>IF(ISBLANK($JH$3),"",IF(ISBLANK(Tipy!HX33),"-",SUM(JJ39:JN39)))</f>
        <v>-</v>
      </c>
      <c r="JP39" s="64"/>
      <c r="JQ39" s="61">
        <f>IF(ISBLANK($JV$3),"",IF(ISBLANK(Tipy!ID33),0,IF(AND(Tipy!ID33=Výsledky!$JT$3,Tipy!IF33=Výsledky!$JV$3),60,0)))</f>
        <v>0</v>
      </c>
      <c r="JR39" s="61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61">
        <f>IF(ISBLANK($JV$3),"",IF(OR(Tipy!IG33=Výsledky!$JQ$6,Tipy!IG33=Výsledky!$JQ$7,Tipy!IG33=Výsledky!$JQ$8,Tipy!IG33=Výsledky!$JQ$9),VLOOKUP(Tipy!IG33,'Kategórie hráčov'!$A$2:$B$51,2,FALSE),0))</f>
        <v>0</v>
      </c>
      <c r="JT39" s="61">
        <f>IF(ISBLANK($JV$3),"",IF(OR(Tipy!IH33=Výsledky!$JT$6,Tipy!IH33=Výsledky!$JT$7,Tipy!IH33=Výsledky!$JT$8,Tipy!IH33=Výsledky!$JT$9),VLOOKUP(Tipy!IH33,'Kategórie hráčov'!$A$27:$B$76,2,FALSE),0))</f>
        <v>0</v>
      </c>
      <c r="JU39" s="62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5" t="str">
        <f>IF(ISBLANK($JV$3),"",IF(ISBLANK(Tipy!ID33),"-",SUM(JQ39:JU39)))</f>
        <v>-</v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>
        <f>IF(ISBLANK($JH$3),"",IF(ISBLANK(Tipy!JU33),0,IF(AND(Tipy!JU33=Výsledky!$JF$3,Tipy!JW33=Výsledky!$JH$3),60,0)))</f>
        <v>0</v>
      </c>
      <c r="LH39" s="61" t="e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>#VALUE!</v>
      </c>
      <c r="LI39" s="61" t="e">
        <f>IF(ISBLANK($JH$3),"",IF(OR(Tipy!JX33=Výsledky!#REF!,Tipy!JX33=Výsledky!#REF!,Tipy!JX33=Výsledky!#REF!,Tipy!JX33=Výsledky!$JJ$9),IF(VLOOKUP(Tipy!JX33,'Kategórie hráčov'!$A$2:$B$46,2,FALSE)=30,30,20),0))</f>
        <v>#REF!</v>
      </c>
      <c r="LJ39" s="61" t="e">
        <f>IF(ISBLANK($JH$3),"",IF(OR(Tipy!JY33=Výsledky!#REF!,Tipy!JY33=Výsledky!#REF!,Tipy!JY33=Výsledky!#REF!,Tipy!JY33=Výsledky!$JM$9),IF(VLOOKUP(Tipy!JY33,'Kategórie hráčov'!$A$2:$B$46,2,FALSE)=30,30,20),0))</f>
        <v>#REF!</v>
      </c>
      <c r="LK39" s="62">
        <f>IF(ISBLANK($JH$3),"",IF(ISBLANK(Tipy!JU33),0,IF(OR(AND(Tipy!JU33=Výsledky!$JF$3,OR(Tipy!JW33=Výsledky!$JH$3+1,Tipy!JW33=Výsledky!$JH$3-1)),AND(Tipy!JW33=Výsledky!$JH$3,OR(Tipy!JU33=Výsledky!$JF$3+1,Tipy!JU33=Výsledky!$JF$3-1))),10,0)))</f>
        <v>0</v>
      </c>
      <c r="LL39" s="65" t="e">
        <f>IF(ISBLANK($JH$3),"",IF(ISBLANK(Tipy!JU33),"-",SUM(LG39:LK39)))</f>
        <v>#VALUE!</v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>
        <f>IF(ISBLANK($JH$3),"",IF(ISBLANK(Tipy!KI33),0,IF(AND(Tipy!KI33=Výsledky!$JF$3,Tipy!KK33=Výsledky!$JH$3),60,0)))</f>
        <v>0</v>
      </c>
      <c r="LV39" s="61" t="e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>#VALUE!</v>
      </c>
      <c r="LW39" s="61" t="e">
        <f>IF(ISBLANK($JH$3),"",IF(OR(Tipy!KL33=Výsledky!#REF!,Tipy!KL33=Výsledky!#REF!,Tipy!KL33=Výsledky!#REF!,Tipy!KL33=Výsledky!$JJ$9),IF(VLOOKUP(Tipy!KL33,'Kategórie hráčov'!$A$2:$B$46,2,FALSE)=30,30,20),0))</f>
        <v>#REF!</v>
      </c>
      <c r="LX39" s="61" t="e">
        <f>IF(ISBLANK($JH$3),"",IF(OR(Tipy!KM33=Výsledky!#REF!,Tipy!KM33=Výsledky!#REF!,Tipy!KM33=Výsledky!#REF!,Tipy!KM33=Výsledky!$JM$9),IF(VLOOKUP(Tipy!KM33,'Kategórie hráčov'!$A$2:$B$46,2,FALSE)=30,30,20),0))</f>
        <v>#REF!</v>
      </c>
      <c r="LY39" s="62">
        <f>IF(ISBLANK($JH$3),"",IF(ISBLANK(Tipy!KI33),0,IF(OR(AND(Tipy!KI33=Výsledky!$JF$3,OR(Tipy!KK33=Výsledky!$JH$3+1,Tipy!KK33=Výsledky!$JH$3-1)),AND(Tipy!KK33=Výsledky!$JH$3,OR(Tipy!KI33=Výsledky!$JF$3+1,Tipy!KI33=Výsledky!$JF$3-1))),10,0)))</f>
        <v>0</v>
      </c>
      <c r="LZ39" s="65" t="e">
        <f>IF(ISBLANK($JH$3),"",IF(ISBLANK(Tipy!KI33),"-",SUM(LU39:LY39)))</f>
        <v>#VALUE!</v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>
        <f>IF(ISBLANK($IT$3),"",IF(ISBLANK(Tipy!HF34),0,IF(AND(Tipy!HF34=Výsledky!$IR$3,Tipy!HH34=Výsledky!$IT$3),60,0)))</f>
        <v>0</v>
      </c>
      <c r="IP40" s="61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61">
        <f>IF(ISBLANK($IT$3),"",IF(OR(Tipy!HI34=Výsledky!$IO$6,Tipy!HI34=Výsledky!$IO$7,Tipy!HI34=Výsledky!$IO$8,Tipy!HI34=Výsledky!$IO$9),VLOOKUP(Tipy!HI34,'Kategórie hráčov'!$A$2:$B$51,2,FALSE),0))</f>
        <v>0</v>
      </c>
      <c r="IR40" s="61">
        <f>IF(ISBLANK($IT$3),"",IF(OR(Tipy!HJ34=Výsledky!$IR$6,Tipy!HJ34=Výsledky!$IR$7,Tipy!HJ34=Výsledky!$IR$8,Tipy!HJ34=Výsledky!$IR$9),VLOOKUP(Tipy!HJ34,'Kategórie hráčov'!$A$27:$B$76,2,FALSE),0))</f>
        <v>0</v>
      </c>
      <c r="IS40" s="62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5" t="str">
        <f>IF(ISBLANK($IT$3),"",IF(ISBLANK(Tipy!HF34),"-",SUM(IO40:IS40)))</f>
        <v>-</v>
      </c>
      <c r="IU40" s="64"/>
      <c r="IV40" s="61">
        <f>IF(ISBLANK($JA$3),"",IF(ISBLANK(Tipy!HL34),0,IF(AND(Tipy!HL34=Výsledky!$IY$3,Tipy!HN34=Výsledky!$JA$3),60,0)))</f>
        <v>0</v>
      </c>
      <c r="IW40" s="61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61">
        <f>IF(ISBLANK($JA$3),"",IF(OR(Tipy!HO34=Výsledky!$IV$6,Tipy!HO34=Výsledky!$IV$7,Tipy!HO34=Výsledky!$IV$8,Tipy!HO34=Výsledky!$IV$9),IF(VLOOKUP(Tipy!HO34,'Kategórie hráčov'!$A$2:$B$46,2,FALSE)=30,30,20),0))</f>
        <v>0</v>
      </c>
      <c r="IY40" s="61">
        <f>IF(ISBLANK($JA$3),"",IF(OR(Tipy!HP34=Výsledky!$IY$6,Tipy!HP34=Výsledky!$IY$7,Tipy!HP34=Výsledky!$IY$8,Tipy!HP34=Výsledky!$IY$9),IF(VLOOKUP(Tipy!HP34,'Kategórie hráčov'!$A$2:$B$46,2,FALSE)=30,30,20),0))</f>
        <v>0</v>
      </c>
      <c r="IZ40" s="62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5">
        <f>IF(ISBLANK($JA$3),"",IF(ISBLANK(Tipy!HL34),"-",SUM(IV40:IZ40)))</f>
        <v>0</v>
      </c>
      <c r="JB40" s="64"/>
      <c r="JC40" s="102">
        <f>IF(ISBLANK($JH$3),"",IF(ISBLANK(Tipy!HR34),0,IF(AND(Tipy!HR34=Výsledky!$JF$3,Tipy!HT34=Výsledky!$JH$3),60,0)))</f>
        <v>0</v>
      </c>
      <c r="JD40" s="101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101">
        <f>IF(ISBLANK($JH$3),"",IF(OR(Tipy!HU34=Výsledky!$JC$6,Tipy!HU34=Výsledky!$JC$7,Tipy!HU34=Výsledky!$JC$8,Tipy!HU34=Výsledky!$JC$9),VLOOKUP(Tipy!HU34,'Kategórie hráčov'!$A$2:$B$51,2,FALSE),0))</f>
        <v>20</v>
      </c>
      <c r="JF40" s="101">
        <f>IF(ISBLANK($JH$3),"",IF(OR(Tipy!HV34=Výsledky!$JF$6,Tipy!HV34=Výsledky!$JF$7,Tipy!HV34=Výsledky!$JF$8,Tipy!HV34=Výsledky!$JF$9),VLOOKUP(Tipy!HV34,'Kategórie hráčov'!$A$27:$B$76,2,FALSE),0))</f>
        <v>0</v>
      </c>
      <c r="JG40" s="303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63">
        <f>IF(ISBLANK($JH$3),"",IF(ISBLANK(Tipy!HR34),"-",SUM(JC40:JG40)))</f>
        <v>50</v>
      </c>
      <c r="JI40" s="64"/>
      <c r="JJ40" s="61">
        <f>IF(ISBLANK($JH$3),"",IF(ISBLANK(Tipy!HX34),0,IF(AND(Tipy!HX34=Výsledky!$JF$3,Tipy!HZ34=Výsledky!$JH$3),60,0)))</f>
        <v>0</v>
      </c>
      <c r="JK40" s="61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61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61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62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5" t="str">
        <f>IF(ISBLANK($JH$3),"",IF(ISBLANK(Tipy!HX34),"-",SUM(JJ40:JN40)))</f>
        <v>-</v>
      </c>
      <c r="JP40" s="64"/>
      <c r="JQ40" s="61">
        <f>IF(ISBLANK($JV$3),"",IF(ISBLANK(Tipy!ID34),0,IF(AND(Tipy!ID34=Výsledky!$JT$3,Tipy!IF34=Výsledky!$JV$3),60,0)))</f>
        <v>0</v>
      </c>
      <c r="JR40" s="61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61">
        <f>IF(ISBLANK($JV$3),"",IF(OR(Tipy!IG34=Výsledky!$JQ$6,Tipy!IG34=Výsledky!$JQ$7,Tipy!IG34=Výsledky!$JQ$8,Tipy!IG34=Výsledky!$JQ$9),VLOOKUP(Tipy!IG34,'Kategórie hráčov'!$A$2:$B$51,2,FALSE),0))</f>
        <v>0</v>
      </c>
      <c r="JT40" s="61">
        <f>IF(ISBLANK($JV$3),"",IF(OR(Tipy!IH34=Výsledky!$JT$6,Tipy!IH34=Výsledky!$JT$7,Tipy!IH34=Výsledky!$JT$8,Tipy!IH34=Výsledky!$JT$9),VLOOKUP(Tipy!IH34,'Kategórie hráčov'!$A$27:$B$76,2,FALSE),0))</f>
        <v>0</v>
      </c>
      <c r="JU40" s="62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5">
        <f>IF(ISBLANK($JV$3),"",IF(ISBLANK(Tipy!ID34),"-",SUM(JQ40:JU40)))</f>
        <v>20</v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>
        <f>IF(ISBLANK($JH$3),"",IF(ISBLANK(Tipy!JU34),0,IF(AND(Tipy!JU34=Výsledky!$JF$3,Tipy!JW34=Výsledky!$JH$3),60,0)))</f>
        <v>0</v>
      </c>
      <c r="LH40" s="61" t="e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>#VALUE!</v>
      </c>
      <c r="LI40" s="61" t="e">
        <f>IF(ISBLANK($JH$3),"",IF(OR(Tipy!JX34=Výsledky!#REF!,Tipy!JX34=Výsledky!#REF!,Tipy!JX34=Výsledky!#REF!,Tipy!JX34=Výsledky!$JJ$9),IF(VLOOKUP(Tipy!JX34,'Kategórie hráčov'!$A$2:$B$46,2,FALSE)=30,30,20),0))</f>
        <v>#REF!</v>
      </c>
      <c r="LJ40" s="61" t="e">
        <f>IF(ISBLANK($JH$3),"",IF(OR(Tipy!JY34=Výsledky!#REF!,Tipy!JY34=Výsledky!#REF!,Tipy!JY34=Výsledky!#REF!,Tipy!JY34=Výsledky!$JM$9),IF(VLOOKUP(Tipy!JY34,'Kategórie hráčov'!$A$2:$B$46,2,FALSE)=30,30,20),0))</f>
        <v>#REF!</v>
      </c>
      <c r="LK40" s="62">
        <f>IF(ISBLANK($JH$3),"",IF(ISBLANK(Tipy!JU34),0,IF(OR(AND(Tipy!JU34=Výsledky!$JF$3,OR(Tipy!JW34=Výsledky!$JH$3+1,Tipy!JW34=Výsledky!$JH$3-1)),AND(Tipy!JW34=Výsledky!$JH$3,OR(Tipy!JU34=Výsledky!$JF$3+1,Tipy!JU34=Výsledky!$JF$3-1))),10,0)))</f>
        <v>0</v>
      </c>
      <c r="LL40" s="65" t="e">
        <f>IF(ISBLANK($JH$3),"",IF(ISBLANK(Tipy!JU34),"-",SUM(LG40:LK40)))</f>
        <v>#VALUE!</v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>
        <f>IF(ISBLANK($JH$3),"",IF(ISBLANK(Tipy!KI34),0,IF(AND(Tipy!KI34=Výsledky!$JF$3,Tipy!KK34=Výsledky!$JH$3),60,0)))</f>
        <v>0</v>
      </c>
      <c r="LV40" s="61" t="e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>#VALUE!</v>
      </c>
      <c r="LW40" s="61" t="e">
        <f>IF(ISBLANK($JH$3),"",IF(OR(Tipy!KL34=Výsledky!#REF!,Tipy!KL34=Výsledky!#REF!,Tipy!KL34=Výsledky!#REF!,Tipy!KL34=Výsledky!$JJ$9),IF(VLOOKUP(Tipy!KL34,'Kategórie hráčov'!$A$2:$B$46,2,FALSE)=30,30,20),0))</f>
        <v>#REF!</v>
      </c>
      <c r="LX40" s="61" t="e">
        <f>IF(ISBLANK($JH$3),"",IF(OR(Tipy!KM34=Výsledky!#REF!,Tipy!KM34=Výsledky!#REF!,Tipy!KM34=Výsledky!#REF!,Tipy!KM34=Výsledky!$JM$9),IF(VLOOKUP(Tipy!KM34,'Kategórie hráčov'!$A$2:$B$46,2,FALSE)=30,30,20),0))</f>
        <v>#REF!</v>
      </c>
      <c r="LY40" s="62">
        <f>IF(ISBLANK($JH$3),"",IF(ISBLANK(Tipy!KI34),0,IF(OR(AND(Tipy!KI34=Výsledky!$JF$3,OR(Tipy!KK34=Výsledky!$JH$3+1,Tipy!KK34=Výsledky!$JH$3-1)),AND(Tipy!KK34=Výsledky!$JH$3,OR(Tipy!KI34=Výsledky!$JF$3+1,Tipy!KI34=Výsledky!$JF$3-1))),10,0)))</f>
        <v>0</v>
      </c>
      <c r="LZ40" s="65" t="e">
        <f>IF(ISBLANK($JH$3),"",IF(ISBLANK(Tipy!KI34),"-",SUM(LU40:LY40)))</f>
        <v>#VALUE!</v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>
        <f>IF(ISBLANK($IT$3),"",IF(ISBLANK(Tipy!HF35),0,IF(AND(Tipy!HF35=Výsledky!$IR$3,Tipy!HH35=Výsledky!$IT$3),60,0)))</f>
        <v>0</v>
      </c>
      <c r="IP41" s="61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61">
        <f>IF(ISBLANK($IT$3),"",IF(OR(Tipy!HI35=Výsledky!$IO$6,Tipy!HI35=Výsledky!$IO$7,Tipy!HI35=Výsledky!$IO$8,Tipy!HI35=Výsledky!$IO$9),VLOOKUP(Tipy!HI35,'Kategórie hráčov'!$A$2:$B$51,2,FALSE),0))</f>
        <v>0</v>
      </c>
      <c r="IR41" s="61">
        <f>IF(ISBLANK($IT$3),"",IF(OR(Tipy!HJ35=Výsledky!$IR$6,Tipy!HJ35=Výsledky!$IR$7,Tipy!HJ35=Výsledky!$IR$8,Tipy!HJ35=Výsledky!$IR$9),VLOOKUP(Tipy!HJ35,'Kategórie hráčov'!$A$27:$B$76,2,FALSE),0))</f>
        <v>0</v>
      </c>
      <c r="IS41" s="62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5" t="str">
        <f>IF(ISBLANK($IT$3),"",IF(ISBLANK(Tipy!HF35),"-",SUM(IO41:IS41)))</f>
        <v>-</v>
      </c>
      <c r="IU41" s="64"/>
      <c r="IV41" s="61">
        <f>IF(ISBLANK($JA$3),"",IF(ISBLANK(Tipy!HL35),0,IF(AND(Tipy!HL35=Výsledky!$IY$3,Tipy!HN35=Výsledky!$JA$3),60,0)))</f>
        <v>0</v>
      </c>
      <c r="IW41" s="61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61">
        <f>IF(ISBLANK($JA$3),"",IF(OR(Tipy!HO35=Výsledky!$IV$6,Tipy!HO35=Výsledky!$IV$7,Tipy!HO35=Výsledky!$IV$8,Tipy!HO35=Výsledky!$IV$9),IF(VLOOKUP(Tipy!HO35,'Kategórie hráčov'!$A$2:$B$46,2,FALSE)=30,30,20),0))</f>
        <v>0</v>
      </c>
      <c r="IY41" s="61">
        <f>IF(ISBLANK($JA$3),"",IF(OR(Tipy!HP35=Výsledky!$IY$6,Tipy!HP35=Výsledky!$IY$7,Tipy!HP35=Výsledky!$IY$8,Tipy!HP35=Výsledky!$IY$9),IF(VLOOKUP(Tipy!HP35,'Kategórie hráčov'!$A$2:$B$46,2,FALSE)=30,30,20),0))</f>
        <v>0</v>
      </c>
      <c r="IZ41" s="62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5" t="str">
        <f>IF(ISBLANK($JA$3),"",IF(ISBLANK(Tipy!HL35),"-",SUM(IV41:IZ41)))</f>
        <v>-</v>
      </c>
      <c r="JB41" s="64"/>
      <c r="JC41" s="102">
        <f>IF(ISBLANK($JH$3),"",IF(ISBLANK(Tipy!HR35),0,IF(AND(Tipy!HR35=Výsledky!$JF$3,Tipy!HT35=Výsledky!$JH$3),60,0)))</f>
        <v>0</v>
      </c>
      <c r="JD41" s="101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01">
        <f>IF(ISBLANK($JH$3),"",IF(OR(Tipy!HU35=Výsledky!$JC$6,Tipy!HU35=Výsledky!$JC$7,Tipy!HU35=Výsledky!$JC$8,Tipy!HU35=Výsledky!$JC$9),VLOOKUP(Tipy!HU35,'Kategórie hráčov'!$A$2:$B$51,2,FALSE),0))</f>
        <v>0</v>
      </c>
      <c r="JF41" s="101">
        <f>IF(ISBLANK($JH$3),"",IF(OR(Tipy!HV35=Výsledky!$JF$6,Tipy!HV35=Výsledky!$JF$7,Tipy!HV35=Výsledky!$JF$8,Tipy!HV35=Výsledky!$JF$9),VLOOKUP(Tipy!HV35,'Kategórie hráčov'!$A$27:$B$76,2,FALSE),0))</f>
        <v>0</v>
      </c>
      <c r="JG41" s="30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63" t="str">
        <f>IF(ISBLANK($JH$3),"",IF(ISBLANK(Tipy!HR35),"-",SUM(JC41:JG41)))</f>
        <v>-</v>
      </c>
      <c r="JI41" s="64"/>
      <c r="JJ41" s="61">
        <f>IF(ISBLANK($JH$3),"",IF(ISBLANK(Tipy!HX35),0,IF(AND(Tipy!HX35=Výsledky!$JF$3,Tipy!HZ35=Výsledky!$JH$3),60,0)))</f>
        <v>0</v>
      </c>
      <c r="JK41" s="61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61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61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62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5" t="str">
        <f>IF(ISBLANK($JH$3),"",IF(ISBLANK(Tipy!HX35),"-",SUM(JJ41:JN41)))</f>
        <v>-</v>
      </c>
      <c r="JP41" s="64"/>
      <c r="JQ41" s="61">
        <f>IF(ISBLANK($JV$3),"",IF(ISBLANK(Tipy!ID35),0,IF(AND(Tipy!ID35=Výsledky!$JT$3,Tipy!IF35=Výsledky!$JV$3),60,0)))</f>
        <v>0</v>
      </c>
      <c r="JR41" s="61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61">
        <f>IF(ISBLANK($JV$3),"",IF(OR(Tipy!IG35=Výsledky!$JQ$6,Tipy!IG35=Výsledky!$JQ$7,Tipy!IG35=Výsledky!$JQ$8,Tipy!IG35=Výsledky!$JQ$9),VLOOKUP(Tipy!IG35,'Kategórie hráčov'!$A$2:$B$51,2,FALSE),0))</f>
        <v>0</v>
      </c>
      <c r="JT41" s="61">
        <f>IF(ISBLANK($JV$3),"",IF(OR(Tipy!IH35=Výsledky!$JT$6,Tipy!IH35=Výsledky!$JT$7,Tipy!IH35=Výsledky!$JT$8,Tipy!IH35=Výsledky!$JT$9),VLOOKUP(Tipy!IH35,'Kategórie hráčov'!$A$27:$B$76,2,FALSE),0))</f>
        <v>0</v>
      </c>
      <c r="JU41" s="62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5" t="str">
        <f>IF(ISBLANK($JV$3),"",IF(ISBLANK(Tipy!ID35),"-",SUM(JQ41:JU41)))</f>
        <v>-</v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>
        <f>IF(ISBLANK($JH$3),"",IF(ISBLANK(Tipy!JU35),0,IF(AND(Tipy!JU35=Výsledky!$JF$3,Tipy!JW35=Výsledky!$JH$3),60,0)))</f>
        <v>0</v>
      </c>
      <c r="LH41" s="61" t="e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>#VALUE!</v>
      </c>
      <c r="LI41" s="61" t="e">
        <f>IF(ISBLANK($JH$3),"",IF(OR(Tipy!JX35=Výsledky!#REF!,Tipy!JX35=Výsledky!#REF!,Tipy!JX35=Výsledky!#REF!,Tipy!JX35=Výsledky!$JJ$9),IF(VLOOKUP(Tipy!JX35,'Kategórie hráčov'!$A$2:$B$46,2,FALSE)=30,30,20),0))</f>
        <v>#REF!</v>
      </c>
      <c r="LJ41" s="61" t="e">
        <f>IF(ISBLANK($JH$3),"",IF(OR(Tipy!JY35=Výsledky!#REF!,Tipy!JY35=Výsledky!#REF!,Tipy!JY35=Výsledky!#REF!,Tipy!JY35=Výsledky!$JM$9),IF(VLOOKUP(Tipy!JY35,'Kategórie hráčov'!$A$2:$B$46,2,FALSE)=30,30,20),0))</f>
        <v>#REF!</v>
      </c>
      <c r="LK41" s="62">
        <f>IF(ISBLANK($JH$3),"",IF(ISBLANK(Tipy!JU35),0,IF(OR(AND(Tipy!JU35=Výsledky!$JF$3,OR(Tipy!JW35=Výsledky!$JH$3+1,Tipy!JW35=Výsledky!$JH$3-1)),AND(Tipy!JW35=Výsledky!$JH$3,OR(Tipy!JU35=Výsledky!$JF$3+1,Tipy!JU35=Výsledky!$JF$3-1))),10,0)))</f>
        <v>0</v>
      </c>
      <c r="LL41" s="65" t="e">
        <f>IF(ISBLANK($JH$3),"",IF(ISBLANK(Tipy!JU35),"-",SUM(LG41:LK41)))</f>
        <v>#VALUE!</v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>
        <f>IF(ISBLANK($JH$3),"",IF(ISBLANK(Tipy!KI35),0,IF(AND(Tipy!KI35=Výsledky!$JF$3,Tipy!KK35=Výsledky!$JH$3),60,0)))</f>
        <v>0</v>
      </c>
      <c r="LV41" s="61" t="e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>#VALUE!</v>
      </c>
      <c r="LW41" s="61" t="e">
        <f>IF(ISBLANK($JH$3),"",IF(OR(Tipy!KL35=Výsledky!#REF!,Tipy!KL35=Výsledky!#REF!,Tipy!KL35=Výsledky!#REF!,Tipy!KL35=Výsledky!$JJ$9),IF(VLOOKUP(Tipy!KL35,'Kategórie hráčov'!$A$2:$B$46,2,FALSE)=30,30,20),0))</f>
        <v>#REF!</v>
      </c>
      <c r="LX41" s="61" t="e">
        <f>IF(ISBLANK($JH$3),"",IF(OR(Tipy!KM35=Výsledky!#REF!,Tipy!KM35=Výsledky!#REF!,Tipy!KM35=Výsledky!#REF!,Tipy!KM35=Výsledky!$JM$9),IF(VLOOKUP(Tipy!KM35,'Kategórie hráčov'!$A$2:$B$46,2,FALSE)=30,30,20),0))</f>
        <v>#REF!</v>
      </c>
      <c r="LY41" s="62">
        <f>IF(ISBLANK($JH$3),"",IF(ISBLANK(Tipy!KI35),0,IF(OR(AND(Tipy!KI35=Výsledky!$JF$3,OR(Tipy!KK35=Výsledky!$JH$3+1,Tipy!KK35=Výsledky!$JH$3-1)),AND(Tipy!KK35=Výsledky!$JH$3,OR(Tipy!KI35=Výsledky!$JF$3+1,Tipy!KI35=Výsledky!$JF$3-1))),10,0)))</f>
        <v>0</v>
      </c>
      <c r="LZ41" s="65" t="e">
        <f>IF(ISBLANK($JH$3),"",IF(ISBLANK(Tipy!KI35),"-",SUM(LU41:LY41)))</f>
        <v>#VALUE!</v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>
        <f>IF(ISBLANK($IT$3),"",IF(ISBLANK(Tipy!HF36),0,IF(AND(Tipy!HF36=Výsledky!$IR$3,Tipy!HH36=Výsledky!$IT$3),60,0)))</f>
        <v>0</v>
      </c>
      <c r="IP42" s="61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61">
        <f>IF(ISBLANK($IT$3),"",IF(OR(Tipy!HI36=Výsledky!$IO$6,Tipy!HI36=Výsledky!$IO$7,Tipy!HI36=Výsledky!$IO$8,Tipy!HI36=Výsledky!$IO$9),VLOOKUP(Tipy!HI36,'Kategórie hráčov'!$A$2:$B$51,2,FALSE),0))</f>
        <v>0</v>
      </c>
      <c r="IR42" s="61">
        <f>IF(ISBLANK($IT$3),"",IF(OR(Tipy!HJ36=Výsledky!$IR$6,Tipy!HJ36=Výsledky!$IR$7,Tipy!HJ36=Výsledky!$IR$8,Tipy!HJ36=Výsledky!$IR$9),VLOOKUP(Tipy!HJ36,'Kategórie hráčov'!$A$27:$B$76,2,FALSE),0))</f>
        <v>0</v>
      </c>
      <c r="IS42" s="62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5">
        <f>IF(ISBLANK($IT$3),"",IF(ISBLANK(Tipy!HF36),"-",SUM(IO42:IS42)))</f>
        <v>30</v>
      </c>
      <c r="IU42" s="64"/>
      <c r="IV42" s="61">
        <f>IF(ISBLANK($JA$3),"",IF(ISBLANK(Tipy!HL36),0,IF(AND(Tipy!HL36=Výsledky!$IY$3,Tipy!HN36=Výsledky!$JA$3),60,0)))</f>
        <v>0</v>
      </c>
      <c r="IW42" s="61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61">
        <f>IF(ISBLANK($JA$3),"",IF(OR(Tipy!HO36=Výsledky!$IV$6,Tipy!HO36=Výsledky!$IV$7,Tipy!HO36=Výsledky!$IV$8,Tipy!HO36=Výsledky!$IV$9),IF(VLOOKUP(Tipy!HO36,'Kategórie hráčov'!$A$2:$B$46,2,FALSE)=30,30,20),0))</f>
        <v>0</v>
      </c>
      <c r="IY42" s="61">
        <f>IF(ISBLANK($JA$3),"",IF(OR(Tipy!HP36=Výsledky!$IY$6,Tipy!HP36=Výsledky!$IY$7,Tipy!HP36=Výsledky!$IY$8,Tipy!HP36=Výsledky!$IY$9),IF(VLOOKUP(Tipy!HP36,'Kategórie hráčov'!$A$2:$B$46,2,FALSE)=30,30,20),0))</f>
        <v>0</v>
      </c>
      <c r="IZ42" s="62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5">
        <f>IF(ISBLANK($JA$3),"",IF(ISBLANK(Tipy!HL36),"-",SUM(IV42:IZ42)))</f>
        <v>0</v>
      </c>
      <c r="JB42" s="64"/>
      <c r="JC42" s="102">
        <f>IF(ISBLANK($JH$3),"",IF(ISBLANK(Tipy!HR36),0,IF(AND(Tipy!HR36=Výsledky!$JF$3,Tipy!HT36=Výsledky!$JH$3),60,0)))</f>
        <v>60</v>
      </c>
      <c r="JD42" s="101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01">
        <f>IF(ISBLANK($JH$3),"",IF(OR(Tipy!HU36=Výsledky!$JC$6,Tipy!HU36=Výsledky!$JC$7,Tipy!HU36=Výsledky!$JC$8,Tipy!HU36=Výsledky!$JC$9),VLOOKUP(Tipy!HU36,'Kategórie hráčov'!$A$2:$B$51,2,FALSE),0))</f>
        <v>20</v>
      </c>
      <c r="JF42" s="101">
        <f>IF(ISBLANK($JH$3),"",IF(OR(Tipy!HV36=Výsledky!$JF$6,Tipy!HV36=Výsledky!$JF$7,Tipy!HV36=Výsledky!$JF$8,Tipy!HV36=Výsledky!$JF$9),VLOOKUP(Tipy!HV36,'Kategórie hráčov'!$A$27:$B$76,2,FALSE),0))</f>
        <v>0</v>
      </c>
      <c r="JG42" s="30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63">
        <f>IF(ISBLANK($JH$3),"",IF(ISBLANK(Tipy!HR36),"-",SUM(JC42:JG42)))</f>
        <v>80</v>
      </c>
      <c r="JI42" s="64"/>
      <c r="JJ42" s="61">
        <f>IF(ISBLANK($JH$3),"",IF(ISBLANK(Tipy!HX36),0,IF(AND(Tipy!HX36=Výsledky!$JF$3,Tipy!HZ36=Výsledky!$JH$3),60,0)))</f>
        <v>0</v>
      </c>
      <c r="JK42" s="61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61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61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62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5" t="str">
        <f>IF(ISBLANK($JH$3),"",IF(ISBLANK(Tipy!HX36),"-",SUM(JJ42:JN42)))</f>
        <v>-</v>
      </c>
      <c r="JP42" s="64"/>
      <c r="JQ42" s="61">
        <f>IF(ISBLANK($JV$3),"",IF(ISBLANK(Tipy!ID36),0,IF(AND(Tipy!ID36=Výsledky!$JT$3,Tipy!IF36=Výsledky!$JV$3),60,0)))</f>
        <v>0</v>
      </c>
      <c r="JR42" s="61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61">
        <f>IF(ISBLANK($JV$3),"",IF(OR(Tipy!IG36=Výsledky!$JQ$6,Tipy!IG36=Výsledky!$JQ$7,Tipy!IG36=Výsledky!$JQ$8,Tipy!IG36=Výsledky!$JQ$9),VLOOKUP(Tipy!IG36,'Kategórie hráčov'!$A$2:$B$51,2,FALSE),0))</f>
        <v>20</v>
      </c>
      <c r="JT42" s="61">
        <f>IF(ISBLANK($JV$3),"",IF(OR(Tipy!IH36=Výsledky!$JT$6,Tipy!IH36=Výsledky!$JT$7,Tipy!IH36=Výsledky!$JT$8,Tipy!IH36=Výsledky!$JT$9),VLOOKUP(Tipy!IH36,'Kategórie hráčov'!$A$27:$B$76,2,FALSE),0))</f>
        <v>0</v>
      </c>
      <c r="JU42" s="62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5">
        <f>IF(ISBLANK($JV$3),"",IF(ISBLANK(Tipy!ID36),"-",SUM(JQ42:JU42)))</f>
        <v>40</v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>
        <f>IF(ISBLANK($JH$3),"",IF(ISBLANK(Tipy!JU36),0,IF(AND(Tipy!JU36=Výsledky!$JF$3,Tipy!JW36=Výsledky!$JH$3),60,0)))</f>
        <v>0</v>
      </c>
      <c r="LH42" s="61" t="e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>#VALUE!</v>
      </c>
      <c r="LI42" s="61" t="e">
        <f>IF(ISBLANK($JH$3),"",IF(OR(Tipy!JX36=Výsledky!#REF!,Tipy!JX36=Výsledky!#REF!,Tipy!JX36=Výsledky!#REF!,Tipy!JX36=Výsledky!$JJ$9),IF(VLOOKUP(Tipy!JX36,'Kategórie hráčov'!$A$2:$B$46,2,FALSE)=30,30,20),0))</f>
        <v>#REF!</v>
      </c>
      <c r="LJ42" s="61" t="e">
        <f>IF(ISBLANK($JH$3),"",IF(OR(Tipy!JY36=Výsledky!#REF!,Tipy!JY36=Výsledky!#REF!,Tipy!JY36=Výsledky!#REF!,Tipy!JY36=Výsledky!$JM$9),IF(VLOOKUP(Tipy!JY36,'Kategórie hráčov'!$A$2:$B$46,2,FALSE)=30,30,20),0))</f>
        <v>#REF!</v>
      </c>
      <c r="LK42" s="62">
        <f>IF(ISBLANK($JH$3),"",IF(ISBLANK(Tipy!JU36),0,IF(OR(AND(Tipy!JU36=Výsledky!$JF$3,OR(Tipy!JW36=Výsledky!$JH$3+1,Tipy!JW36=Výsledky!$JH$3-1)),AND(Tipy!JW36=Výsledky!$JH$3,OR(Tipy!JU36=Výsledky!$JF$3+1,Tipy!JU36=Výsledky!$JF$3-1))),10,0)))</f>
        <v>0</v>
      </c>
      <c r="LL42" s="65" t="e">
        <f>IF(ISBLANK($JH$3),"",IF(ISBLANK(Tipy!JU36),"-",SUM(LG42:LK42)))</f>
        <v>#VALUE!</v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>
        <f>IF(ISBLANK($JH$3),"",IF(ISBLANK(Tipy!KI36),0,IF(AND(Tipy!KI36=Výsledky!$JF$3,Tipy!KK36=Výsledky!$JH$3),60,0)))</f>
        <v>0</v>
      </c>
      <c r="LV42" s="61" t="e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>#VALUE!</v>
      </c>
      <c r="LW42" s="61" t="e">
        <f>IF(ISBLANK($JH$3),"",IF(OR(Tipy!KL36=Výsledky!#REF!,Tipy!KL36=Výsledky!#REF!,Tipy!KL36=Výsledky!#REF!,Tipy!KL36=Výsledky!$JJ$9),IF(VLOOKUP(Tipy!KL36,'Kategórie hráčov'!$A$2:$B$46,2,FALSE)=30,30,20),0))</f>
        <v>#REF!</v>
      </c>
      <c r="LX42" s="61" t="e">
        <f>IF(ISBLANK($JH$3),"",IF(OR(Tipy!KM36=Výsledky!#REF!,Tipy!KM36=Výsledky!#REF!,Tipy!KM36=Výsledky!#REF!,Tipy!KM36=Výsledky!$JM$9),IF(VLOOKUP(Tipy!KM36,'Kategórie hráčov'!$A$2:$B$46,2,FALSE)=30,30,20),0))</f>
        <v>#REF!</v>
      </c>
      <c r="LY42" s="62">
        <f>IF(ISBLANK($JH$3),"",IF(ISBLANK(Tipy!KI36),0,IF(OR(AND(Tipy!KI36=Výsledky!$JF$3,OR(Tipy!KK36=Výsledky!$JH$3+1,Tipy!KK36=Výsledky!$JH$3-1)),AND(Tipy!KK36=Výsledky!$JH$3,OR(Tipy!KI36=Výsledky!$JF$3+1,Tipy!KI36=Výsledky!$JF$3-1))),10,0)))</f>
        <v>0</v>
      </c>
      <c r="LZ42" s="65" t="e">
        <f>IF(ISBLANK($JH$3),"",IF(ISBLANK(Tipy!KI36),"-",SUM(LU42:LY42)))</f>
        <v>#VALUE!</v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>
        <f>IF(ISBLANK($IT$3),"",IF(ISBLANK(Tipy!HF37),0,IF(AND(Tipy!HF37=Výsledky!$IR$3,Tipy!HH37=Výsledky!$IT$3),60,0)))</f>
        <v>0</v>
      </c>
      <c r="IP43" s="61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61">
        <f>IF(ISBLANK($IT$3),"",IF(OR(Tipy!HI37=Výsledky!$IO$6,Tipy!HI37=Výsledky!$IO$7,Tipy!HI37=Výsledky!$IO$8,Tipy!HI37=Výsledky!$IO$9),VLOOKUP(Tipy!HI37,'Kategórie hráčov'!$A$2:$B$51,2,FALSE),0))</f>
        <v>0</v>
      </c>
      <c r="IR43" s="61">
        <f>IF(ISBLANK($IT$3),"",IF(OR(Tipy!HJ37=Výsledky!$IR$6,Tipy!HJ37=Výsledky!$IR$7,Tipy!HJ37=Výsledky!$IR$8,Tipy!HJ37=Výsledky!$IR$9),VLOOKUP(Tipy!HJ37,'Kategórie hráčov'!$A$27:$B$76,2,FALSE),0))</f>
        <v>0</v>
      </c>
      <c r="IS43" s="62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5">
        <f>IF(ISBLANK($IT$3),"",IF(ISBLANK(Tipy!HF37),"-",SUM(IO43:IS43)))</f>
        <v>30</v>
      </c>
      <c r="IU43" s="64"/>
      <c r="IV43" s="61">
        <f>IF(ISBLANK($JA$3),"",IF(ISBLANK(Tipy!HL37),0,IF(AND(Tipy!HL37=Výsledky!$IY$3,Tipy!HN37=Výsledky!$JA$3),60,0)))</f>
        <v>0</v>
      </c>
      <c r="IW43" s="61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61">
        <f>IF(ISBLANK($JA$3),"",IF(OR(Tipy!HO37=Výsledky!$IV$6,Tipy!HO37=Výsledky!$IV$7,Tipy!HO37=Výsledky!$IV$8,Tipy!HO37=Výsledky!$IV$9),IF(VLOOKUP(Tipy!HO37,'Kategórie hráčov'!$A$2:$B$46,2,FALSE)=30,30,20),0))</f>
        <v>0</v>
      </c>
      <c r="IY43" s="61">
        <f>IF(ISBLANK($JA$3),"",IF(OR(Tipy!HP37=Výsledky!$IY$6,Tipy!HP37=Výsledky!$IY$7,Tipy!HP37=Výsledky!$IY$8,Tipy!HP37=Výsledky!$IY$9),IF(VLOOKUP(Tipy!HP37,'Kategórie hráčov'!$A$2:$B$46,2,FALSE)=30,30,20),0))</f>
        <v>0</v>
      </c>
      <c r="IZ43" s="62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5">
        <f>IF(ISBLANK($JA$3),"",IF(ISBLANK(Tipy!HL37),"-",SUM(IV43:IZ43)))</f>
        <v>0</v>
      </c>
      <c r="JB43" s="64"/>
      <c r="JC43" s="102">
        <f>IF(ISBLANK($JH$3),"",IF(ISBLANK(Tipy!HR37),0,IF(AND(Tipy!HR37=Výsledky!$JF$3,Tipy!HT37=Výsledky!$JH$3),60,0)))</f>
        <v>0</v>
      </c>
      <c r="JD43" s="101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101">
        <f>IF(ISBLANK($JH$3),"",IF(OR(Tipy!HU37=Výsledky!$JC$6,Tipy!HU37=Výsledky!$JC$7,Tipy!HU37=Výsledky!$JC$8,Tipy!HU37=Výsledky!$JC$9),VLOOKUP(Tipy!HU37,'Kategórie hráčov'!$A$2:$B$51,2,FALSE),0))</f>
        <v>0</v>
      </c>
      <c r="JF43" s="101">
        <f>IF(ISBLANK($JH$3),"",IF(OR(Tipy!HV37=Výsledky!$JF$6,Tipy!HV37=Výsledky!$JF$7,Tipy!HV37=Výsledky!$JF$8,Tipy!HV37=Výsledky!$JF$9),VLOOKUP(Tipy!HV37,'Kategórie hráčov'!$A$27:$B$76,2,FALSE),0))</f>
        <v>30</v>
      </c>
      <c r="JG43" s="303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63">
        <f>IF(ISBLANK($JH$3),"",IF(ISBLANK(Tipy!HR37),"-",SUM(JC43:JG43)))</f>
        <v>60</v>
      </c>
      <c r="JI43" s="64"/>
      <c r="JJ43" s="61">
        <f>IF(ISBLANK($JH$3),"",IF(ISBLANK(Tipy!HX37),0,IF(AND(Tipy!HX37=Výsledky!$JF$3,Tipy!HZ37=Výsledky!$JH$3),60,0)))</f>
        <v>0</v>
      </c>
      <c r="JK43" s="61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61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61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62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5" t="str">
        <f>IF(ISBLANK($JH$3),"",IF(ISBLANK(Tipy!HX37),"-",SUM(JJ43:JN43)))</f>
        <v>-</v>
      </c>
      <c r="JP43" s="64"/>
      <c r="JQ43" s="61">
        <f>IF(ISBLANK($JV$3),"",IF(ISBLANK(Tipy!ID37),0,IF(AND(Tipy!ID37=Výsledky!$JT$3,Tipy!IF37=Výsledky!$JV$3),60,0)))</f>
        <v>0</v>
      </c>
      <c r="JR43" s="61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61">
        <f>IF(ISBLANK($JV$3),"",IF(OR(Tipy!IG37=Výsledky!$JQ$6,Tipy!IG37=Výsledky!$JQ$7,Tipy!IG37=Výsledky!$JQ$8,Tipy!IG37=Výsledky!$JQ$9),VLOOKUP(Tipy!IG37,'Kategórie hráčov'!$A$2:$B$51,2,FALSE),0))</f>
        <v>20</v>
      </c>
      <c r="JT43" s="61">
        <f>IF(ISBLANK($JV$3),"",IF(OR(Tipy!IH37=Výsledky!$JT$6,Tipy!IH37=Výsledky!$JT$7,Tipy!IH37=Výsledky!$JT$8,Tipy!IH37=Výsledky!$JT$9),VLOOKUP(Tipy!IH37,'Kategórie hráčov'!$A$27:$B$76,2,FALSE),0))</f>
        <v>0</v>
      </c>
      <c r="JU43" s="62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5">
        <f>IF(ISBLANK($JV$3),"",IF(ISBLANK(Tipy!ID37),"-",SUM(JQ43:JU43)))</f>
        <v>40</v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>
        <f>IF(ISBLANK($JH$3),"",IF(ISBLANK(Tipy!JU37),0,IF(AND(Tipy!JU37=Výsledky!$JF$3,Tipy!JW37=Výsledky!$JH$3),60,0)))</f>
        <v>0</v>
      </c>
      <c r="LH43" s="61" t="e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>#VALUE!</v>
      </c>
      <c r="LI43" s="61" t="e">
        <f>IF(ISBLANK($JH$3),"",IF(OR(Tipy!JX37=Výsledky!#REF!,Tipy!JX37=Výsledky!#REF!,Tipy!JX37=Výsledky!#REF!,Tipy!JX37=Výsledky!$JJ$9),IF(VLOOKUP(Tipy!JX37,'Kategórie hráčov'!$A$2:$B$46,2,FALSE)=30,30,20),0))</f>
        <v>#REF!</v>
      </c>
      <c r="LJ43" s="61" t="e">
        <f>IF(ISBLANK($JH$3),"",IF(OR(Tipy!JY37=Výsledky!#REF!,Tipy!JY37=Výsledky!#REF!,Tipy!JY37=Výsledky!#REF!,Tipy!JY37=Výsledky!$JM$9),IF(VLOOKUP(Tipy!JY37,'Kategórie hráčov'!$A$2:$B$46,2,FALSE)=30,30,20),0))</f>
        <v>#REF!</v>
      </c>
      <c r="LK43" s="62">
        <f>IF(ISBLANK($JH$3),"",IF(ISBLANK(Tipy!JU37),0,IF(OR(AND(Tipy!JU37=Výsledky!$JF$3,OR(Tipy!JW37=Výsledky!$JH$3+1,Tipy!JW37=Výsledky!$JH$3-1)),AND(Tipy!JW37=Výsledky!$JH$3,OR(Tipy!JU37=Výsledky!$JF$3+1,Tipy!JU37=Výsledky!$JF$3-1))),10,0)))</f>
        <v>0</v>
      </c>
      <c r="LL43" s="65" t="e">
        <f>IF(ISBLANK($JH$3),"",IF(ISBLANK(Tipy!JU37),"-",SUM(LG43:LK43)))</f>
        <v>#VALUE!</v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>
        <f>IF(ISBLANK($JH$3),"",IF(ISBLANK(Tipy!KI37),0,IF(AND(Tipy!KI37=Výsledky!$JF$3,Tipy!KK37=Výsledky!$JH$3),60,0)))</f>
        <v>0</v>
      </c>
      <c r="LV43" s="61" t="e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>#VALUE!</v>
      </c>
      <c r="LW43" s="61" t="e">
        <f>IF(ISBLANK($JH$3),"",IF(OR(Tipy!KL37=Výsledky!#REF!,Tipy!KL37=Výsledky!#REF!,Tipy!KL37=Výsledky!#REF!,Tipy!KL37=Výsledky!$JJ$9),IF(VLOOKUP(Tipy!KL37,'Kategórie hráčov'!$A$2:$B$46,2,FALSE)=30,30,20),0))</f>
        <v>#REF!</v>
      </c>
      <c r="LX43" s="61" t="e">
        <f>IF(ISBLANK($JH$3),"",IF(OR(Tipy!KM37=Výsledky!#REF!,Tipy!KM37=Výsledky!#REF!,Tipy!KM37=Výsledky!#REF!,Tipy!KM37=Výsledky!$JM$9),IF(VLOOKUP(Tipy!KM37,'Kategórie hráčov'!$A$2:$B$46,2,FALSE)=30,30,20),0))</f>
        <v>#REF!</v>
      </c>
      <c r="LY43" s="62">
        <f>IF(ISBLANK($JH$3),"",IF(ISBLANK(Tipy!KI37),0,IF(OR(AND(Tipy!KI37=Výsledky!$JF$3,OR(Tipy!KK37=Výsledky!$JH$3+1,Tipy!KK37=Výsledky!$JH$3-1)),AND(Tipy!KK37=Výsledky!$JH$3,OR(Tipy!KI37=Výsledky!$JF$3+1,Tipy!KI37=Výsledky!$JF$3-1))),10,0)))</f>
        <v>0</v>
      </c>
      <c r="LZ43" s="65" t="e">
        <f>IF(ISBLANK($JH$3),"",IF(ISBLANK(Tipy!KI37),"-",SUM(LU43:LY43)))</f>
        <v>#VALUE!</v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>
        <f>IF(ISBLANK($IT$3),"",IF(ISBLANK(Tipy!HF38),0,IF(AND(Tipy!HF38=Výsledky!$IR$3,Tipy!HH38=Výsledky!$IT$3),60,0)))</f>
        <v>0</v>
      </c>
      <c r="IP44" s="61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61">
        <f>IF(ISBLANK($IT$3),"",IF(OR(Tipy!HI38=Výsledky!$IO$6,Tipy!HI38=Výsledky!$IO$7,Tipy!HI38=Výsledky!$IO$8,Tipy!HI38=Výsledky!$IO$9),VLOOKUP(Tipy!HI38,'Kategórie hráčov'!$A$2:$B$51,2,FALSE),0))</f>
        <v>0</v>
      </c>
      <c r="IR44" s="61">
        <f>IF(ISBLANK($IT$3),"",IF(OR(Tipy!HJ38=Výsledky!$IR$6,Tipy!HJ38=Výsledky!$IR$7,Tipy!HJ38=Výsledky!$IR$8,Tipy!HJ38=Výsledky!$IR$9),VLOOKUP(Tipy!HJ38,'Kategórie hráčov'!$A$27:$B$76,2,FALSE),0))</f>
        <v>0</v>
      </c>
      <c r="IS44" s="62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5" t="str">
        <f>IF(ISBLANK($IT$3),"",IF(ISBLANK(Tipy!HF38),"-",SUM(IO44:IS44)))</f>
        <v>-</v>
      </c>
      <c r="IU44" s="64"/>
      <c r="IV44" s="61">
        <f>IF(ISBLANK($JA$3),"",IF(ISBLANK(Tipy!HL38),0,IF(AND(Tipy!HL38=Výsledky!$IY$3,Tipy!HN38=Výsledky!$JA$3),60,0)))</f>
        <v>0</v>
      </c>
      <c r="IW44" s="61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61">
        <f>IF(ISBLANK($JA$3),"",IF(OR(Tipy!HO38=Výsledky!$IV$6,Tipy!HO38=Výsledky!$IV$7,Tipy!HO38=Výsledky!$IV$8,Tipy!HO38=Výsledky!$IV$9),IF(VLOOKUP(Tipy!HO38,'Kategórie hráčov'!$A$2:$B$46,2,FALSE)=30,30,20),0))</f>
        <v>0</v>
      </c>
      <c r="IY44" s="61">
        <f>IF(ISBLANK($JA$3),"",IF(OR(Tipy!HP38=Výsledky!$IY$6,Tipy!HP38=Výsledky!$IY$7,Tipy!HP38=Výsledky!$IY$8,Tipy!HP38=Výsledky!$IY$9),IF(VLOOKUP(Tipy!HP38,'Kategórie hráčov'!$A$2:$B$46,2,FALSE)=30,30,20),0))</f>
        <v>0</v>
      </c>
      <c r="IZ44" s="62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5" t="str">
        <f>IF(ISBLANK($JA$3),"",IF(ISBLANK(Tipy!HL38),"-",SUM(IV44:IZ44)))</f>
        <v>-</v>
      </c>
      <c r="JB44" s="64"/>
      <c r="JC44" s="102">
        <f>IF(ISBLANK($JH$3),"",IF(ISBLANK(Tipy!HR38),0,IF(AND(Tipy!HR38=Výsledky!$JF$3,Tipy!HT38=Výsledky!$JH$3),60,0)))</f>
        <v>0</v>
      </c>
      <c r="JD44" s="101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01">
        <f>IF(ISBLANK($JH$3),"",IF(OR(Tipy!HU38=Výsledky!$JC$6,Tipy!HU38=Výsledky!$JC$7,Tipy!HU38=Výsledky!$JC$8,Tipy!HU38=Výsledky!$JC$9),VLOOKUP(Tipy!HU38,'Kategórie hráčov'!$A$2:$B$51,2,FALSE),0))</f>
        <v>0</v>
      </c>
      <c r="JF44" s="101">
        <f>IF(ISBLANK($JH$3),"",IF(OR(Tipy!HV38=Výsledky!$JF$6,Tipy!HV38=Výsledky!$JF$7,Tipy!HV38=Výsledky!$JF$8,Tipy!HV38=Výsledky!$JF$9),VLOOKUP(Tipy!HV38,'Kategórie hráčov'!$A$27:$B$76,2,FALSE),0))</f>
        <v>0</v>
      </c>
      <c r="JG44" s="30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63" t="str">
        <f>IF(ISBLANK($JH$3),"",IF(ISBLANK(Tipy!HR38),"-",SUM(JC44:JG44)))</f>
        <v>-</v>
      </c>
      <c r="JI44" s="64"/>
      <c r="JJ44" s="61">
        <f>IF(ISBLANK($JH$3),"",IF(ISBLANK(Tipy!HX38),0,IF(AND(Tipy!HX38=Výsledky!$JF$3,Tipy!HZ38=Výsledky!$JH$3),60,0)))</f>
        <v>0</v>
      </c>
      <c r="JK44" s="61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61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61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62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5" t="str">
        <f>IF(ISBLANK($JH$3),"",IF(ISBLANK(Tipy!HX38),"-",SUM(JJ44:JN44)))</f>
        <v>-</v>
      </c>
      <c r="JP44" s="64"/>
      <c r="JQ44" s="61">
        <f>IF(ISBLANK($JV$3),"",IF(ISBLANK(Tipy!ID38),0,IF(AND(Tipy!ID38=Výsledky!$JT$3,Tipy!IF38=Výsledky!$JV$3),60,0)))</f>
        <v>0</v>
      </c>
      <c r="JR44" s="61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61">
        <f>IF(ISBLANK($JV$3),"",IF(OR(Tipy!IG38=Výsledky!$JQ$6,Tipy!IG38=Výsledky!$JQ$7,Tipy!IG38=Výsledky!$JQ$8,Tipy!IG38=Výsledky!$JQ$9),VLOOKUP(Tipy!IG38,'Kategórie hráčov'!$A$2:$B$51,2,FALSE),0))</f>
        <v>0</v>
      </c>
      <c r="JT44" s="61">
        <f>IF(ISBLANK($JV$3),"",IF(OR(Tipy!IH38=Výsledky!$JT$6,Tipy!IH38=Výsledky!$JT$7,Tipy!IH38=Výsledky!$JT$8,Tipy!IH38=Výsledky!$JT$9),VLOOKUP(Tipy!IH38,'Kategórie hráčov'!$A$27:$B$76,2,FALSE),0))</f>
        <v>0</v>
      </c>
      <c r="JU44" s="62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5" t="str">
        <f>IF(ISBLANK($JV$3),"",IF(ISBLANK(Tipy!ID38),"-",SUM(JQ44:JU44)))</f>
        <v>-</v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>
        <f>IF(ISBLANK($JH$3),"",IF(ISBLANK(Tipy!JU38),0,IF(AND(Tipy!JU38=Výsledky!$JF$3,Tipy!JW38=Výsledky!$JH$3),60,0)))</f>
        <v>0</v>
      </c>
      <c r="LH44" s="61" t="e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>#VALUE!</v>
      </c>
      <c r="LI44" s="61" t="e">
        <f>IF(ISBLANK($JH$3),"",IF(OR(Tipy!JX38=Výsledky!#REF!,Tipy!JX38=Výsledky!#REF!,Tipy!JX38=Výsledky!#REF!,Tipy!JX38=Výsledky!$JJ$9),IF(VLOOKUP(Tipy!JX38,'Kategórie hráčov'!$A$2:$B$46,2,FALSE)=30,30,20),0))</f>
        <v>#REF!</v>
      </c>
      <c r="LJ44" s="61" t="e">
        <f>IF(ISBLANK($JH$3),"",IF(OR(Tipy!JY38=Výsledky!#REF!,Tipy!JY38=Výsledky!#REF!,Tipy!JY38=Výsledky!#REF!,Tipy!JY38=Výsledky!$JM$9),IF(VLOOKUP(Tipy!JY38,'Kategórie hráčov'!$A$2:$B$46,2,FALSE)=30,30,20),0))</f>
        <v>#REF!</v>
      </c>
      <c r="LK44" s="62">
        <f>IF(ISBLANK($JH$3),"",IF(ISBLANK(Tipy!JU38),0,IF(OR(AND(Tipy!JU38=Výsledky!$JF$3,OR(Tipy!JW38=Výsledky!$JH$3+1,Tipy!JW38=Výsledky!$JH$3-1)),AND(Tipy!JW38=Výsledky!$JH$3,OR(Tipy!JU38=Výsledky!$JF$3+1,Tipy!JU38=Výsledky!$JF$3-1))),10,0)))</f>
        <v>0</v>
      </c>
      <c r="LL44" s="65" t="e">
        <f>IF(ISBLANK($JH$3),"",IF(ISBLANK(Tipy!JU38),"-",SUM(LG44:LK44)))</f>
        <v>#VALUE!</v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>
        <f>IF(ISBLANK($JH$3),"",IF(ISBLANK(Tipy!KI38),0,IF(AND(Tipy!KI38=Výsledky!$JF$3,Tipy!KK38=Výsledky!$JH$3),60,0)))</f>
        <v>0</v>
      </c>
      <c r="LV44" s="61" t="e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>#VALUE!</v>
      </c>
      <c r="LW44" s="61" t="e">
        <f>IF(ISBLANK($JH$3),"",IF(OR(Tipy!KL38=Výsledky!#REF!,Tipy!KL38=Výsledky!#REF!,Tipy!KL38=Výsledky!#REF!,Tipy!KL38=Výsledky!$JJ$9),IF(VLOOKUP(Tipy!KL38,'Kategórie hráčov'!$A$2:$B$46,2,FALSE)=30,30,20),0))</f>
        <v>#REF!</v>
      </c>
      <c r="LX44" s="61" t="e">
        <f>IF(ISBLANK($JH$3),"",IF(OR(Tipy!KM38=Výsledky!#REF!,Tipy!KM38=Výsledky!#REF!,Tipy!KM38=Výsledky!#REF!,Tipy!KM38=Výsledky!$JM$9),IF(VLOOKUP(Tipy!KM38,'Kategórie hráčov'!$A$2:$B$46,2,FALSE)=30,30,20),0))</f>
        <v>#REF!</v>
      </c>
      <c r="LY44" s="62">
        <f>IF(ISBLANK($JH$3),"",IF(ISBLANK(Tipy!KI38),0,IF(OR(AND(Tipy!KI38=Výsledky!$JF$3,OR(Tipy!KK38=Výsledky!$JH$3+1,Tipy!KK38=Výsledky!$JH$3-1)),AND(Tipy!KK38=Výsledky!$JH$3,OR(Tipy!KI38=Výsledky!$JF$3+1,Tipy!KI38=Výsledky!$JF$3-1))),10,0)))</f>
        <v>0</v>
      </c>
      <c r="LZ44" s="65" t="e">
        <f>IF(ISBLANK($JH$3),"",IF(ISBLANK(Tipy!KI38),"-",SUM(LU44:LY44)))</f>
        <v>#VALUE!</v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>
        <f>IF(ISBLANK($IT$3),"",IF(ISBLANK(Tipy!HF39),0,IF(AND(Tipy!HF39=Výsledky!$IR$3,Tipy!HH39=Výsledky!$IT$3),60,0)))</f>
        <v>0</v>
      </c>
      <c r="IP45" s="61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61">
        <f>IF(ISBLANK($IT$3),"",IF(OR(Tipy!HI39=Výsledky!$IO$6,Tipy!HI39=Výsledky!$IO$7,Tipy!HI39=Výsledky!$IO$8,Tipy!HI39=Výsledky!$IO$9),VLOOKUP(Tipy!HI39,'Kategórie hráčov'!$A$2:$B$51,2,FALSE),0))</f>
        <v>0</v>
      </c>
      <c r="IR45" s="61">
        <f>IF(ISBLANK($IT$3),"",IF(OR(Tipy!HJ39=Výsledky!$IR$6,Tipy!HJ39=Výsledky!$IR$7,Tipy!HJ39=Výsledky!$IR$8,Tipy!HJ39=Výsledky!$IR$9),VLOOKUP(Tipy!HJ39,'Kategórie hráčov'!$A$27:$B$76,2,FALSE),0))</f>
        <v>0</v>
      </c>
      <c r="IS45" s="62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5" t="str">
        <f>IF(ISBLANK($IT$3),"",IF(ISBLANK(Tipy!HF39),"-",SUM(IO45:IS45)))</f>
        <v>-</v>
      </c>
      <c r="IU45" s="64"/>
      <c r="IV45" s="61">
        <f>IF(ISBLANK($JA$3),"",IF(ISBLANK(Tipy!HL39),0,IF(AND(Tipy!HL39=Výsledky!$IY$3,Tipy!HN39=Výsledky!$JA$3),60,0)))</f>
        <v>0</v>
      </c>
      <c r="IW45" s="61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61">
        <f>IF(ISBLANK($JA$3),"",IF(OR(Tipy!HO39=Výsledky!$IV$6,Tipy!HO39=Výsledky!$IV$7,Tipy!HO39=Výsledky!$IV$8,Tipy!HO39=Výsledky!$IV$9),IF(VLOOKUP(Tipy!HO39,'Kategórie hráčov'!$A$2:$B$46,2,FALSE)=30,30,20),0))</f>
        <v>0</v>
      </c>
      <c r="IY45" s="61">
        <f>IF(ISBLANK($JA$3),"",IF(OR(Tipy!HP39=Výsledky!$IY$6,Tipy!HP39=Výsledky!$IY$7,Tipy!HP39=Výsledky!$IY$8,Tipy!HP39=Výsledky!$IY$9),IF(VLOOKUP(Tipy!HP39,'Kategórie hráčov'!$A$2:$B$46,2,FALSE)=30,30,20),0))</f>
        <v>0</v>
      </c>
      <c r="IZ45" s="62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5" t="str">
        <f>IF(ISBLANK($JA$3),"",IF(ISBLANK(Tipy!HL39),"-",SUM(IV45:IZ45)))</f>
        <v>-</v>
      </c>
      <c r="JB45" s="64"/>
      <c r="JC45" s="102">
        <f>IF(ISBLANK($JH$3),"",IF(ISBLANK(Tipy!HR39),0,IF(AND(Tipy!HR39=Výsledky!$JF$3,Tipy!HT39=Výsledky!$JH$3),60,0)))</f>
        <v>0</v>
      </c>
      <c r="JD45" s="101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01">
        <f>IF(ISBLANK($JH$3),"",IF(OR(Tipy!HU39=Výsledky!$JC$6,Tipy!HU39=Výsledky!$JC$7,Tipy!HU39=Výsledky!$JC$8,Tipy!HU39=Výsledky!$JC$9),VLOOKUP(Tipy!HU39,'Kategórie hráčov'!$A$2:$B$51,2,FALSE),0))</f>
        <v>0</v>
      </c>
      <c r="JF45" s="101">
        <f>IF(ISBLANK($JH$3),"",IF(OR(Tipy!HV39=Výsledky!$JF$6,Tipy!HV39=Výsledky!$JF$7,Tipy!HV39=Výsledky!$JF$8,Tipy!HV39=Výsledky!$JF$9),VLOOKUP(Tipy!HV39,'Kategórie hráčov'!$A$27:$B$76,2,FALSE),0))</f>
        <v>0</v>
      </c>
      <c r="JG45" s="30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63" t="str">
        <f>IF(ISBLANK($JH$3),"",IF(ISBLANK(Tipy!HR39),"-",SUM(JC45:JG45)))</f>
        <v>-</v>
      </c>
      <c r="JI45" s="64"/>
      <c r="JJ45" s="61">
        <f>IF(ISBLANK($JH$3),"",IF(ISBLANK(Tipy!HX39),0,IF(AND(Tipy!HX39=Výsledky!$JF$3,Tipy!HZ39=Výsledky!$JH$3),60,0)))</f>
        <v>0</v>
      </c>
      <c r="JK45" s="61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61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61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62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5" t="str">
        <f>IF(ISBLANK($JH$3),"",IF(ISBLANK(Tipy!HX39),"-",SUM(JJ45:JN45)))</f>
        <v>-</v>
      </c>
      <c r="JP45" s="64"/>
      <c r="JQ45" s="61">
        <f>IF(ISBLANK($JV$3),"",IF(ISBLANK(Tipy!ID39),0,IF(AND(Tipy!ID39=Výsledky!$JT$3,Tipy!IF39=Výsledky!$JV$3),60,0)))</f>
        <v>0</v>
      </c>
      <c r="JR45" s="61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61">
        <f>IF(ISBLANK($JV$3),"",IF(OR(Tipy!IG39=Výsledky!$JQ$6,Tipy!IG39=Výsledky!$JQ$7,Tipy!IG39=Výsledky!$JQ$8,Tipy!IG39=Výsledky!$JQ$9),VLOOKUP(Tipy!IG39,'Kategórie hráčov'!$A$2:$B$51,2,FALSE),0))</f>
        <v>0</v>
      </c>
      <c r="JT45" s="61">
        <f>IF(ISBLANK($JV$3),"",IF(OR(Tipy!IH39=Výsledky!$JT$6,Tipy!IH39=Výsledky!$JT$7,Tipy!IH39=Výsledky!$JT$8,Tipy!IH39=Výsledky!$JT$9),VLOOKUP(Tipy!IH39,'Kategórie hráčov'!$A$27:$B$76,2,FALSE),0))</f>
        <v>0</v>
      </c>
      <c r="JU45" s="62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5" t="str">
        <f>IF(ISBLANK($JV$3),"",IF(ISBLANK(Tipy!ID39),"-",SUM(JQ45:JU45)))</f>
        <v>-</v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>
        <f>IF(ISBLANK($JH$3),"",IF(ISBLANK(Tipy!JU39),0,IF(AND(Tipy!JU39=Výsledky!$JF$3,Tipy!JW39=Výsledky!$JH$3),60,0)))</f>
        <v>0</v>
      </c>
      <c r="LH45" s="61" t="e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>#VALUE!</v>
      </c>
      <c r="LI45" s="61" t="e">
        <f>IF(ISBLANK($JH$3),"",IF(OR(Tipy!JX39=Výsledky!#REF!,Tipy!JX39=Výsledky!#REF!,Tipy!JX39=Výsledky!#REF!,Tipy!JX39=Výsledky!$JJ$9),IF(VLOOKUP(Tipy!JX39,'Kategórie hráčov'!$A$2:$B$46,2,FALSE)=30,30,20),0))</f>
        <v>#REF!</v>
      </c>
      <c r="LJ45" s="61" t="e">
        <f>IF(ISBLANK($JH$3),"",IF(OR(Tipy!JY39=Výsledky!#REF!,Tipy!JY39=Výsledky!#REF!,Tipy!JY39=Výsledky!#REF!,Tipy!JY39=Výsledky!$JM$9),IF(VLOOKUP(Tipy!JY39,'Kategórie hráčov'!$A$2:$B$46,2,FALSE)=30,30,20),0))</f>
        <v>#REF!</v>
      </c>
      <c r="LK45" s="62">
        <f>IF(ISBLANK($JH$3),"",IF(ISBLANK(Tipy!JU39),0,IF(OR(AND(Tipy!JU39=Výsledky!$JF$3,OR(Tipy!JW39=Výsledky!$JH$3+1,Tipy!JW39=Výsledky!$JH$3-1)),AND(Tipy!JW39=Výsledky!$JH$3,OR(Tipy!JU39=Výsledky!$JF$3+1,Tipy!JU39=Výsledky!$JF$3-1))),10,0)))</f>
        <v>0</v>
      </c>
      <c r="LL45" s="65" t="e">
        <f>IF(ISBLANK($JH$3),"",IF(ISBLANK(Tipy!JU39),"-",SUM(LG45:LK45)))</f>
        <v>#VALUE!</v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>
        <f>IF(ISBLANK($JH$3),"",IF(ISBLANK(Tipy!KI39),0,IF(AND(Tipy!KI39=Výsledky!$JF$3,Tipy!KK39=Výsledky!$JH$3),60,0)))</f>
        <v>0</v>
      </c>
      <c r="LV45" s="61" t="e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>#VALUE!</v>
      </c>
      <c r="LW45" s="61" t="e">
        <f>IF(ISBLANK($JH$3),"",IF(OR(Tipy!KL39=Výsledky!#REF!,Tipy!KL39=Výsledky!#REF!,Tipy!KL39=Výsledky!#REF!,Tipy!KL39=Výsledky!$JJ$9),IF(VLOOKUP(Tipy!KL39,'Kategórie hráčov'!$A$2:$B$46,2,FALSE)=30,30,20),0))</f>
        <v>#REF!</v>
      </c>
      <c r="LX45" s="61" t="e">
        <f>IF(ISBLANK($JH$3),"",IF(OR(Tipy!KM39=Výsledky!#REF!,Tipy!KM39=Výsledky!#REF!,Tipy!KM39=Výsledky!#REF!,Tipy!KM39=Výsledky!$JM$9),IF(VLOOKUP(Tipy!KM39,'Kategórie hráčov'!$A$2:$B$46,2,FALSE)=30,30,20),0))</f>
        <v>#REF!</v>
      </c>
      <c r="LY45" s="62">
        <f>IF(ISBLANK($JH$3),"",IF(ISBLANK(Tipy!KI39),0,IF(OR(AND(Tipy!KI39=Výsledky!$JF$3,OR(Tipy!KK39=Výsledky!$JH$3+1,Tipy!KK39=Výsledky!$JH$3-1)),AND(Tipy!KK39=Výsledky!$JH$3,OR(Tipy!KI39=Výsledky!$JF$3+1,Tipy!KI39=Výsledky!$JF$3-1))),10,0)))</f>
        <v>0</v>
      </c>
      <c r="LZ45" s="65" t="e">
        <f>IF(ISBLANK($JH$3),"",IF(ISBLANK(Tipy!KI39),"-",SUM(LU45:LY45)))</f>
        <v>#VALUE!</v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>
        <f>IF(ISBLANK($IT$3),"",IF(ISBLANK(Tipy!HF40),0,IF(AND(Tipy!HF40=Výsledky!$IR$3,Tipy!HH40=Výsledky!$IT$3),60,0)))</f>
        <v>0</v>
      </c>
      <c r="IP46" s="61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61">
        <f>IF(ISBLANK($IT$3),"",IF(OR(Tipy!HI40=Výsledky!$IO$6,Tipy!HI40=Výsledky!$IO$7,Tipy!HI40=Výsledky!$IO$8,Tipy!HI40=Výsledky!$IO$9),VLOOKUP(Tipy!HI40,'Kategórie hráčov'!$A$2:$B$51,2,FALSE),0))</f>
        <v>0</v>
      </c>
      <c r="IR46" s="61">
        <f>IF(ISBLANK($IT$3),"",IF(OR(Tipy!HJ40=Výsledky!$IR$6,Tipy!HJ40=Výsledky!$IR$7,Tipy!HJ40=Výsledky!$IR$8,Tipy!HJ40=Výsledky!$IR$9),VLOOKUP(Tipy!HJ40,'Kategórie hráčov'!$A$27:$B$76,2,FALSE),0))</f>
        <v>0</v>
      </c>
      <c r="IS46" s="62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5">
        <f>IF(ISBLANK($IT$3),"",IF(ISBLANK(Tipy!HF40),"-",SUM(IO46:IS46)))</f>
        <v>20</v>
      </c>
      <c r="IU46" s="64"/>
      <c r="IV46" s="61">
        <f>IF(ISBLANK($JA$3),"",IF(ISBLANK(Tipy!HL40),0,IF(AND(Tipy!HL40=Výsledky!$IY$3,Tipy!HN40=Výsledky!$JA$3),60,0)))</f>
        <v>0</v>
      </c>
      <c r="IW46" s="61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61">
        <f>IF(ISBLANK($JA$3),"",IF(OR(Tipy!HO40=Výsledky!$IV$6,Tipy!HO40=Výsledky!$IV$7,Tipy!HO40=Výsledky!$IV$8,Tipy!HO40=Výsledky!$IV$9),IF(VLOOKUP(Tipy!HO40,'Kategórie hráčov'!$A$2:$B$46,2,FALSE)=30,30,20),0))</f>
        <v>0</v>
      </c>
      <c r="IY46" s="61">
        <f>IF(ISBLANK($JA$3),"",IF(OR(Tipy!HP40=Výsledky!$IY$6,Tipy!HP40=Výsledky!$IY$7,Tipy!HP40=Výsledky!$IY$8,Tipy!HP40=Výsledky!$IY$9),IF(VLOOKUP(Tipy!HP40,'Kategórie hráčov'!$A$2:$B$46,2,FALSE)=30,30,20),0))</f>
        <v>0</v>
      </c>
      <c r="IZ46" s="62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5">
        <f>IF(ISBLANK($JA$3),"",IF(ISBLANK(Tipy!HL40),"-",SUM(IV46:IZ46)))</f>
        <v>0</v>
      </c>
      <c r="JB46" s="64"/>
      <c r="JC46" s="102">
        <f>IF(ISBLANK($JH$3),"",IF(ISBLANK(Tipy!HR40),0,IF(AND(Tipy!HR40=Výsledky!$JF$3,Tipy!HT40=Výsledky!$JH$3),60,0)))</f>
        <v>0</v>
      </c>
      <c r="JD46" s="101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01">
        <f>IF(ISBLANK($JH$3),"",IF(OR(Tipy!HU40=Výsledky!$JC$6,Tipy!HU40=Výsledky!$JC$7,Tipy!HU40=Výsledky!$JC$8,Tipy!HU40=Výsledky!$JC$9),VLOOKUP(Tipy!HU40,'Kategórie hráčov'!$A$2:$B$51,2,FALSE),0))</f>
        <v>20</v>
      </c>
      <c r="JF46" s="101">
        <f>IF(ISBLANK($JH$3),"",IF(OR(Tipy!HV40=Výsledky!$JF$6,Tipy!HV40=Výsledky!$JF$7,Tipy!HV40=Výsledky!$JF$8,Tipy!HV40=Výsledky!$JF$9),VLOOKUP(Tipy!HV40,'Kategórie hráčov'!$A$27:$B$76,2,FALSE),0))</f>
        <v>30</v>
      </c>
      <c r="JG46" s="303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63">
        <f>IF(ISBLANK($JH$3),"",IF(ISBLANK(Tipy!HR40),"-",SUM(JC46:JG46)))</f>
        <v>80</v>
      </c>
      <c r="JI46" s="64"/>
      <c r="JJ46" s="61">
        <f>IF(ISBLANK($JH$3),"",IF(ISBLANK(Tipy!HX40),0,IF(AND(Tipy!HX40=Výsledky!$JF$3,Tipy!HZ40=Výsledky!$JH$3),60,0)))</f>
        <v>0</v>
      </c>
      <c r="JK46" s="61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61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61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62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5" t="str">
        <f>IF(ISBLANK($JH$3),"",IF(ISBLANK(Tipy!HX40),"-",SUM(JJ46:JN46)))</f>
        <v>-</v>
      </c>
      <c r="JP46" s="64"/>
      <c r="JQ46" s="61">
        <f>IF(ISBLANK($JV$3),"",IF(ISBLANK(Tipy!ID40),0,IF(AND(Tipy!ID40=Výsledky!$JT$3,Tipy!IF40=Výsledky!$JV$3),60,0)))</f>
        <v>0</v>
      </c>
      <c r="JR46" s="61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61">
        <f>IF(ISBLANK($JV$3),"",IF(OR(Tipy!IG40=Výsledky!$JQ$6,Tipy!IG40=Výsledky!$JQ$7,Tipy!IG40=Výsledky!$JQ$8,Tipy!IG40=Výsledky!$JQ$9),VLOOKUP(Tipy!IG40,'Kategórie hráčov'!$A$2:$B$51,2,FALSE),0))</f>
        <v>20</v>
      </c>
      <c r="JT46" s="61">
        <f>IF(ISBLANK($JV$3),"",IF(OR(Tipy!IH40=Výsledky!$JT$6,Tipy!IH40=Výsledky!$JT$7,Tipy!IH40=Výsledky!$JT$8,Tipy!IH40=Výsledky!$JT$9),VLOOKUP(Tipy!IH40,'Kategórie hráčov'!$A$27:$B$76,2,FALSE),0))</f>
        <v>20</v>
      </c>
      <c r="JU46" s="62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5">
        <f>IF(ISBLANK($JV$3),"",IF(ISBLANK(Tipy!ID40),"-",SUM(JQ46:JU46)))</f>
        <v>70</v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>
        <f>IF(ISBLANK($JH$3),"",IF(ISBLANK(Tipy!JU40),0,IF(AND(Tipy!JU40=Výsledky!$JF$3,Tipy!JW40=Výsledky!$JH$3),60,0)))</f>
        <v>0</v>
      </c>
      <c r="LH46" s="61" t="e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>#VALUE!</v>
      </c>
      <c r="LI46" s="61" t="e">
        <f>IF(ISBLANK($JH$3),"",IF(OR(Tipy!JX40=Výsledky!#REF!,Tipy!JX40=Výsledky!#REF!,Tipy!JX40=Výsledky!#REF!,Tipy!JX40=Výsledky!$JJ$9),IF(VLOOKUP(Tipy!JX40,'Kategórie hráčov'!$A$2:$B$46,2,FALSE)=30,30,20),0))</f>
        <v>#REF!</v>
      </c>
      <c r="LJ46" s="61" t="e">
        <f>IF(ISBLANK($JH$3),"",IF(OR(Tipy!JY40=Výsledky!#REF!,Tipy!JY40=Výsledky!#REF!,Tipy!JY40=Výsledky!#REF!,Tipy!JY40=Výsledky!$JM$9),IF(VLOOKUP(Tipy!JY40,'Kategórie hráčov'!$A$2:$B$46,2,FALSE)=30,30,20),0))</f>
        <v>#REF!</v>
      </c>
      <c r="LK46" s="62">
        <f>IF(ISBLANK($JH$3),"",IF(ISBLANK(Tipy!JU40),0,IF(OR(AND(Tipy!JU40=Výsledky!$JF$3,OR(Tipy!JW40=Výsledky!$JH$3+1,Tipy!JW40=Výsledky!$JH$3-1)),AND(Tipy!JW40=Výsledky!$JH$3,OR(Tipy!JU40=Výsledky!$JF$3+1,Tipy!JU40=Výsledky!$JF$3-1))),10,0)))</f>
        <v>0</v>
      </c>
      <c r="LL46" s="65" t="e">
        <f>IF(ISBLANK($JH$3),"",IF(ISBLANK(Tipy!JU40),"-",SUM(LG46:LK46)))</f>
        <v>#VALUE!</v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>
        <f>IF(ISBLANK($JH$3),"",IF(ISBLANK(Tipy!KI40),0,IF(AND(Tipy!KI40=Výsledky!$JF$3,Tipy!KK40=Výsledky!$JH$3),60,0)))</f>
        <v>0</v>
      </c>
      <c r="LV46" s="61" t="e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>#VALUE!</v>
      </c>
      <c r="LW46" s="61" t="e">
        <f>IF(ISBLANK($JH$3),"",IF(OR(Tipy!KL40=Výsledky!#REF!,Tipy!KL40=Výsledky!#REF!,Tipy!KL40=Výsledky!#REF!,Tipy!KL40=Výsledky!$JJ$9),IF(VLOOKUP(Tipy!KL40,'Kategórie hráčov'!$A$2:$B$46,2,FALSE)=30,30,20),0))</f>
        <v>#REF!</v>
      </c>
      <c r="LX46" s="61" t="e">
        <f>IF(ISBLANK($JH$3),"",IF(OR(Tipy!KM40=Výsledky!#REF!,Tipy!KM40=Výsledky!#REF!,Tipy!KM40=Výsledky!#REF!,Tipy!KM40=Výsledky!$JM$9),IF(VLOOKUP(Tipy!KM40,'Kategórie hráčov'!$A$2:$B$46,2,FALSE)=30,30,20),0))</f>
        <v>#REF!</v>
      </c>
      <c r="LY46" s="62">
        <f>IF(ISBLANK($JH$3),"",IF(ISBLANK(Tipy!KI40),0,IF(OR(AND(Tipy!KI40=Výsledky!$JF$3,OR(Tipy!KK40=Výsledky!$JH$3+1,Tipy!KK40=Výsledky!$JH$3-1)),AND(Tipy!KK40=Výsledky!$JH$3,OR(Tipy!KI40=Výsledky!$JF$3+1,Tipy!KI40=Výsledky!$JF$3-1))),10,0)))</f>
        <v>0</v>
      </c>
      <c r="LZ46" s="65" t="e">
        <f>IF(ISBLANK($JH$3),"",IF(ISBLANK(Tipy!KI40),"-",SUM(LU46:LY46)))</f>
        <v>#VALUE!</v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>
        <f>IF(ISBLANK($IT$3),"",IF(ISBLANK(Tipy!HF41),0,IF(AND(Tipy!HF41=Výsledky!$IR$3,Tipy!HH41=Výsledky!$IT$3),60,0)))</f>
        <v>0</v>
      </c>
      <c r="IP47" s="61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61">
        <f>IF(ISBLANK($IT$3),"",IF(OR(Tipy!HI41=Výsledky!$IO$6,Tipy!HI41=Výsledky!$IO$7,Tipy!HI41=Výsledky!$IO$8,Tipy!HI41=Výsledky!$IO$9),VLOOKUP(Tipy!HI41,'Kategórie hráčov'!$A$2:$B$51,2,FALSE),0))</f>
        <v>0</v>
      </c>
      <c r="IR47" s="61">
        <f>IF(ISBLANK($IT$3),"",IF(OR(Tipy!HJ41=Výsledky!$IR$6,Tipy!HJ41=Výsledky!$IR$7,Tipy!HJ41=Výsledky!$IR$8,Tipy!HJ41=Výsledky!$IR$9),VLOOKUP(Tipy!HJ41,'Kategórie hráčov'!$A$27:$B$76,2,FALSE),0))</f>
        <v>20</v>
      </c>
      <c r="IS47" s="62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5">
        <f>IF(ISBLANK($IT$3),"",IF(ISBLANK(Tipy!HF41),"-",SUM(IO47:IS47)))</f>
        <v>40</v>
      </c>
      <c r="IU47" s="64"/>
      <c r="IV47" s="61">
        <f>IF(ISBLANK($JA$3),"",IF(ISBLANK(Tipy!HL41),0,IF(AND(Tipy!HL41=Výsledky!$IY$3,Tipy!HN41=Výsledky!$JA$3),60,0)))</f>
        <v>0</v>
      </c>
      <c r="IW47" s="61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61">
        <f>IF(ISBLANK($JA$3),"",IF(OR(Tipy!HO41=Výsledky!$IV$6,Tipy!HO41=Výsledky!$IV$7,Tipy!HO41=Výsledky!$IV$8,Tipy!HO41=Výsledky!$IV$9),IF(VLOOKUP(Tipy!HO41,'Kategórie hráčov'!$A$2:$B$46,2,FALSE)=30,30,20),0))</f>
        <v>0</v>
      </c>
      <c r="IY47" s="61">
        <f>IF(ISBLANK($JA$3),"",IF(OR(Tipy!HP41=Výsledky!$IY$6,Tipy!HP41=Výsledky!$IY$7,Tipy!HP41=Výsledky!$IY$8,Tipy!HP41=Výsledky!$IY$9),IF(VLOOKUP(Tipy!HP41,'Kategórie hráčov'!$A$2:$B$46,2,FALSE)=30,30,20),0))</f>
        <v>0</v>
      </c>
      <c r="IZ47" s="62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5">
        <f>IF(ISBLANK($JA$3),"",IF(ISBLANK(Tipy!HL41),"-",SUM(IV47:IZ47)))</f>
        <v>0</v>
      </c>
      <c r="JB47" s="64"/>
      <c r="JC47" s="102">
        <f>IF(ISBLANK($JH$3),"",IF(ISBLANK(Tipy!HR41),0,IF(AND(Tipy!HR41=Výsledky!$JF$3,Tipy!HT41=Výsledky!$JH$3),60,0)))</f>
        <v>0</v>
      </c>
      <c r="JD47" s="101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101">
        <f>IF(ISBLANK($JH$3),"",IF(OR(Tipy!HU41=Výsledky!$JC$6,Tipy!HU41=Výsledky!$JC$7,Tipy!HU41=Výsledky!$JC$8,Tipy!HU41=Výsledky!$JC$9),VLOOKUP(Tipy!HU41,'Kategórie hráčov'!$A$2:$B$51,2,FALSE),0))</f>
        <v>20</v>
      </c>
      <c r="JF47" s="101">
        <f>IF(ISBLANK($JH$3),"",IF(OR(Tipy!HV41=Výsledky!$JF$6,Tipy!HV41=Výsledky!$JF$7,Tipy!HV41=Výsledky!$JF$8,Tipy!HV41=Výsledky!$JF$9),VLOOKUP(Tipy!HV41,'Kategórie hráčov'!$A$27:$B$76,2,FALSE),0))</f>
        <v>30</v>
      </c>
      <c r="JG47" s="30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63">
        <f>IF(ISBLANK($JH$3),"",IF(ISBLANK(Tipy!HR41),"-",SUM(JC47:JG47)))</f>
        <v>70</v>
      </c>
      <c r="JI47" s="64"/>
      <c r="JJ47" s="61">
        <f>IF(ISBLANK($JH$3),"",IF(ISBLANK(Tipy!HX41),0,IF(AND(Tipy!HX41=Výsledky!$JF$3,Tipy!HZ41=Výsledky!$JH$3),60,0)))</f>
        <v>0</v>
      </c>
      <c r="JK47" s="61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61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61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62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5" t="str">
        <f>IF(ISBLANK($JH$3),"",IF(ISBLANK(Tipy!HX41),"-",SUM(JJ47:JN47)))</f>
        <v>-</v>
      </c>
      <c r="JP47" s="64"/>
      <c r="JQ47" s="61">
        <f>IF(ISBLANK($JV$3),"",IF(ISBLANK(Tipy!ID41),0,IF(AND(Tipy!ID41=Výsledky!$JT$3,Tipy!IF41=Výsledky!$JV$3),60,0)))</f>
        <v>0</v>
      </c>
      <c r="JR47" s="61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61">
        <f>IF(ISBLANK($JV$3),"",IF(OR(Tipy!IG41=Výsledky!$JQ$6,Tipy!IG41=Výsledky!$JQ$7,Tipy!IG41=Výsledky!$JQ$8,Tipy!IG41=Výsledky!$JQ$9),VLOOKUP(Tipy!IG41,'Kategórie hráčov'!$A$2:$B$51,2,FALSE),0))</f>
        <v>20</v>
      </c>
      <c r="JT47" s="61">
        <f>IF(ISBLANK($JV$3),"",IF(OR(Tipy!IH41=Výsledky!$JT$6,Tipy!IH41=Výsledky!$JT$7,Tipy!IH41=Výsledky!$JT$8,Tipy!IH41=Výsledky!$JT$9),VLOOKUP(Tipy!IH41,'Kategórie hráčov'!$A$27:$B$76,2,FALSE),0))</f>
        <v>20</v>
      </c>
      <c r="JU47" s="62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5">
        <f>IF(ISBLANK($JV$3),"",IF(ISBLANK(Tipy!ID41),"-",SUM(JQ47:JU47)))</f>
        <v>60</v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>
        <f>IF(ISBLANK($JH$3),"",IF(ISBLANK(Tipy!JU41),0,IF(AND(Tipy!JU41=Výsledky!$JF$3,Tipy!JW41=Výsledky!$JH$3),60,0)))</f>
        <v>0</v>
      </c>
      <c r="LH47" s="61" t="e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>#VALUE!</v>
      </c>
      <c r="LI47" s="61" t="e">
        <f>IF(ISBLANK($JH$3),"",IF(OR(Tipy!JX41=Výsledky!#REF!,Tipy!JX41=Výsledky!#REF!,Tipy!JX41=Výsledky!#REF!,Tipy!JX41=Výsledky!$JJ$9),IF(VLOOKUP(Tipy!JX41,'Kategórie hráčov'!$A$2:$B$46,2,FALSE)=30,30,20),0))</f>
        <v>#REF!</v>
      </c>
      <c r="LJ47" s="61" t="e">
        <f>IF(ISBLANK($JH$3),"",IF(OR(Tipy!JY41=Výsledky!#REF!,Tipy!JY41=Výsledky!#REF!,Tipy!JY41=Výsledky!#REF!,Tipy!JY41=Výsledky!$JM$9),IF(VLOOKUP(Tipy!JY41,'Kategórie hráčov'!$A$2:$B$46,2,FALSE)=30,30,20),0))</f>
        <v>#REF!</v>
      </c>
      <c r="LK47" s="62">
        <f>IF(ISBLANK($JH$3),"",IF(ISBLANK(Tipy!JU41),0,IF(OR(AND(Tipy!JU41=Výsledky!$JF$3,OR(Tipy!JW41=Výsledky!$JH$3+1,Tipy!JW41=Výsledky!$JH$3-1)),AND(Tipy!JW41=Výsledky!$JH$3,OR(Tipy!JU41=Výsledky!$JF$3+1,Tipy!JU41=Výsledky!$JF$3-1))),10,0)))</f>
        <v>0</v>
      </c>
      <c r="LL47" s="65" t="e">
        <f>IF(ISBLANK($JH$3),"",IF(ISBLANK(Tipy!JU41),"-",SUM(LG47:LK47)))</f>
        <v>#VALUE!</v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>
        <f>IF(ISBLANK($JH$3),"",IF(ISBLANK(Tipy!KI41),0,IF(AND(Tipy!KI41=Výsledky!$JF$3,Tipy!KK41=Výsledky!$JH$3),60,0)))</f>
        <v>0</v>
      </c>
      <c r="LV47" s="61" t="e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>#VALUE!</v>
      </c>
      <c r="LW47" s="61" t="e">
        <f>IF(ISBLANK($JH$3),"",IF(OR(Tipy!KL41=Výsledky!#REF!,Tipy!KL41=Výsledky!#REF!,Tipy!KL41=Výsledky!#REF!,Tipy!KL41=Výsledky!$JJ$9),IF(VLOOKUP(Tipy!KL41,'Kategórie hráčov'!$A$2:$B$46,2,FALSE)=30,30,20),0))</f>
        <v>#REF!</v>
      </c>
      <c r="LX47" s="61" t="e">
        <f>IF(ISBLANK($JH$3),"",IF(OR(Tipy!KM41=Výsledky!#REF!,Tipy!KM41=Výsledky!#REF!,Tipy!KM41=Výsledky!#REF!,Tipy!KM41=Výsledky!$JM$9),IF(VLOOKUP(Tipy!KM41,'Kategórie hráčov'!$A$2:$B$46,2,FALSE)=30,30,20),0))</f>
        <v>#REF!</v>
      </c>
      <c r="LY47" s="62">
        <f>IF(ISBLANK($JH$3),"",IF(ISBLANK(Tipy!KI41),0,IF(OR(AND(Tipy!KI41=Výsledky!$JF$3,OR(Tipy!KK41=Výsledky!$JH$3+1,Tipy!KK41=Výsledky!$JH$3-1)),AND(Tipy!KK41=Výsledky!$JH$3,OR(Tipy!KI41=Výsledky!$JF$3+1,Tipy!KI41=Výsledky!$JF$3-1))),10,0)))</f>
        <v>0</v>
      </c>
      <c r="LZ47" s="65" t="e">
        <f>IF(ISBLANK($JH$3),"",IF(ISBLANK(Tipy!KI41),"-",SUM(LU47:LY47)))</f>
        <v>#VALUE!</v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>
        <f>IF(ISBLANK($IT$3),"",IF(ISBLANK(Tipy!HF42),0,IF(AND(Tipy!HF42=Výsledky!$IR$3,Tipy!HH42=Výsledky!$IT$3),60,0)))</f>
        <v>0</v>
      </c>
      <c r="IP48" s="61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61">
        <f>IF(ISBLANK($IT$3),"",IF(OR(Tipy!HI42=Výsledky!$IO$6,Tipy!HI42=Výsledky!$IO$7,Tipy!HI42=Výsledky!$IO$8,Tipy!HI42=Výsledky!$IO$9),VLOOKUP(Tipy!HI42,'Kategórie hráčov'!$A$2:$B$51,2,FALSE),0))</f>
        <v>0</v>
      </c>
      <c r="IR48" s="61">
        <f>IF(ISBLANK($IT$3),"",IF(OR(Tipy!HJ42=Výsledky!$IR$6,Tipy!HJ42=Výsledky!$IR$7,Tipy!HJ42=Výsledky!$IR$8,Tipy!HJ42=Výsledky!$IR$9),VLOOKUP(Tipy!HJ42,'Kategórie hráčov'!$A$27:$B$76,2,FALSE),0))</f>
        <v>0</v>
      </c>
      <c r="IS48" s="62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5" t="str">
        <f>IF(ISBLANK($IT$3),"",IF(ISBLANK(Tipy!HF42),"-",SUM(IO48:IS48)))</f>
        <v>-</v>
      </c>
      <c r="IU48" s="64"/>
      <c r="IV48" s="61">
        <f>IF(ISBLANK($JA$3),"",IF(ISBLANK(Tipy!HL42),0,IF(AND(Tipy!HL42=Výsledky!$IY$3,Tipy!HN42=Výsledky!$JA$3),60,0)))</f>
        <v>0</v>
      </c>
      <c r="IW48" s="61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61">
        <f>IF(ISBLANK($JA$3),"",IF(OR(Tipy!HO42=Výsledky!$IV$6,Tipy!HO42=Výsledky!$IV$7,Tipy!HO42=Výsledky!$IV$8,Tipy!HO42=Výsledky!$IV$9),IF(VLOOKUP(Tipy!HO42,'Kategórie hráčov'!$A$2:$B$46,2,FALSE)=30,30,20),0))</f>
        <v>0</v>
      </c>
      <c r="IY48" s="61">
        <f>IF(ISBLANK($JA$3),"",IF(OR(Tipy!HP42=Výsledky!$IY$6,Tipy!HP42=Výsledky!$IY$7,Tipy!HP42=Výsledky!$IY$8,Tipy!HP42=Výsledky!$IY$9),IF(VLOOKUP(Tipy!HP42,'Kategórie hráčov'!$A$2:$B$46,2,FALSE)=30,30,20),0))</f>
        <v>0</v>
      </c>
      <c r="IZ48" s="62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5" t="str">
        <f>IF(ISBLANK($JA$3),"",IF(ISBLANK(Tipy!HL42),"-",SUM(IV48:IZ48)))</f>
        <v>-</v>
      </c>
      <c r="JB48" s="64"/>
      <c r="JC48" s="102">
        <f>IF(ISBLANK($JH$3),"",IF(ISBLANK(Tipy!HR42),0,IF(AND(Tipy!HR42=Výsledky!$JF$3,Tipy!HT42=Výsledky!$JH$3),60,0)))</f>
        <v>0</v>
      </c>
      <c r="JD48" s="101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01">
        <f>IF(ISBLANK($JH$3),"",IF(OR(Tipy!HU42=Výsledky!$JC$6,Tipy!HU42=Výsledky!$JC$7,Tipy!HU42=Výsledky!$JC$8,Tipy!HU42=Výsledky!$JC$9),VLOOKUP(Tipy!HU42,'Kategórie hráčov'!$A$2:$B$51,2,FALSE),0))</f>
        <v>0</v>
      </c>
      <c r="JF48" s="101">
        <f>IF(ISBLANK($JH$3),"",IF(OR(Tipy!HV42=Výsledky!$JF$6,Tipy!HV42=Výsledky!$JF$7,Tipy!HV42=Výsledky!$JF$8,Tipy!HV42=Výsledky!$JF$9),VLOOKUP(Tipy!HV42,'Kategórie hráčov'!$A$27:$B$76,2,FALSE),0))</f>
        <v>0</v>
      </c>
      <c r="JG48" s="30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63" t="str">
        <f>IF(ISBLANK($JH$3),"",IF(ISBLANK(Tipy!HR42),"-",SUM(JC48:JG48)))</f>
        <v>-</v>
      </c>
      <c r="JI48" s="64"/>
      <c r="JJ48" s="61">
        <f>IF(ISBLANK($JH$3),"",IF(ISBLANK(Tipy!HX42),0,IF(AND(Tipy!HX42=Výsledky!$JF$3,Tipy!HZ42=Výsledky!$JH$3),60,0)))</f>
        <v>0</v>
      </c>
      <c r="JK48" s="61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61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61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62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5" t="str">
        <f>IF(ISBLANK($JH$3),"",IF(ISBLANK(Tipy!HX42),"-",SUM(JJ48:JN48)))</f>
        <v>-</v>
      </c>
      <c r="JP48" s="64"/>
      <c r="JQ48" s="61">
        <f>IF(ISBLANK($JV$3),"",IF(ISBLANK(Tipy!ID42),0,IF(AND(Tipy!ID42=Výsledky!$JT$3,Tipy!IF42=Výsledky!$JV$3),60,0)))</f>
        <v>0</v>
      </c>
      <c r="JR48" s="61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61">
        <f>IF(ISBLANK($JV$3),"",IF(OR(Tipy!IG42=Výsledky!$JQ$6,Tipy!IG42=Výsledky!$JQ$7,Tipy!IG42=Výsledky!$JQ$8,Tipy!IG42=Výsledky!$JQ$9),VLOOKUP(Tipy!IG42,'Kategórie hráčov'!$A$2:$B$51,2,FALSE),0))</f>
        <v>0</v>
      </c>
      <c r="JT48" s="61">
        <f>IF(ISBLANK($JV$3),"",IF(OR(Tipy!IH42=Výsledky!$JT$6,Tipy!IH42=Výsledky!$JT$7,Tipy!IH42=Výsledky!$JT$8,Tipy!IH42=Výsledky!$JT$9),VLOOKUP(Tipy!IH42,'Kategórie hráčov'!$A$27:$B$76,2,FALSE),0))</f>
        <v>0</v>
      </c>
      <c r="JU48" s="62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5" t="str">
        <f>IF(ISBLANK($JV$3),"",IF(ISBLANK(Tipy!ID42),"-",SUM(JQ48:JU48)))</f>
        <v>-</v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>
        <f>IF(ISBLANK($JH$3),"",IF(ISBLANK(Tipy!JU42),0,IF(AND(Tipy!JU42=Výsledky!$JF$3,Tipy!JW42=Výsledky!$JH$3),60,0)))</f>
        <v>0</v>
      </c>
      <c r="LH48" s="61" t="e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>#VALUE!</v>
      </c>
      <c r="LI48" s="61" t="e">
        <f>IF(ISBLANK($JH$3),"",IF(OR(Tipy!JX42=Výsledky!#REF!,Tipy!JX42=Výsledky!#REF!,Tipy!JX42=Výsledky!#REF!,Tipy!JX42=Výsledky!$JJ$9),IF(VLOOKUP(Tipy!JX42,'Kategórie hráčov'!$A$2:$B$46,2,FALSE)=30,30,20),0))</f>
        <v>#REF!</v>
      </c>
      <c r="LJ48" s="61" t="e">
        <f>IF(ISBLANK($JH$3),"",IF(OR(Tipy!JY42=Výsledky!#REF!,Tipy!JY42=Výsledky!#REF!,Tipy!JY42=Výsledky!#REF!,Tipy!JY42=Výsledky!$JM$9),IF(VLOOKUP(Tipy!JY42,'Kategórie hráčov'!$A$2:$B$46,2,FALSE)=30,30,20),0))</f>
        <v>#REF!</v>
      </c>
      <c r="LK48" s="62">
        <f>IF(ISBLANK($JH$3),"",IF(ISBLANK(Tipy!JU42),0,IF(OR(AND(Tipy!JU42=Výsledky!$JF$3,OR(Tipy!JW42=Výsledky!$JH$3+1,Tipy!JW42=Výsledky!$JH$3-1)),AND(Tipy!JW42=Výsledky!$JH$3,OR(Tipy!JU42=Výsledky!$JF$3+1,Tipy!JU42=Výsledky!$JF$3-1))),10,0)))</f>
        <v>0</v>
      </c>
      <c r="LL48" s="65" t="e">
        <f>IF(ISBLANK($JH$3),"",IF(ISBLANK(Tipy!JU42),"-",SUM(LG48:LK48)))</f>
        <v>#VALUE!</v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>
        <f>IF(ISBLANK($JH$3),"",IF(ISBLANK(Tipy!KI42),0,IF(AND(Tipy!KI42=Výsledky!$JF$3,Tipy!KK42=Výsledky!$JH$3),60,0)))</f>
        <v>0</v>
      </c>
      <c r="LV48" s="61" t="e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>#VALUE!</v>
      </c>
      <c r="LW48" s="61" t="e">
        <f>IF(ISBLANK($JH$3),"",IF(OR(Tipy!KL42=Výsledky!#REF!,Tipy!KL42=Výsledky!#REF!,Tipy!KL42=Výsledky!#REF!,Tipy!KL42=Výsledky!$JJ$9),IF(VLOOKUP(Tipy!KL42,'Kategórie hráčov'!$A$2:$B$46,2,FALSE)=30,30,20),0))</f>
        <v>#REF!</v>
      </c>
      <c r="LX48" s="61" t="e">
        <f>IF(ISBLANK($JH$3),"",IF(OR(Tipy!KM42=Výsledky!#REF!,Tipy!KM42=Výsledky!#REF!,Tipy!KM42=Výsledky!#REF!,Tipy!KM42=Výsledky!$JM$9),IF(VLOOKUP(Tipy!KM42,'Kategórie hráčov'!$A$2:$B$46,2,FALSE)=30,30,20),0))</f>
        <v>#REF!</v>
      </c>
      <c r="LY48" s="62">
        <f>IF(ISBLANK($JH$3),"",IF(ISBLANK(Tipy!KI42),0,IF(OR(AND(Tipy!KI42=Výsledky!$JF$3,OR(Tipy!KK42=Výsledky!$JH$3+1,Tipy!KK42=Výsledky!$JH$3-1)),AND(Tipy!KK42=Výsledky!$JH$3,OR(Tipy!KI42=Výsledky!$JF$3+1,Tipy!KI42=Výsledky!$JF$3-1))),10,0)))</f>
        <v>0</v>
      </c>
      <c r="LZ48" s="65" t="e">
        <f>IF(ISBLANK($JH$3),"",IF(ISBLANK(Tipy!KI42),"-",SUM(LU48:LY48)))</f>
        <v>#VALUE!</v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>
        <f>IF(ISBLANK($IT$3),"",IF(ISBLANK(Tipy!HF43),0,IF(AND(Tipy!HF43=Výsledky!$IR$3,Tipy!HH43=Výsledky!$IT$3),60,0)))</f>
        <v>0</v>
      </c>
      <c r="IP49" s="61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61">
        <f>IF(ISBLANK($IT$3),"",IF(OR(Tipy!HI43=Výsledky!$IO$6,Tipy!HI43=Výsledky!$IO$7,Tipy!HI43=Výsledky!$IO$8,Tipy!HI43=Výsledky!$IO$9),VLOOKUP(Tipy!HI43,'Kategórie hráčov'!$A$2:$B$51,2,FALSE),0))</f>
        <v>0</v>
      </c>
      <c r="IR49" s="61">
        <f>IF(ISBLANK($IT$3),"",IF(OR(Tipy!HJ43=Výsledky!$IR$6,Tipy!HJ43=Výsledky!$IR$7,Tipy!HJ43=Výsledky!$IR$8,Tipy!HJ43=Výsledky!$IR$9),VLOOKUP(Tipy!HJ43,'Kategórie hráčov'!$A$27:$B$76,2,FALSE),0))</f>
        <v>0</v>
      </c>
      <c r="IS49" s="62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5" t="str">
        <f>IF(ISBLANK($IT$3),"",IF(ISBLANK(Tipy!HF43),"-",SUM(IO49:IS49)))</f>
        <v>-</v>
      </c>
      <c r="IU49" s="64"/>
      <c r="IV49" s="61">
        <f>IF(ISBLANK($JA$3),"",IF(ISBLANK(Tipy!HL43),0,IF(AND(Tipy!HL43=Výsledky!$IY$3,Tipy!HN43=Výsledky!$JA$3),60,0)))</f>
        <v>0</v>
      </c>
      <c r="IW49" s="61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61">
        <f>IF(ISBLANK($JA$3),"",IF(OR(Tipy!HO43=Výsledky!$IV$6,Tipy!HO43=Výsledky!$IV$7,Tipy!HO43=Výsledky!$IV$8,Tipy!HO43=Výsledky!$IV$9),IF(VLOOKUP(Tipy!HO43,'Kategórie hráčov'!$A$2:$B$46,2,FALSE)=30,30,20),0))</f>
        <v>0</v>
      </c>
      <c r="IY49" s="61">
        <f>IF(ISBLANK($JA$3),"",IF(OR(Tipy!HP43=Výsledky!$IY$6,Tipy!HP43=Výsledky!$IY$7,Tipy!HP43=Výsledky!$IY$8,Tipy!HP43=Výsledky!$IY$9),IF(VLOOKUP(Tipy!HP43,'Kategórie hráčov'!$A$2:$B$46,2,FALSE)=30,30,20),0))</f>
        <v>0</v>
      </c>
      <c r="IZ49" s="62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5" t="str">
        <f>IF(ISBLANK($JA$3),"",IF(ISBLANK(Tipy!HL43),"-",SUM(IV49:IZ49)))</f>
        <v>-</v>
      </c>
      <c r="JB49" s="64"/>
      <c r="JC49" s="102">
        <f>IF(ISBLANK($JH$3),"",IF(ISBLANK(Tipy!HR43),0,IF(AND(Tipy!HR43=Výsledky!$JF$3,Tipy!HT43=Výsledky!$JH$3),60,0)))</f>
        <v>0</v>
      </c>
      <c r="JD49" s="101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01">
        <f>IF(ISBLANK($JH$3),"",IF(OR(Tipy!HU43=Výsledky!$JC$6,Tipy!HU43=Výsledky!$JC$7,Tipy!HU43=Výsledky!$JC$8,Tipy!HU43=Výsledky!$JC$9),VLOOKUP(Tipy!HU43,'Kategórie hráčov'!$A$2:$B$51,2,FALSE),0))</f>
        <v>0</v>
      </c>
      <c r="JF49" s="101">
        <f>IF(ISBLANK($JH$3),"",IF(OR(Tipy!HV43=Výsledky!$JF$6,Tipy!HV43=Výsledky!$JF$7,Tipy!HV43=Výsledky!$JF$8,Tipy!HV43=Výsledky!$JF$9),VLOOKUP(Tipy!HV43,'Kategórie hráčov'!$A$27:$B$76,2,FALSE),0))</f>
        <v>0</v>
      </c>
      <c r="JG49" s="30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63" t="str">
        <f>IF(ISBLANK($JH$3),"",IF(ISBLANK(Tipy!HR43),"-",SUM(JC49:JG49)))</f>
        <v>-</v>
      </c>
      <c r="JI49" s="64"/>
      <c r="JJ49" s="61">
        <f>IF(ISBLANK($JH$3),"",IF(ISBLANK(Tipy!HX43),0,IF(AND(Tipy!HX43=Výsledky!$JF$3,Tipy!HZ43=Výsledky!$JH$3),60,0)))</f>
        <v>0</v>
      </c>
      <c r="JK49" s="61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61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61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62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5" t="str">
        <f>IF(ISBLANK($JH$3),"",IF(ISBLANK(Tipy!HX43),"-",SUM(JJ49:JN49)))</f>
        <v>-</v>
      </c>
      <c r="JP49" s="64"/>
      <c r="JQ49" s="61">
        <f>IF(ISBLANK($JV$3),"",IF(ISBLANK(Tipy!ID43),0,IF(AND(Tipy!ID43=Výsledky!$JT$3,Tipy!IF43=Výsledky!$JV$3),60,0)))</f>
        <v>0</v>
      </c>
      <c r="JR49" s="61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61">
        <f>IF(ISBLANK($JV$3),"",IF(OR(Tipy!IG43=Výsledky!$JQ$6,Tipy!IG43=Výsledky!$JQ$7,Tipy!IG43=Výsledky!$JQ$8,Tipy!IG43=Výsledky!$JQ$9),VLOOKUP(Tipy!IG43,'Kategórie hráčov'!$A$2:$B$51,2,FALSE),0))</f>
        <v>0</v>
      </c>
      <c r="JT49" s="61">
        <f>IF(ISBLANK($JV$3),"",IF(OR(Tipy!IH43=Výsledky!$JT$6,Tipy!IH43=Výsledky!$JT$7,Tipy!IH43=Výsledky!$JT$8,Tipy!IH43=Výsledky!$JT$9),VLOOKUP(Tipy!IH43,'Kategórie hráčov'!$A$27:$B$76,2,FALSE),0))</f>
        <v>0</v>
      </c>
      <c r="JU49" s="62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5" t="str">
        <f>IF(ISBLANK($JV$3),"",IF(ISBLANK(Tipy!ID43),"-",SUM(JQ49:JU49)))</f>
        <v>-</v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>
        <f>IF(ISBLANK($JH$3),"",IF(ISBLANK(Tipy!JU43),0,IF(AND(Tipy!JU43=Výsledky!$JF$3,Tipy!JW43=Výsledky!$JH$3),60,0)))</f>
        <v>0</v>
      </c>
      <c r="LH49" s="61" t="e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>#VALUE!</v>
      </c>
      <c r="LI49" s="61" t="e">
        <f>IF(ISBLANK($JH$3),"",IF(OR(Tipy!JX43=Výsledky!#REF!,Tipy!JX43=Výsledky!#REF!,Tipy!JX43=Výsledky!#REF!,Tipy!JX43=Výsledky!$JJ$9),IF(VLOOKUP(Tipy!JX43,'Kategórie hráčov'!$A$2:$B$46,2,FALSE)=30,30,20),0))</f>
        <v>#REF!</v>
      </c>
      <c r="LJ49" s="61" t="e">
        <f>IF(ISBLANK($JH$3),"",IF(OR(Tipy!JY43=Výsledky!#REF!,Tipy!JY43=Výsledky!#REF!,Tipy!JY43=Výsledky!#REF!,Tipy!JY43=Výsledky!$JM$9),IF(VLOOKUP(Tipy!JY43,'Kategórie hráčov'!$A$2:$B$46,2,FALSE)=30,30,20),0))</f>
        <v>#REF!</v>
      </c>
      <c r="LK49" s="62">
        <f>IF(ISBLANK($JH$3),"",IF(ISBLANK(Tipy!JU43),0,IF(OR(AND(Tipy!JU43=Výsledky!$JF$3,OR(Tipy!JW43=Výsledky!$JH$3+1,Tipy!JW43=Výsledky!$JH$3-1)),AND(Tipy!JW43=Výsledky!$JH$3,OR(Tipy!JU43=Výsledky!$JF$3+1,Tipy!JU43=Výsledky!$JF$3-1))),10,0)))</f>
        <v>0</v>
      </c>
      <c r="LL49" s="65" t="e">
        <f>IF(ISBLANK($JH$3),"",IF(ISBLANK(Tipy!JU43),"-",SUM(LG49:LK49)))</f>
        <v>#VALUE!</v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>
        <f>IF(ISBLANK($JH$3),"",IF(ISBLANK(Tipy!KI43),0,IF(AND(Tipy!KI43=Výsledky!$JF$3,Tipy!KK43=Výsledky!$JH$3),60,0)))</f>
        <v>0</v>
      </c>
      <c r="LV49" s="61" t="e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>#VALUE!</v>
      </c>
      <c r="LW49" s="61" t="e">
        <f>IF(ISBLANK($JH$3),"",IF(OR(Tipy!KL43=Výsledky!#REF!,Tipy!KL43=Výsledky!#REF!,Tipy!KL43=Výsledky!#REF!,Tipy!KL43=Výsledky!$JJ$9),IF(VLOOKUP(Tipy!KL43,'Kategórie hráčov'!$A$2:$B$46,2,FALSE)=30,30,20),0))</f>
        <v>#REF!</v>
      </c>
      <c r="LX49" s="61" t="e">
        <f>IF(ISBLANK($JH$3),"",IF(OR(Tipy!KM43=Výsledky!#REF!,Tipy!KM43=Výsledky!#REF!,Tipy!KM43=Výsledky!#REF!,Tipy!KM43=Výsledky!$JM$9),IF(VLOOKUP(Tipy!KM43,'Kategórie hráčov'!$A$2:$B$46,2,FALSE)=30,30,20),0))</f>
        <v>#REF!</v>
      </c>
      <c r="LY49" s="62">
        <f>IF(ISBLANK($JH$3),"",IF(ISBLANK(Tipy!KI43),0,IF(OR(AND(Tipy!KI43=Výsledky!$JF$3,OR(Tipy!KK43=Výsledky!$JH$3+1,Tipy!KK43=Výsledky!$JH$3-1)),AND(Tipy!KK43=Výsledky!$JH$3,OR(Tipy!KI43=Výsledky!$JF$3+1,Tipy!KI43=Výsledky!$JF$3-1))),10,0)))</f>
        <v>0</v>
      </c>
      <c r="LZ49" s="65" t="e">
        <f>IF(ISBLANK($JH$3),"",IF(ISBLANK(Tipy!KI43),"-",SUM(LU49:LY49)))</f>
        <v>#VALUE!</v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>
        <f>IF(ISBLANK($IT$3),"",IF(ISBLANK(Tipy!HF44),0,IF(AND(Tipy!HF44=Výsledky!$IR$3,Tipy!HH44=Výsledky!$IT$3),60,0)))</f>
        <v>0</v>
      </c>
      <c r="IP50" s="61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61">
        <f>IF(ISBLANK($IT$3),"",IF(OR(Tipy!HI44=Výsledky!$IO$6,Tipy!HI44=Výsledky!$IO$7,Tipy!HI44=Výsledky!$IO$8,Tipy!HI44=Výsledky!$IO$9),VLOOKUP(Tipy!HI44,'Kategórie hráčov'!$A$2:$B$51,2,FALSE),0))</f>
        <v>0</v>
      </c>
      <c r="IR50" s="61">
        <f>IF(ISBLANK($IT$3),"",IF(OR(Tipy!HJ44=Výsledky!$IR$6,Tipy!HJ44=Výsledky!$IR$7,Tipy!HJ44=Výsledky!$IR$8,Tipy!HJ44=Výsledky!$IR$9),VLOOKUP(Tipy!HJ44,'Kategórie hráčov'!$A$27:$B$76,2,FALSE),0))</f>
        <v>0</v>
      </c>
      <c r="IS50" s="62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5">
        <f>IF(ISBLANK($IT$3),"",IF(ISBLANK(Tipy!HF44),"-",SUM(IO50:IS50)))</f>
        <v>20</v>
      </c>
      <c r="IU50" s="64"/>
      <c r="IV50" s="61">
        <f>IF(ISBLANK($JA$3),"",IF(ISBLANK(Tipy!HL44),0,IF(AND(Tipy!HL44=Výsledky!$IY$3,Tipy!HN44=Výsledky!$JA$3),60,0)))</f>
        <v>0</v>
      </c>
      <c r="IW50" s="61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61">
        <f>IF(ISBLANK($JA$3),"",IF(OR(Tipy!HO44=Výsledky!$IV$6,Tipy!HO44=Výsledky!$IV$7,Tipy!HO44=Výsledky!$IV$8,Tipy!HO44=Výsledky!$IV$9),IF(VLOOKUP(Tipy!HO44,'Kategórie hráčov'!$A$2:$B$46,2,FALSE)=30,30,20),0))</f>
        <v>0</v>
      </c>
      <c r="IY50" s="61">
        <f>IF(ISBLANK($JA$3),"",IF(OR(Tipy!HP44=Výsledky!$IY$6,Tipy!HP44=Výsledky!$IY$7,Tipy!HP44=Výsledky!$IY$8,Tipy!HP44=Výsledky!$IY$9),IF(VLOOKUP(Tipy!HP44,'Kategórie hráčov'!$A$2:$B$46,2,FALSE)=30,30,20),0))</f>
        <v>0</v>
      </c>
      <c r="IZ50" s="62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5">
        <f>IF(ISBLANK($JA$3),"",IF(ISBLANK(Tipy!HL44),"-",SUM(IV50:IZ50)))</f>
        <v>0</v>
      </c>
      <c r="JB50" s="64"/>
      <c r="JC50" s="102">
        <f>IF(ISBLANK($JH$3),"",IF(ISBLANK(Tipy!HR44),0,IF(AND(Tipy!HR44=Výsledky!$JF$3,Tipy!HT44=Výsledky!$JH$3),60,0)))</f>
        <v>0</v>
      </c>
      <c r="JD50" s="101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101">
        <f>IF(ISBLANK($JH$3),"",IF(OR(Tipy!HU44=Výsledky!$JC$6,Tipy!HU44=Výsledky!$JC$7,Tipy!HU44=Výsledky!$JC$8,Tipy!HU44=Výsledky!$JC$9),VLOOKUP(Tipy!HU44,'Kategórie hráčov'!$A$2:$B$51,2,FALSE),0))</f>
        <v>20</v>
      </c>
      <c r="JF50" s="101">
        <f>IF(ISBLANK($JH$3),"",IF(OR(Tipy!HV44=Výsledky!$JF$6,Tipy!HV44=Výsledky!$JF$7,Tipy!HV44=Výsledky!$JF$8,Tipy!HV44=Výsledky!$JF$9),VLOOKUP(Tipy!HV44,'Kategórie hráčov'!$A$27:$B$76,2,FALSE),0))</f>
        <v>30</v>
      </c>
      <c r="JG50" s="30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63">
        <f>IF(ISBLANK($JH$3),"",IF(ISBLANK(Tipy!HR44),"-",SUM(JC50:JG50)))</f>
        <v>70</v>
      </c>
      <c r="JI50" s="64"/>
      <c r="JJ50" s="61">
        <f>IF(ISBLANK($JH$3),"",IF(ISBLANK(Tipy!HX44),0,IF(AND(Tipy!HX44=Výsledky!$JF$3,Tipy!HZ44=Výsledky!$JH$3),60,0)))</f>
        <v>0</v>
      </c>
      <c r="JK50" s="61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61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61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62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5" t="str">
        <f>IF(ISBLANK($JH$3),"",IF(ISBLANK(Tipy!HX44),"-",SUM(JJ50:JN50)))</f>
        <v>-</v>
      </c>
      <c r="JP50" s="64"/>
      <c r="JQ50" s="61">
        <f>IF(ISBLANK($JV$3),"",IF(ISBLANK(Tipy!ID44),0,IF(AND(Tipy!ID44=Výsledky!$JT$3,Tipy!IF44=Výsledky!$JV$3),60,0)))</f>
        <v>0</v>
      </c>
      <c r="JR50" s="61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61">
        <f>IF(ISBLANK($JV$3),"",IF(OR(Tipy!IG44=Výsledky!$JQ$6,Tipy!IG44=Výsledky!$JQ$7,Tipy!IG44=Výsledky!$JQ$8,Tipy!IG44=Výsledky!$JQ$9),VLOOKUP(Tipy!IG44,'Kategórie hráčov'!$A$2:$B$51,2,FALSE),0))</f>
        <v>0</v>
      </c>
      <c r="JT50" s="61">
        <f>IF(ISBLANK($JV$3),"",IF(OR(Tipy!IH44=Výsledky!$JT$6,Tipy!IH44=Výsledky!$JT$7,Tipy!IH44=Výsledky!$JT$8,Tipy!IH44=Výsledky!$JT$9),VLOOKUP(Tipy!IH44,'Kategórie hráčov'!$A$27:$B$76,2,FALSE),0))</f>
        <v>0</v>
      </c>
      <c r="JU50" s="62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5">
        <f>IF(ISBLANK($JV$3),"",IF(ISBLANK(Tipy!ID44),"-",SUM(JQ50:JU50)))</f>
        <v>20</v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>
        <f>IF(ISBLANK($JH$3),"",IF(ISBLANK(Tipy!JU44),0,IF(AND(Tipy!JU44=Výsledky!$JF$3,Tipy!JW44=Výsledky!$JH$3),60,0)))</f>
        <v>0</v>
      </c>
      <c r="LH50" s="61" t="e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>#VALUE!</v>
      </c>
      <c r="LI50" s="61" t="e">
        <f>IF(ISBLANK($JH$3),"",IF(OR(Tipy!JX44=Výsledky!#REF!,Tipy!JX44=Výsledky!#REF!,Tipy!JX44=Výsledky!#REF!,Tipy!JX44=Výsledky!$JJ$9),IF(VLOOKUP(Tipy!JX44,'Kategórie hráčov'!$A$2:$B$46,2,FALSE)=30,30,20),0))</f>
        <v>#REF!</v>
      </c>
      <c r="LJ50" s="61" t="e">
        <f>IF(ISBLANK($JH$3),"",IF(OR(Tipy!JY44=Výsledky!#REF!,Tipy!JY44=Výsledky!#REF!,Tipy!JY44=Výsledky!#REF!,Tipy!JY44=Výsledky!$JM$9),IF(VLOOKUP(Tipy!JY44,'Kategórie hráčov'!$A$2:$B$46,2,FALSE)=30,30,20),0))</f>
        <v>#REF!</v>
      </c>
      <c r="LK50" s="62">
        <f>IF(ISBLANK($JH$3),"",IF(ISBLANK(Tipy!JU44),0,IF(OR(AND(Tipy!JU44=Výsledky!$JF$3,OR(Tipy!JW44=Výsledky!$JH$3+1,Tipy!JW44=Výsledky!$JH$3-1)),AND(Tipy!JW44=Výsledky!$JH$3,OR(Tipy!JU44=Výsledky!$JF$3+1,Tipy!JU44=Výsledky!$JF$3-1))),10,0)))</f>
        <v>0</v>
      </c>
      <c r="LL50" s="65" t="e">
        <f>IF(ISBLANK($JH$3),"",IF(ISBLANK(Tipy!JU44),"-",SUM(LG50:LK50)))</f>
        <v>#VALUE!</v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>
        <f>IF(ISBLANK($JH$3),"",IF(ISBLANK(Tipy!KI44),0,IF(AND(Tipy!KI44=Výsledky!$JF$3,Tipy!KK44=Výsledky!$JH$3),60,0)))</f>
        <v>0</v>
      </c>
      <c r="LV50" s="61" t="e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>#VALUE!</v>
      </c>
      <c r="LW50" s="61" t="e">
        <f>IF(ISBLANK($JH$3),"",IF(OR(Tipy!KL44=Výsledky!#REF!,Tipy!KL44=Výsledky!#REF!,Tipy!KL44=Výsledky!#REF!,Tipy!KL44=Výsledky!$JJ$9),IF(VLOOKUP(Tipy!KL44,'Kategórie hráčov'!$A$2:$B$46,2,FALSE)=30,30,20),0))</f>
        <v>#REF!</v>
      </c>
      <c r="LX50" s="61" t="e">
        <f>IF(ISBLANK($JH$3),"",IF(OR(Tipy!KM44=Výsledky!#REF!,Tipy!KM44=Výsledky!#REF!,Tipy!KM44=Výsledky!#REF!,Tipy!KM44=Výsledky!$JM$9),IF(VLOOKUP(Tipy!KM44,'Kategórie hráčov'!$A$2:$B$46,2,FALSE)=30,30,20),0))</f>
        <v>#REF!</v>
      </c>
      <c r="LY50" s="62">
        <f>IF(ISBLANK($JH$3),"",IF(ISBLANK(Tipy!KI44),0,IF(OR(AND(Tipy!KI44=Výsledky!$JF$3,OR(Tipy!KK44=Výsledky!$JH$3+1,Tipy!KK44=Výsledky!$JH$3-1)),AND(Tipy!KK44=Výsledky!$JH$3,OR(Tipy!KI44=Výsledky!$JF$3+1,Tipy!KI44=Výsledky!$JF$3-1))),10,0)))</f>
        <v>0</v>
      </c>
      <c r="LZ50" s="65" t="e">
        <f>IF(ISBLANK($JH$3),"",IF(ISBLANK(Tipy!KI44),"-",SUM(LU50:LY50)))</f>
        <v>#VALUE!</v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>
        <f>IF(ISBLANK($IT$3),"",IF(ISBLANK(Tipy!HF45),0,IF(AND(Tipy!HF45=Výsledky!$IR$3,Tipy!HH45=Výsledky!$IT$3),60,0)))</f>
        <v>0</v>
      </c>
      <c r="IP51" s="61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61">
        <f>IF(ISBLANK($IT$3),"",IF(OR(Tipy!HI45=Výsledky!$IO$6,Tipy!HI45=Výsledky!$IO$7,Tipy!HI45=Výsledky!$IO$8,Tipy!HI45=Výsledky!$IO$9),VLOOKUP(Tipy!HI45,'Kategórie hráčov'!$A$2:$B$51,2,FALSE),0))</f>
        <v>0</v>
      </c>
      <c r="IR51" s="61">
        <f>IF(ISBLANK($IT$3),"",IF(OR(Tipy!HJ45=Výsledky!$IR$6,Tipy!HJ45=Výsledky!$IR$7,Tipy!HJ45=Výsledky!$IR$8,Tipy!HJ45=Výsledky!$IR$9),VLOOKUP(Tipy!HJ45,'Kategórie hráčov'!$A$27:$B$76,2,FALSE),0))</f>
        <v>0</v>
      </c>
      <c r="IS51" s="62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5" t="str">
        <f>IF(ISBLANK($IT$3),"",IF(ISBLANK(Tipy!HF45),"-",SUM(IO51:IS51)))</f>
        <v>-</v>
      </c>
      <c r="IU51" s="64"/>
      <c r="IV51" s="61">
        <f>IF(ISBLANK($JA$3),"",IF(ISBLANK(Tipy!HL45),0,IF(AND(Tipy!HL45=Výsledky!$IY$3,Tipy!HN45=Výsledky!$JA$3),60,0)))</f>
        <v>0</v>
      </c>
      <c r="IW51" s="61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61">
        <f>IF(ISBLANK($JA$3),"",IF(OR(Tipy!HO45=Výsledky!$IV$6,Tipy!HO45=Výsledky!$IV$7,Tipy!HO45=Výsledky!$IV$8,Tipy!HO45=Výsledky!$IV$9),IF(VLOOKUP(Tipy!HO45,'Kategórie hráčov'!$A$2:$B$46,2,FALSE)=30,30,20),0))</f>
        <v>0</v>
      </c>
      <c r="IY51" s="61">
        <f>IF(ISBLANK($JA$3),"",IF(OR(Tipy!HP45=Výsledky!$IY$6,Tipy!HP45=Výsledky!$IY$7,Tipy!HP45=Výsledky!$IY$8,Tipy!HP45=Výsledky!$IY$9),IF(VLOOKUP(Tipy!HP45,'Kategórie hráčov'!$A$2:$B$46,2,FALSE)=30,30,20),0))</f>
        <v>0</v>
      </c>
      <c r="IZ51" s="62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5" t="str">
        <f>IF(ISBLANK($JA$3),"",IF(ISBLANK(Tipy!HL45),"-",SUM(IV51:IZ51)))</f>
        <v>-</v>
      </c>
      <c r="JB51" s="64"/>
      <c r="JC51" s="102">
        <f>IF(ISBLANK($JH$3),"",IF(ISBLANK(Tipy!HR45),0,IF(AND(Tipy!HR45=Výsledky!$JF$3,Tipy!HT45=Výsledky!$JH$3),60,0)))</f>
        <v>0</v>
      </c>
      <c r="JD51" s="101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01">
        <f>IF(ISBLANK($JH$3),"",IF(OR(Tipy!HU45=Výsledky!$JC$6,Tipy!HU45=Výsledky!$JC$7,Tipy!HU45=Výsledky!$JC$8,Tipy!HU45=Výsledky!$JC$9),VLOOKUP(Tipy!HU45,'Kategórie hráčov'!$A$2:$B$51,2,FALSE),0))</f>
        <v>0</v>
      </c>
      <c r="JF51" s="101">
        <f>IF(ISBLANK($JH$3),"",IF(OR(Tipy!HV45=Výsledky!$JF$6,Tipy!HV45=Výsledky!$JF$7,Tipy!HV45=Výsledky!$JF$8,Tipy!HV45=Výsledky!$JF$9),VLOOKUP(Tipy!HV45,'Kategórie hráčov'!$A$27:$B$76,2,FALSE),0))</f>
        <v>0</v>
      </c>
      <c r="JG51" s="303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63" t="str">
        <f>IF(ISBLANK($JH$3),"",IF(ISBLANK(Tipy!HR45),"-",SUM(JC51:JG51)))</f>
        <v>-</v>
      </c>
      <c r="JI51" s="64"/>
      <c r="JJ51" s="61">
        <f>IF(ISBLANK($JH$3),"",IF(ISBLANK(Tipy!HX45),0,IF(AND(Tipy!HX45=Výsledky!$JF$3,Tipy!HZ45=Výsledky!$JH$3),60,0)))</f>
        <v>0</v>
      </c>
      <c r="JK51" s="61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61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61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62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5" t="str">
        <f>IF(ISBLANK($JH$3),"",IF(ISBLANK(Tipy!HX45),"-",SUM(JJ51:JN51)))</f>
        <v>-</v>
      </c>
      <c r="JP51" s="64"/>
      <c r="JQ51" s="61">
        <f>IF(ISBLANK($JV$3),"",IF(ISBLANK(Tipy!ID45),0,IF(AND(Tipy!ID45=Výsledky!$JT$3,Tipy!IF45=Výsledky!$JV$3),60,0)))</f>
        <v>0</v>
      </c>
      <c r="JR51" s="61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61">
        <f>IF(ISBLANK($JV$3),"",IF(OR(Tipy!IG45=Výsledky!$JQ$6,Tipy!IG45=Výsledky!$JQ$7,Tipy!IG45=Výsledky!$JQ$8,Tipy!IG45=Výsledky!$JQ$9),VLOOKUP(Tipy!IG45,'Kategórie hráčov'!$A$2:$B$51,2,FALSE),0))</f>
        <v>0</v>
      </c>
      <c r="JT51" s="61">
        <f>IF(ISBLANK($JV$3),"",IF(OR(Tipy!IH45=Výsledky!$JT$6,Tipy!IH45=Výsledky!$JT$7,Tipy!IH45=Výsledky!$JT$8,Tipy!IH45=Výsledky!$JT$9),VLOOKUP(Tipy!IH45,'Kategórie hráčov'!$A$27:$B$76,2,FALSE),0))</f>
        <v>0</v>
      </c>
      <c r="JU51" s="62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5" t="str">
        <f>IF(ISBLANK($JV$3),"",IF(ISBLANK(Tipy!ID45),"-",SUM(JQ51:JU51)))</f>
        <v>-</v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>
        <f>IF(ISBLANK($JH$3),"",IF(ISBLANK(Tipy!JU45),0,IF(AND(Tipy!JU45=Výsledky!$JF$3,Tipy!JW45=Výsledky!$JH$3),60,0)))</f>
        <v>0</v>
      </c>
      <c r="LH51" s="61" t="e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>#VALUE!</v>
      </c>
      <c r="LI51" s="61" t="e">
        <f>IF(ISBLANK($JH$3),"",IF(OR(Tipy!JX45=Výsledky!#REF!,Tipy!JX45=Výsledky!#REF!,Tipy!JX45=Výsledky!#REF!,Tipy!JX45=Výsledky!$JJ$9),IF(VLOOKUP(Tipy!JX45,'Kategórie hráčov'!$A$2:$B$46,2,FALSE)=30,30,20),0))</f>
        <v>#REF!</v>
      </c>
      <c r="LJ51" s="61" t="e">
        <f>IF(ISBLANK($JH$3),"",IF(OR(Tipy!JY45=Výsledky!#REF!,Tipy!JY45=Výsledky!#REF!,Tipy!JY45=Výsledky!#REF!,Tipy!JY45=Výsledky!$JM$9),IF(VLOOKUP(Tipy!JY45,'Kategórie hráčov'!$A$2:$B$46,2,FALSE)=30,30,20),0))</f>
        <v>#REF!</v>
      </c>
      <c r="LK51" s="62">
        <f>IF(ISBLANK($JH$3),"",IF(ISBLANK(Tipy!JU45),0,IF(OR(AND(Tipy!JU45=Výsledky!$JF$3,OR(Tipy!JW45=Výsledky!$JH$3+1,Tipy!JW45=Výsledky!$JH$3-1)),AND(Tipy!JW45=Výsledky!$JH$3,OR(Tipy!JU45=Výsledky!$JF$3+1,Tipy!JU45=Výsledky!$JF$3-1))),10,0)))</f>
        <v>0</v>
      </c>
      <c r="LL51" s="65" t="e">
        <f>IF(ISBLANK($JH$3),"",IF(ISBLANK(Tipy!JU45),"-",SUM(LG51:LK51)))</f>
        <v>#VALUE!</v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>
        <f>IF(ISBLANK($JH$3),"",IF(ISBLANK(Tipy!KI45),0,IF(AND(Tipy!KI45=Výsledky!$JF$3,Tipy!KK45=Výsledky!$JH$3),60,0)))</f>
        <v>0</v>
      </c>
      <c r="LV51" s="61" t="e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>#VALUE!</v>
      </c>
      <c r="LW51" s="61" t="e">
        <f>IF(ISBLANK($JH$3),"",IF(OR(Tipy!KL45=Výsledky!#REF!,Tipy!KL45=Výsledky!#REF!,Tipy!KL45=Výsledky!#REF!,Tipy!KL45=Výsledky!$JJ$9),IF(VLOOKUP(Tipy!KL45,'Kategórie hráčov'!$A$2:$B$46,2,FALSE)=30,30,20),0))</f>
        <v>#REF!</v>
      </c>
      <c r="LX51" s="61" t="e">
        <f>IF(ISBLANK($JH$3),"",IF(OR(Tipy!KM45=Výsledky!#REF!,Tipy!KM45=Výsledky!#REF!,Tipy!KM45=Výsledky!#REF!,Tipy!KM45=Výsledky!$JM$9),IF(VLOOKUP(Tipy!KM45,'Kategórie hráčov'!$A$2:$B$46,2,FALSE)=30,30,20),0))</f>
        <v>#REF!</v>
      </c>
      <c r="LY51" s="62">
        <f>IF(ISBLANK($JH$3),"",IF(ISBLANK(Tipy!KI45),0,IF(OR(AND(Tipy!KI45=Výsledky!$JF$3,OR(Tipy!KK45=Výsledky!$JH$3+1,Tipy!KK45=Výsledky!$JH$3-1)),AND(Tipy!KK45=Výsledky!$JH$3,OR(Tipy!KI45=Výsledky!$JF$3+1,Tipy!KI45=Výsledky!$JF$3-1))),10,0)))</f>
        <v>0</v>
      </c>
      <c r="LZ51" s="65" t="e">
        <f>IF(ISBLANK($JH$3),"",IF(ISBLANK(Tipy!KI45),"-",SUM(LU51:LY51)))</f>
        <v>#VALUE!</v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>
        <f>IF(ISBLANK($IT$3),"",IF(ISBLANK(Tipy!HF46),0,IF(AND(Tipy!HF46=Výsledky!$IR$3,Tipy!HH46=Výsledky!$IT$3),60,0)))</f>
        <v>0</v>
      </c>
      <c r="IP52" s="61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61">
        <f>IF(ISBLANK($IT$3),"",IF(OR(Tipy!HI46=Výsledky!$IO$6,Tipy!HI46=Výsledky!$IO$7,Tipy!HI46=Výsledky!$IO$8,Tipy!HI46=Výsledky!$IO$9),VLOOKUP(Tipy!HI46,'Kategórie hráčov'!$A$2:$B$51,2,FALSE),0))</f>
        <v>0</v>
      </c>
      <c r="IR52" s="61">
        <f>IF(ISBLANK($IT$3),"",IF(OR(Tipy!HJ46=Výsledky!$IR$6,Tipy!HJ46=Výsledky!$IR$7,Tipy!HJ46=Výsledky!$IR$8,Tipy!HJ46=Výsledky!$IR$9),VLOOKUP(Tipy!HJ46,'Kategórie hráčov'!$A$27:$B$76,2,FALSE),0))</f>
        <v>0</v>
      </c>
      <c r="IS52" s="62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5" t="str">
        <f>IF(ISBLANK($IT$3),"",IF(ISBLANK(Tipy!HF46),"-",SUM(IO52:IS52)))</f>
        <v>-</v>
      </c>
      <c r="IU52" s="64"/>
      <c r="IV52" s="61">
        <f>IF(ISBLANK($JA$3),"",IF(ISBLANK(Tipy!HL46),0,IF(AND(Tipy!HL46=Výsledky!$IY$3,Tipy!HN46=Výsledky!$JA$3),60,0)))</f>
        <v>0</v>
      </c>
      <c r="IW52" s="61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61">
        <f>IF(ISBLANK($JA$3),"",IF(OR(Tipy!HO46=Výsledky!$IV$6,Tipy!HO46=Výsledky!$IV$7,Tipy!HO46=Výsledky!$IV$8,Tipy!HO46=Výsledky!$IV$9),IF(VLOOKUP(Tipy!HO46,'Kategórie hráčov'!$A$2:$B$46,2,FALSE)=30,30,20),0))</f>
        <v>0</v>
      </c>
      <c r="IY52" s="61">
        <f>IF(ISBLANK($JA$3),"",IF(OR(Tipy!HP46=Výsledky!$IY$6,Tipy!HP46=Výsledky!$IY$7,Tipy!HP46=Výsledky!$IY$8,Tipy!HP46=Výsledky!$IY$9),IF(VLOOKUP(Tipy!HP46,'Kategórie hráčov'!$A$2:$B$46,2,FALSE)=30,30,20),0))</f>
        <v>0</v>
      </c>
      <c r="IZ52" s="62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5" t="str">
        <f>IF(ISBLANK($JA$3),"",IF(ISBLANK(Tipy!HL46),"-",SUM(IV52:IZ52)))</f>
        <v>-</v>
      </c>
      <c r="JB52" s="64"/>
      <c r="JC52" s="102">
        <f>IF(ISBLANK($JH$3),"",IF(ISBLANK(Tipy!HR46),0,IF(AND(Tipy!HR46=Výsledky!$JF$3,Tipy!HT46=Výsledky!$JH$3),60,0)))</f>
        <v>0</v>
      </c>
      <c r="JD52" s="101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01">
        <f>IF(ISBLANK($JH$3),"",IF(OR(Tipy!HU46=Výsledky!$JC$6,Tipy!HU46=Výsledky!$JC$7,Tipy!HU46=Výsledky!$JC$8,Tipy!HU46=Výsledky!$JC$9),VLOOKUP(Tipy!HU46,'Kategórie hráčov'!$A$2:$B$51,2,FALSE),0))</f>
        <v>0</v>
      </c>
      <c r="JF52" s="101">
        <f>IF(ISBLANK($JH$3),"",IF(OR(Tipy!HV46=Výsledky!$JF$6,Tipy!HV46=Výsledky!$JF$7,Tipy!HV46=Výsledky!$JF$8,Tipy!HV46=Výsledky!$JF$9),VLOOKUP(Tipy!HV46,'Kategórie hráčov'!$A$27:$B$76,2,FALSE),0))</f>
        <v>0</v>
      </c>
      <c r="JG52" s="30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63" t="str">
        <f>IF(ISBLANK($JH$3),"",IF(ISBLANK(Tipy!HR46),"-",SUM(JC52:JG52)))</f>
        <v>-</v>
      </c>
      <c r="JI52" s="64"/>
      <c r="JJ52" s="61">
        <f>IF(ISBLANK($JH$3),"",IF(ISBLANK(Tipy!HX46),0,IF(AND(Tipy!HX46=Výsledky!$JF$3,Tipy!HZ46=Výsledky!$JH$3),60,0)))</f>
        <v>0</v>
      </c>
      <c r="JK52" s="61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61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61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62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5" t="str">
        <f>IF(ISBLANK($JH$3),"",IF(ISBLANK(Tipy!HX46),"-",SUM(JJ52:JN52)))</f>
        <v>-</v>
      </c>
      <c r="JP52" s="64"/>
      <c r="JQ52" s="61">
        <f>IF(ISBLANK($JV$3),"",IF(ISBLANK(Tipy!ID46),0,IF(AND(Tipy!ID46=Výsledky!$JT$3,Tipy!IF46=Výsledky!$JV$3),60,0)))</f>
        <v>0</v>
      </c>
      <c r="JR52" s="61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61">
        <f>IF(ISBLANK($JV$3),"",IF(OR(Tipy!IG46=Výsledky!$JQ$6,Tipy!IG46=Výsledky!$JQ$7,Tipy!IG46=Výsledky!$JQ$8,Tipy!IG46=Výsledky!$JQ$9),VLOOKUP(Tipy!IG46,'Kategórie hráčov'!$A$2:$B$51,2,FALSE),0))</f>
        <v>0</v>
      </c>
      <c r="JT52" s="61">
        <f>IF(ISBLANK($JV$3),"",IF(OR(Tipy!IH46=Výsledky!$JT$6,Tipy!IH46=Výsledky!$JT$7,Tipy!IH46=Výsledky!$JT$8,Tipy!IH46=Výsledky!$JT$9),VLOOKUP(Tipy!IH46,'Kategórie hráčov'!$A$27:$B$76,2,FALSE),0))</f>
        <v>0</v>
      </c>
      <c r="JU52" s="62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5" t="str">
        <f>IF(ISBLANK($JV$3),"",IF(ISBLANK(Tipy!ID46),"-",SUM(JQ52:JU52)))</f>
        <v>-</v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>
        <f>IF(ISBLANK($JH$3),"",IF(ISBLANK(Tipy!JU46),0,IF(AND(Tipy!JU46=Výsledky!$JF$3,Tipy!JW46=Výsledky!$JH$3),60,0)))</f>
        <v>0</v>
      </c>
      <c r="LH52" s="61" t="e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>#VALUE!</v>
      </c>
      <c r="LI52" s="61" t="e">
        <f>IF(ISBLANK($JH$3),"",IF(OR(Tipy!JX46=Výsledky!#REF!,Tipy!JX46=Výsledky!#REF!,Tipy!JX46=Výsledky!#REF!,Tipy!JX46=Výsledky!$JJ$9),IF(VLOOKUP(Tipy!JX46,'Kategórie hráčov'!$A$2:$B$46,2,FALSE)=30,30,20),0))</f>
        <v>#REF!</v>
      </c>
      <c r="LJ52" s="61" t="e">
        <f>IF(ISBLANK($JH$3),"",IF(OR(Tipy!JY46=Výsledky!#REF!,Tipy!JY46=Výsledky!#REF!,Tipy!JY46=Výsledky!#REF!,Tipy!JY46=Výsledky!$JM$9),IF(VLOOKUP(Tipy!JY46,'Kategórie hráčov'!$A$2:$B$46,2,FALSE)=30,30,20),0))</f>
        <v>#REF!</v>
      </c>
      <c r="LK52" s="62">
        <f>IF(ISBLANK($JH$3),"",IF(ISBLANK(Tipy!JU46),0,IF(OR(AND(Tipy!JU46=Výsledky!$JF$3,OR(Tipy!JW46=Výsledky!$JH$3+1,Tipy!JW46=Výsledky!$JH$3-1)),AND(Tipy!JW46=Výsledky!$JH$3,OR(Tipy!JU46=Výsledky!$JF$3+1,Tipy!JU46=Výsledky!$JF$3-1))),10,0)))</f>
        <v>0</v>
      </c>
      <c r="LL52" s="65" t="e">
        <f>IF(ISBLANK($JH$3),"",IF(ISBLANK(Tipy!JU46),"-",SUM(LG52:LK52)))</f>
        <v>#VALUE!</v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>
        <f>IF(ISBLANK($JH$3),"",IF(ISBLANK(Tipy!KI46),0,IF(AND(Tipy!KI46=Výsledky!$JF$3,Tipy!KK46=Výsledky!$JH$3),60,0)))</f>
        <v>0</v>
      </c>
      <c r="LV52" s="61" t="e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>#VALUE!</v>
      </c>
      <c r="LW52" s="61" t="e">
        <f>IF(ISBLANK($JH$3),"",IF(OR(Tipy!KL46=Výsledky!#REF!,Tipy!KL46=Výsledky!#REF!,Tipy!KL46=Výsledky!#REF!,Tipy!KL46=Výsledky!$JJ$9),IF(VLOOKUP(Tipy!KL46,'Kategórie hráčov'!$A$2:$B$46,2,FALSE)=30,30,20),0))</f>
        <v>#REF!</v>
      </c>
      <c r="LX52" s="61" t="e">
        <f>IF(ISBLANK($JH$3),"",IF(OR(Tipy!KM46=Výsledky!#REF!,Tipy!KM46=Výsledky!#REF!,Tipy!KM46=Výsledky!#REF!,Tipy!KM46=Výsledky!$JM$9),IF(VLOOKUP(Tipy!KM46,'Kategórie hráčov'!$A$2:$B$46,2,FALSE)=30,30,20),0))</f>
        <v>#REF!</v>
      </c>
      <c r="LY52" s="62">
        <f>IF(ISBLANK($JH$3),"",IF(ISBLANK(Tipy!KI46),0,IF(OR(AND(Tipy!KI46=Výsledky!$JF$3,OR(Tipy!KK46=Výsledky!$JH$3+1,Tipy!KK46=Výsledky!$JH$3-1)),AND(Tipy!KK46=Výsledky!$JH$3,OR(Tipy!KI46=Výsledky!$JF$3+1,Tipy!KI46=Výsledky!$JF$3-1))),10,0)))</f>
        <v>0</v>
      </c>
      <c r="LZ52" s="65" t="e">
        <f>IF(ISBLANK($JH$3),"",IF(ISBLANK(Tipy!KI46),"-",SUM(LU52:LY52)))</f>
        <v>#VALUE!</v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 x14ac:dyDescent="0.2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>
        <f>IF(ISBLANK($IT$3),"",IF(ISBLANK(Tipy!HF47),0,IF(AND(Tipy!HF47=Výsledky!$IR$3,Tipy!HH47=Výsledky!$IT$3),60,0)))</f>
        <v>0</v>
      </c>
      <c r="IP53" s="61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61">
        <f>IF(ISBLANK($IT$3),"",IF(OR(Tipy!HI47=Výsledky!$IO$6,Tipy!HI47=Výsledky!$IO$7,Tipy!HI47=Výsledky!$IO$8,Tipy!HI47=Výsledky!$IO$9),VLOOKUP(Tipy!HI47,'Kategórie hráčov'!$A$2:$B$51,2,FALSE),0))</f>
        <v>0</v>
      </c>
      <c r="IR53" s="61">
        <f>IF(ISBLANK($IT$3),"",IF(OR(Tipy!HJ47=Výsledky!$IR$6,Tipy!HJ47=Výsledky!$IR$7,Tipy!HJ47=Výsledky!$IR$8,Tipy!HJ47=Výsledky!$IR$9),VLOOKUP(Tipy!HJ47,'Kategórie hráčov'!$A$27:$B$76,2,FALSE),0))</f>
        <v>0</v>
      </c>
      <c r="IS53" s="62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5" t="str">
        <f>IF(ISBLANK($IT$3),"",IF(ISBLANK(Tipy!HF47),"-",SUM(IO53:IS53)))</f>
        <v>-</v>
      </c>
      <c r="IU53" s="64"/>
      <c r="IV53" s="61">
        <f>IF(ISBLANK($JA$3),"",IF(ISBLANK(Tipy!HL47),0,IF(AND(Tipy!HL47=Výsledky!$IY$3,Tipy!HN47=Výsledky!$JA$3),60,0)))</f>
        <v>0</v>
      </c>
      <c r="IW53" s="61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61">
        <f>IF(ISBLANK($JA$3),"",IF(OR(Tipy!HO47=Výsledky!$IV$6,Tipy!HO47=Výsledky!$IV$7,Tipy!HO47=Výsledky!$IV$8,Tipy!HO47=Výsledky!$IV$9),IF(VLOOKUP(Tipy!HO47,'Kategórie hráčov'!$A$2:$B$46,2,FALSE)=30,30,20),0))</f>
        <v>0</v>
      </c>
      <c r="IY53" s="61">
        <f>IF(ISBLANK($JA$3),"",IF(OR(Tipy!HP47=Výsledky!$IY$6,Tipy!HP47=Výsledky!$IY$7,Tipy!HP47=Výsledky!$IY$8,Tipy!HP47=Výsledky!$IY$9),IF(VLOOKUP(Tipy!HP47,'Kategórie hráčov'!$A$2:$B$46,2,FALSE)=30,30,20),0))</f>
        <v>0</v>
      </c>
      <c r="IZ53" s="62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5" t="str">
        <f>IF(ISBLANK($JA$3),"",IF(ISBLANK(Tipy!HL47),"-",SUM(IV53:IZ53)))</f>
        <v>-</v>
      </c>
      <c r="JB53" s="64"/>
      <c r="JC53" s="102">
        <f>IF(ISBLANK($JH$3),"",IF(ISBLANK(Tipy!HR47),0,IF(AND(Tipy!HR47=Výsledky!$JF$3,Tipy!HT47=Výsledky!$JH$3),60,0)))</f>
        <v>0</v>
      </c>
      <c r="JD53" s="101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01">
        <f>IF(ISBLANK($JH$3),"",IF(OR(Tipy!HU47=Výsledky!$JC$6,Tipy!HU47=Výsledky!$JC$7,Tipy!HU47=Výsledky!$JC$8,Tipy!HU47=Výsledky!$JC$9),VLOOKUP(Tipy!HU47,'Kategórie hráčov'!$A$2:$B$51,2,FALSE),0))</f>
        <v>0</v>
      </c>
      <c r="JF53" s="101">
        <f>IF(ISBLANK($JH$3),"",IF(OR(Tipy!HV47=Výsledky!$JF$6,Tipy!HV47=Výsledky!$JF$7,Tipy!HV47=Výsledky!$JF$8,Tipy!HV47=Výsledky!$JF$9),VLOOKUP(Tipy!HV47,'Kategórie hráčov'!$A$27:$B$76,2,FALSE),0))</f>
        <v>0</v>
      </c>
      <c r="JG53" s="30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63" t="str">
        <f>IF(ISBLANK($JH$3),"",IF(ISBLANK(Tipy!HR47),"-",SUM(JC53:JG53)))</f>
        <v>-</v>
      </c>
      <c r="JI53" s="64"/>
      <c r="JJ53" s="61">
        <f>IF(ISBLANK($JH$3),"",IF(ISBLANK(Tipy!HX47),0,IF(AND(Tipy!HX47=Výsledky!$JF$3,Tipy!HZ47=Výsledky!$JH$3),60,0)))</f>
        <v>0</v>
      </c>
      <c r="JK53" s="61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61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61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62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5" t="str">
        <f>IF(ISBLANK($JH$3),"",IF(ISBLANK(Tipy!HX47),"-",SUM(JJ53:JN53)))</f>
        <v>-</v>
      </c>
      <c r="JP53" s="64"/>
      <c r="JQ53" s="61">
        <f>IF(ISBLANK($JV$3),"",IF(ISBLANK(Tipy!ID47),0,IF(AND(Tipy!ID47=Výsledky!$JT$3,Tipy!IF47=Výsledky!$JV$3),60,0)))</f>
        <v>0</v>
      </c>
      <c r="JR53" s="61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61">
        <f>IF(ISBLANK($JV$3),"",IF(OR(Tipy!IG47=Výsledky!$JQ$6,Tipy!IG47=Výsledky!$JQ$7,Tipy!IG47=Výsledky!$JQ$8,Tipy!IG47=Výsledky!$JQ$9),VLOOKUP(Tipy!IG47,'Kategórie hráčov'!$A$2:$B$51,2,FALSE),0))</f>
        <v>0</v>
      </c>
      <c r="JT53" s="61">
        <f>IF(ISBLANK($JV$3),"",IF(OR(Tipy!IH47=Výsledky!$JT$6,Tipy!IH47=Výsledky!$JT$7,Tipy!IH47=Výsledky!$JT$8,Tipy!IH47=Výsledky!$JT$9),VLOOKUP(Tipy!IH47,'Kategórie hráčov'!$A$27:$B$76,2,FALSE),0))</f>
        <v>0</v>
      </c>
      <c r="JU53" s="62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5" t="str">
        <f>IF(ISBLANK($JV$3),"",IF(ISBLANK(Tipy!ID47),"-",SUM(JQ53:JU53)))</f>
        <v>-</v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>
        <f>IF(ISBLANK($JH$3),"",IF(ISBLANK(Tipy!JU47),0,IF(AND(Tipy!JU47=Výsledky!$JF$3,Tipy!JW47=Výsledky!$JH$3),60,0)))</f>
        <v>0</v>
      </c>
      <c r="LH53" s="61" t="e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>#VALUE!</v>
      </c>
      <c r="LI53" s="61" t="e">
        <f>IF(ISBLANK($JH$3),"",IF(OR(Tipy!JX47=Výsledky!#REF!,Tipy!JX47=Výsledky!#REF!,Tipy!JX47=Výsledky!#REF!,Tipy!JX47=Výsledky!$JJ$9),IF(VLOOKUP(Tipy!JX47,'Kategórie hráčov'!$A$2:$B$46,2,FALSE)=30,30,20),0))</f>
        <v>#REF!</v>
      </c>
      <c r="LJ53" s="61" t="e">
        <f>IF(ISBLANK($JH$3),"",IF(OR(Tipy!JY47=Výsledky!#REF!,Tipy!JY47=Výsledky!#REF!,Tipy!JY47=Výsledky!#REF!,Tipy!JY47=Výsledky!$JM$9),IF(VLOOKUP(Tipy!JY47,'Kategórie hráčov'!$A$2:$B$46,2,FALSE)=30,30,20),0))</f>
        <v>#REF!</v>
      </c>
      <c r="LK53" s="62">
        <f>IF(ISBLANK($JH$3),"",IF(ISBLANK(Tipy!JU47),0,IF(OR(AND(Tipy!JU47=Výsledky!$JF$3,OR(Tipy!JW47=Výsledky!$JH$3+1,Tipy!JW47=Výsledky!$JH$3-1)),AND(Tipy!JW47=Výsledky!$JH$3,OR(Tipy!JU47=Výsledky!$JF$3+1,Tipy!JU47=Výsledky!$JF$3-1))),10,0)))</f>
        <v>0</v>
      </c>
      <c r="LL53" s="65" t="e">
        <f>IF(ISBLANK($JH$3),"",IF(ISBLANK(Tipy!JU47),"-",SUM(LG53:LK53)))</f>
        <v>#VALUE!</v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>
        <f>IF(ISBLANK($JH$3),"",IF(ISBLANK(Tipy!KI47),0,IF(AND(Tipy!KI47=Výsledky!$JF$3,Tipy!KK47=Výsledky!$JH$3),60,0)))</f>
        <v>0</v>
      </c>
      <c r="LV53" s="61" t="e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>#VALUE!</v>
      </c>
      <c r="LW53" s="61" t="e">
        <f>IF(ISBLANK($JH$3),"",IF(OR(Tipy!KL47=Výsledky!#REF!,Tipy!KL47=Výsledky!#REF!,Tipy!KL47=Výsledky!#REF!,Tipy!KL47=Výsledky!$JJ$9),IF(VLOOKUP(Tipy!KL47,'Kategórie hráčov'!$A$2:$B$46,2,FALSE)=30,30,20),0))</f>
        <v>#REF!</v>
      </c>
      <c r="LX53" s="61" t="e">
        <f>IF(ISBLANK($JH$3),"",IF(OR(Tipy!KM47=Výsledky!#REF!,Tipy!KM47=Výsledky!#REF!,Tipy!KM47=Výsledky!#REF!,Tipy!KM47=Výsledky!$JM$9),IF(VLOOKUP(Tipy!KM47,'Kategórie hráčov'!$A$2:$B$46,2,FALSE)=30,30,20),0))</f>
        <v>#REF!</v>
      </c>
      <c r="LY53" s="62">
        <f>IF(ISBLANK($JH$3),"",IF(ISBLANK(Tipy!KI47),0,IF(OR(AND(Tipy!KI47=Výsledky!$JF$3,OR(Tipy!KK47=Výsledky!$JH$3+1,Tipy!KK47=Výsledky!$JH$3-1)),AND(Tipy!KK47=Výsledky!$JH$3,OR(Tipy!KI47=Výsledky!$JF$3+1,Tipy!KI47=Výsledky!$JF$3-1))),10,0)))</f>
        <v>0</v>
      </c>
      <c r="LZ53" s="65" t="e">
        <f>IF(ISBLANK($JH$3),"",IF(ISBLANK(Tipy!KI47),"-",SUM(LU53:LY53)))</f>
        <v>#VALUE!</v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>
        <f>IF(ISBLANK($IT$3),"",IF(ISBLANK(Tipy!HF48),0,IF(AND(Tipy!HF48=Výsledky!$IR$3,Tipy!HH48=Výsledky!$IT$3),60,0)))</f>
        <v>0</v>
      </c>
      <c r="IP54" s="61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61">
        <f>IF(ISBLANK($IT$3),"",IF(OR(Tipy!HI48=Výsledky!$IO$6,Tipy!HI48=Výsledky!$IO$7,Tipy!HI48=Výsledky!$IO$8,Tipy!HI48=Výsledky!$IO$9),VLOOKUP(Tipy!HI48,'Kategórie hráčov'!$A$2:$B$51,2,FALSE),0))</f>
        <v>0</v>
      </c>
      <c r="IR54" s="61">
        <f>IF(ISBLANK($IT$3),"",IF(OR(Tipy!HJ48=Výsledky!$IR$6,Tipy!HJ48=Výsledky!$IR$7,Tipy!HJ48=Výsledky!$IR$8,Tipy!HJ48=Výsledky!$IR$9),VLOOKUP(Tipy!HJ48,'Kategórie hráčov'!$A$27:$B$76,2,FALSE),0))</f>
        <v>0</v>
      </c>
      <c r="IS54" s="62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5">
        <f>IF(ISBLANK($IT$3),"",IF(ISBLANK(Tipy!HF48),"-",SUM(IO54:IS54)))</f>
        <v>30</v>
      </c>
      <c r="IU54" s="64"/>
      <c r="IV54" s="61">
        <f>IF(ISBLANK($JA$3),"",IF(ISBLANK(Tipy!HL48),0,IF(AND(Tipy!HL48=Výsledky!$IY$3,Tipy!HN48=Výsledky!$JA$3),60,0)))</f>
        <v>0</v>
      </c>
      <c r="IW54" s="61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61">
        <f>IF(ISBLANK($JA$3),"",IF(OR(Tipy!HO48=Výsledky!$IV$6,Tipy!HO48=Výsledky!$IV$7,Tipy!HO48=Výsledky!$IV$8,Tipy!HO48=Výsledky!$IV$9),IF(VLOOKUP(Tipy!HO48,'Kategórie hráčov'!$A$2:$B$46,2,FALSE)=30,30,20),0))</f>
        <v>0</v>
      </c>
      <c r="IY54" s="61">
        <f>IF(ISBLANK($JA$3),"",IF(OR(Tipy!HP48=Výsledky!$IY$6,Tipy!HP48=Výsledky!$IY$7,Tipy!HP48=Výsledky!$IY$8,Tipy!HP48=Výsledky!$IY$9),IF(VLOOKUP(Tipy!HP48,'Kategórie hráčov'!$A$2:$B$46,2,FALSE)=30,30,20),0))</f>
        <v>0</v>
      </c>
      <c r="IZ54" s="62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5">
        <f>IF(ISBLANK($JA$3),"",IF(ISBLANK(Tipy!HL48),"-",SUM(IV54:IZ54)))</f>
        <v>0</v>
      </c>
      <c r="JB54" s="64"/>
      <c r="JC54" s="102">
        <f>IF(ISBLANK($JH$3),"",IF(ISBLANK(Tipy!HR48),0,IF(AND(Tipy!HR48=Výsledky!$JF$3,Tipy!HT48=Výsledky!$JH$3),60,0)))</f>
        <v>0</v>
      </c>
      <c r="JD54" s="101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101">
        <f>IF(ISBLANK($JH$3),"",IF(OR(Tipy!HU48=Výsledky!$JC$6,Tipy!HU48=Výsledky!$JC$7,Tipy!HU48=Výsledky!$JC$8,Tipy!HU48=Výsledky!$JC$9),VLOOKUP(Tipy!HU48,'Kategórie hráčov'!$A$2:$B$51,2,FALSE),0))</f>
        <v>20</v>
      </c>
      <c r="JF54" s="101">
        <f>IF(ISBLANK($JH$3),"",IF(OR(Tipy!HV48=Výsledky!$JF$6,Tipy!HV48=Výsledky!$JF$7,Tipy!HV48=Výsledky!$JF$8,Tipy!HV48=Výsledky!$JF$9),VLOOKUP(Tipy!HV48,'Kategórie hráčov'!$A$27:$B$76,2,FALSE),0))</f>
        <v>0</v>
      </c>
      <c r="JG54" s="30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63">
        <f>IF(ISBLANK($JH$3),"",IF(ISBLANK(Tipy!HR48),"-",SUM(JC54:JG54)))</f>
        <v>40</v>
      </c>
      <c r="JI54" s="64"/>
      <c r="JJ54" s="61">
        <f>IF(ISBLANK($JH$3),"",IF(ISBLANK(Tipy!HX48),0,IF(AND(Tipy!HX48=Výsledky!$JF$3,Tipy!HZ48=Výsledky!$JH$3),60,0)))</f>
        <v>0</v>
      </c>
      <c r="JK54" s="61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61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61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62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5" t="str">
        <f>IF(ISBLANK($JH$3),"",IF(ISBLANK(Tipy!HX48),"-",SUM(JJ54:JN54)))</f>
        <v>-</v>
      </c>
      <c r="JP54" s="64"/>
      <c r="JQ54" s="61">
        <f>IF(ISBLANK($JV$3),"",IF(ISBLANK(Tipy!ID48),0,IF(AND(Tipy!ID48=Výsledky!$JT$3,Tipy!IF48=Výsledky!$JV$3),60,0)))</f>
        <v>0</v>
      </c>
      <c r="JR54" s="61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61">
        <f>IF(ISBLANK($JV$3),"",IF(OR(Tipy!IG48=Výsledky!$JQ$6,Tipy!IG48=Výsledky!$JQ$7,Tipy!IG48=Výsledky!$JQ$8,Tipy!IG48=Výsledky!$JQ$9),VLOOKUP(Tipy!IG48,'Kategórie hráčov'!$A$2:$B$51,2,FALSE),0))</f>
        <v>20</v>
      </c>
      <c r="JT54" s="61">
        <f>IF(ISBLANK($JV$3),"",IF(OR(Tipy!IH48=Výsledky!$JT$6,Tipy!IH48=Výsledky!$JT$7,Tipy!IH48=Výsledky!$JT$8,Tipy!IH48=Výsledky!$JT$9),VLOOKUP(Tipy!IH48,'Kategórie hráčov'!$A$27:$B$76,2,FALSE),0))</f>
        <v>0</v>
      </c>
      <c r="JU54" s="62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5">
        <f>IF(ISBLANK($JV$3),"",IF(ISBLANK(Tipy!ID48),"-",SUM(JQ54:JU54)))</f>
        <v>40</v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>
        <f>IF(ISBLANK($JH$3),"",IF(ISBLANK(Tipy!JU48),0,IF(AND(Tipy!JU48=Výsledky!$JF$3,Tipy!JW48=Výsledky!$JH$3),60,0)))</f>
        <v>0</v>
      </c>
      <c r="LH54" s="61" t="e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>#VALUE!</v>
      </c>
      <c r="LI54" s="61" t="e">
        <f>IF(ISBLANK($JH$3),"",IF(OR(Tipy!JX48=Výsledky!#REF!,Tipy!JX48=Výsledky!#REF!,Tipy!JX48=Výsledky!#REF!,Tipy!JX48=Výsledky!$JJ$9),IF(VLOOKUP(Tipy!JX48,'Kategórie hráčov'!$A$2:$B$46,2,FALSE)=30,30,20),0))</f>
        <v>#REF!</v>
      </c>
      <c r="LJ54" s="61" t="e">
        <f>IF(ISBLANK($JH$3),"",IF(OR(Tipy!JY48=Výsledky!#REF!,Tipy!JY48=Výsledky!#REF!,Tipy!JY48=Výsledky!#REF!,Tipy!JY48=Výsledky!$JM$9),IF(VLOOKUP(Tipy!JY48,'Kategórie hráčov'!$A$2:$B$46,2,FALSE)=30,30,20),0))</f>
        <v>#REF!</v>
      </c>
      <c r="LK54" s="62">
        <f>IF(ISBLANK($JH$3),"",IF(ISBLANK(Tipy!JU48),0,IF(OR(AND(Tipy!JU48=Výsledky!$JF$3,OR(Tipy!JW48=Výsledky!$JH$3+1,Tipy!JW48=Výsledky!$JH$3-1)),AND(Tipy!JW48=Výsledky!$JH$3,OR(Tipy!JU48=Výsledky!$JF$3+1,Tipy!JU48=Výsledky!$JF$3-1))),10,0)))</f>
        <v>0</v>
      </c>
      <c r="LL54" s="65" t="e">
        <f>IF(ISBLANK($JH$3),"",IF(ISBLANK(Tipy!JU48),"-",SUM(LG54:LK54)))</f>
        <v>#VALUE!</v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>
        <f>IF(ISBLANK($JH$3),"",IF(ISBLANK(Tipy!KI48),0,IF(AND(Tipy!KI48=Výsledky!$JF$3,Tipy!KK48=Výsledky!$JH$3),60,0)))</f>
        <v>0</v>
      </c>
      <c r="LV54" s="61" t="e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>#VALUE!</v>
      </c>
      <c r="LW54" s="61" t="e">
        <f>IF(ISBLANK($JH$3),"",IF(OR(Tipy!KL48=Výsledky!#REF!,Tipy!KL48=Výsledky!#REF!,Tipy!KL48=Výsledky!#REF!,Tipy!KL48=Výsledky!$JJ$9),IF(VLOOKUP(Tipy!KL48,'Kategórie hráčov'!$A$2:$B$46,2,FALSE)=30,30,20),0))</f>
        <v>#REF!</v>
      </c>
      <c r="LX54" s="61" t="e">
        <f>IF(ISBLANK($JH$3),"",IF(OR(Tipy!KM48=Výsledky!#REF!,Tipy!KM48=Výsledky!#REF!,Tipy!KM48=Výsledky!#REF!,Tipy!KM48=Výsledky!$JM$9),IF(VLOOKUP(Tipy!KM48,'Kategórie hráčov'!$A$2:$B$46,2,FALSE)=30,30,20),0))</f>
        <v>#REF!</v>
      </c>
      <c r="LY54" s="62">
        <f>IF(ISBLANK($JH$3),"",IF(ISBLANK(Tipy!KI48),0,IF(OR(AND(Tipy!KI48=Výsledky!$JF$3,OR(Tipy!KK48=Výsledky!$JH$3+1,Tipy!KK48=Výsledky!$JH$3-1)),AND(Tipy!KK48=Výsledky!$JH$3,OR(Tipy!KI48=Výsledky!$JF$3+1,Tipy!KI48=Výsledky!$JF$3-1))),10,0)))</f>
        <v>0</v>
      </c>
      <c r="LZ54" s="65" t="e">
        <f>IF(ISBLANK($JH$3),"",IF(ISBLANK(Tipy!KI48),"-",SUM(LU54:LY54)))</f>
        <v>#VALUE!</v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>
        <f>IF(ISBLANK($IT$3),"",IF(ISBLANK(Tipy!HF49),0,IF(AND(Tipy!HF49=Výsledky!$IR$3,Tipy!HH49=Výsledky!$IT$3),60,0)))</f>
        <v>0</v>
      </c>
      <c r="IP55" s="61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61">
        <f>IF(ISBLANK($IT$3),"",IF(OR(Tipy!HI49=Výsledky!$IO$6,Tipy!HI49=Výsledky!$IO$7,Tipy!HI49=Výsledky!$IO$8,Tipy!HI49=Výsledky!$IO$9),VLOOKUP(Tipy!HI49,'Kategórie hráčov'!$A$2:$B$51,2,FALSE),0))</f>
        <v>0</v>
      </c>
      <c r="IR55" s="61">
        <f>IF(ISBLANK($IT$3),"",IF(OR(Tipy!HJ49=Výsledky!$IR$6,Tipy!HJ49=Výsledky!$IR$7,Tipy!HJ49=Výsledky!$IR$8,Tipy!HJ49=Výsledky!$IR$9),VLOOKUP(Tipy!HJ49,'Kategórie hráčov'!$A$27:$B$76,2,FALSE),0))</f>
        <v>0</v>
      </c>
      <c r="IS55" s="62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5">
        <f>IF(ISBLANK($IT$3),"",IF(ISBLANK(Tipy!HF49),"-",SUM(IO55:IS55)))</f>
        <v>30</v>
      </c>
      <c r="IU55" s="64"/>
      <c r="IV55" s="61">
        <f>IF(ISBLANK($JA$3),"",IF(ISBLANK(Tipy!HL49),0,IF(AND(Tipy!HL49=Výsledky!$IY$3,Tipy!HN49=Výsledky!$JA$3),60,0)))</f>
        <v>0</v>
      </c>
      <c r="IW55" s="61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61">
        <f>IF(ISBLANK($JA$3),"",IF(OR(Tipy!HO49=Výsledky!$IV$6,Tipy!HO49=Výsledky!$IV$7,Tipy!HO49=Výsledky!$IV$8,Tipy!HO49=Výsledky!$IV$9),IF(VLOOKUP(Tipy!HO49,'Kategórie hráčov'!$A$2:$B$46,2,FALSE)=30,30,20),0))</f>
        <v>0</v>
      </c>
      <c r="IY55" s="61">
        <f>IF(ISBLANK($JA$3),"",IF(OR(Tipy!HP49=Výsledky!$IY$6,Tipy!HP49=Výsledky!$IY$7,Tipy!HP49=Výsledky!$IY$8,Tipy!HP49=Výsledky!$IY$9),IF(VLOOKUP(Tipy!HP49,'Kategórie hráčov'!$A$2:$B$46,2,FALSE)=30,30,20),0))</f>
        <v>0</v>
      </c>
      <c r="IZ55" s="62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5">
        <f>IF(ISBLANK($JA$3),"",IF(ISBLANK(Tipy!HL49),"-",SUM(IV55:IZ55)))</f>
        <v>0</v>
      </c>
      <c r="JB55" s="64"/>
      <c r="JC55" s="102">
        <f>IF(ISBLANK($JH$3),"",IF(ISBLANK(Tipy!HR49),0,IF(AND(Tipy!HR49=Výsledky!$JF$3,Tipy!HT49=Výsledky!$JH$3),60,0)))</f>
        <v>0</v>
      </c>
      <c r="JD55" s="101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101">
        <f>IF(ISBLANK($JH$3),"",IF(OR(Tipy!HU49=Výsledky!$JC$6,Tipy!HU49=Výsledky!$JC$7,Tipy!HU49=Výsledky!$JC$8,Tipy!HU49=Výsledky!$JC$9),VLOOKUP(Tipy!HU49,'Kategórie hráčov'!$A$2:$B$51,2,FALSE),0))</f>
        <v>20</v>
      </c>
      <c r="JF55" s="101">
        <f>IF(ISBLANK($JH$3),"",IF(OR(Tipy!HV49=Výsledky!$JF$6,Tipy!HV49=Výsledky!$JF$7,Tipy!HV49=Výsledky!$JF$8,Tipy!HV49=Výsledky!$JF$9),VLOOKUP(Tipy!HV49,'Kategórie hráčov'!$A$27:$B$76,2,FALSE),0))</f>
        <v>0</v>
      </c>
      <c r="JG55" s="30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63">
        <f>IF(ISBLANK($JH$3),"",IF(ISBLANK(Tipy!HR49),"-",SUM(JC55:JG55)))</f>
        <v>40</v>
      </c>
      <c r="JI55" s="64"/>
      <c r="JJ55" s="61">
        <f>IF(ISBLANK($JH$3),"",IF(ISBLANK(Tipy!HX49),0,IF(AND(Tipy!HX49=Výsledky!$JF$3,Tipy!HZ49=Výsledky!$JH$3),60,0)))</f>
        <v>0</v>
      </c>
      <c r="JK55" s="61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61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61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62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5" t="str">
        <f>IF(ISBLANK($JH$3),"",IF(ISBLANK(Tipy!HX49),"-",SUM(JJ55:JN55)))</f>
        <v>-</v>
      </c>
      <c r="JP55" s="64"/>
      <c r="JQ55" s="61">
        <f>IF(ISBLANK($JV$3),"",IF(ISBLANK(Tipy!ID49),0,IF(AND(Tipy!ID49=Výsledky!$JT$3,Tipy!IF49=Výsledky!$JV$3),60,0)))</f>
        <v>0</v>
      </c>
      <c r="JR55" s="61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61">
        <f>IF(ISBLANK($JV$3),"",IF(OR(Tipy!IG49=Výsledky!$JQ$6,Tipy!IG49=Výsledky!$JQ$7,Tipy!IG49=Výsledky!$JQ$8,Tipy!IG49=Výsledky!$JQ$9),VLOOKUP(Tipy!IG49,'Kategórie hráčov'!$A$2:$B$51,2,FALSE),0))</f>
        <v>20</v>
      </c>
      <c r="JT55" s="61">
        <f>IF(ISBLANK($JV$3),"",IF(OR(Tipy!IH49=Výsledky!$JT$6,Tipy!IH49=Výsledky!$JT$7,Tipy!IH49=Výsledky!$JT$8,Tipy!IH49=Výsledky!$JT$9),VLOOKUP(Tipy!IH49,'Kategórie hráčov'!$A$27:$B$76,2,FALSE),0))</f>
        <v>0</v>
      </c>
      <c r="JU55" s="62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5">
        <f>IF(ISBLANK($JV$3),"",IF(ISBLANK(Tipy!ID49),"-",SUM(JQ55:JU55)))</f>
        <v>40</v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>
        <f>IF(ISBLANK($JH$3),"",IF(ISBLANK(Tipy!JU49),0,IF(AND(Tipy!JU49=Výsledky!$JF$3,Tipy!JW49=Výsledky!$JH$3),60,0)))</f>
        <v>0</v>
      </c>
      <c r="LH55" s="61" t="e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>#VALUE!</v>
      </c>
      <c r="LI55" s="61" t="e">
        <f>IF(ISBLANK($JH$3),"",IF(OR(Tipy!JX49=Výsledky!#REF!,Tipy!JX49=Výsledky!#REF!,Tipy!JX49=Výsledky!#REF!,Tipy!JX49=Výsledky!$JJ$9),IF(VLOOKUP(Tipy!JX49,'Kategórie hráčov'!$A$2:$B$46,2,FALSE)=30,30,20),0))</f>
        <v>#REF!</v>
      </c>
      <c r="LJ55" s="61" t="e">
        <f>IF(ISBLANK($JH$3),"",IF(OR(Tipy!JY49=Výsledky!#REF!,Tipy!JY49=Výsledky!#REF!,Tipy!JY49=Výsledky!#REF!,Tipy!JY49=Výsledky!$JM$9),IF(VLOOKUP(Tipy!JY49,'Kategórie hráčov'!$A$2:$B$46,2,FALSE)=30,30,20),0))</f>
        <v>#REF!</v>
      </c>
      <c r="LK55" s="62">
        <f>IF(ISBLANK($JH$3),"",IF(ISBLANK(Tipy!JU49),0,IF(OR(AND(Tipy!JU49=Výsledky!$JF$3,OR(Tipy!JW49=Výsledky!$JH$3+1,Tipy!JW49=Výsledky!$JH$3-1)),AND(Tipy!JW49=Výsledky!$JH$3,OR(Tipy!JU49=Výsledky!$JF$3+1,Tipy!JU49=Výsledky!$JF$3-1))),10,0)))</f>
        <v>0</v>
      </c>
      <c r="LL55" s="65" t="e">
        <f>IF(ISBLANK($JH$3),"",IF(ISBLANK(Tipy!JU49),"-",SUM(LG55:LK55)))</f>
        <v>#VALUE!</v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>
        <f>IF(ISBLANK($JH$3),"",IF(ISBLANK(Tipy!KI49),0,IF(AND(Tipy!KI49=Výsledky!$JF$3,Tipy!KK49=Výsledky!$JH$3),60,0)))</f>
        <v>0</v>
      </c>
      <c r="LV55" s="61" t="e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>#VALUE!</v>
      </c>
      <c r="LW55" s="61" t="e">
        <f>IF(ISBLANK($JH$3),"",IF(OR(Tipy!KL49=Výsledky!#REF!,Tipy!KL49=Výsledky!#REF!,Tipy!KL49=Výsledky!#REF!,Tipy!KL49=Výsledky!$JJ$9),IF(VLOOKUP(Tipy!KL49,'Kategórie hráčov'!$A$2:$B$46,2,FALSE)=30,30,20),0))</f>
        <v>#REF!</v>
      </c>
      <c r="LX55" s="61" t="e">
        <f>IF(ISBLANK($JH$3),"",IF(OR(Tipy!KM49=Výsledky!#REF!,Tipy!KM49=Výsledky!#REF!,Tipy!KM49=Výsledky!#REF!,Tipy!KM49=Výsledky!$JM$9),IF(VLOOKUP(Tipy!KM49,'Kategórie hráčov'!$A$2:$B$46,2,FALSE)=30,30,20),0))</f>
        <v>#REF!</v>
      </c>
      <c r="LY55" s="62">
        <f>IF(ISBLANK($JH$3),"",IF(ISBLANK(Tipy!KI49),0,IF(OR(AND(Tipy!KI49=Výsledky!$JF$3,OR(Tipy!KK49=Výsledky!$JH$3+1,Tipy!KK49=Výsledky!$JH$3-1)),AND(Tipy!KK49=Výsledky!$JH$3,OR(Tipy!KI49=Výsledky!$JF$3+1,Tipy!KI49=Výsledky!$JF$3-1))),10,0)))</f>
        <v>0</v>
      </c>
      <c r="LZ55" s="65" t="e">
        <f>IF(ISBLANK($JH$3),"",IF(ISBLANK(Tipy!KI49),"-",SUM(LU55:LY55)))</f>
        <v>#VALUE!</v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>
        <f>IF(ISBLANK($IT$3),"",IF(ISBLANK(Tipy!HF50),0,IF(AND(Tipy!HF50=Výsledky!$IR$3,Tipy!HH50=Výsledky!$IT$3),60,0)))</f>
        <v>0</v>
      </c>
      <c r="IP56" s="61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61">
        <f>IF(ISBLANK($IT$3),"",IF(OR(Tipy!HI50=Výsledky!$IO$6,Tipy!HI50=Výsledky!$IO$7,Tipy!HI50=Výsledky!$IO$8,Tipy!HI50=Výsledky!$IO$9),VLOOKUP(Tipy!HI50,'Kategórie hráčov'!$A$2:$B$51,2,FALSE),0))</f>
        <v>0</v>
      </c>
      <c r="IR56" s="61">
        <f>IF(ISBLANK($IT$3),"",IF(OR(Tipy!HJ50=Výsledky!$IR$6,Tipy!HJ50=Výsledky!$IR$7,Tipy!HJ50=Výsledky!$IR$8,Tipy!HJ50=Výsledky!$IR$9),VLOOKUP(Tipy!HJ50,'Kategórie hráčov'!$A$27:$B$76,2,FALSE),0))</f>
        <v>0</v>
      </c>
      <c r="IS56" s="62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5" t="str">
        <f>IF(ISBLANK($IT$3),"",IF(ISBLANK(Tipy!HF50),"-",SUM(IO56:IS56)))</f>
        <v>-</v>
      </c>
      <c r="IU56" s="64"/>
      <c r="IV56" s="61">
        <f>IF(ISBLANK($JA$3),"",IF(ISBLANK(Tipy!HL50),0,IF(AND(Tipy!HL50=Výsledky!$IY$3,Tipy!HN50=Výsledky!$JA$3),60,0)))</f>
        <v>0</v>
      </c>
      <c r="IW56" s="61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61">
        <f>IF(ISBLANK($JA$3),"",IF(OR(Tipy!HO50=Výsledky!$IV$6,Tipy!HO50=Výsledky!$IV$7,Tipy!HO50=Výsledky!$IV$8,Tipy!HO50=Výsledky!$IV$9),IF(VLOOKUP(Tipy!HO50,'Kategórie hráčov'!$A$2:$B$46,2,FALSE)=30,30,20),0))</f>
        <v>0</v>
      </c>
      <c r="IY56" s="61">
        <f>IF(ISBLANK($JA$3),"",IF(OR(Tipy!HP50=Výsledky!$IY$6,Tipy!HP50=Výsledky!$IY$7,Tipy!HP50=Výsledky!$IY$8,Tipy!HP50=Výsledky!$IY$9),IF(VLOOKUP(Tipy!HP50,'Kategórie hráčov'!$A$2:$B$46,2,FALSE)=30,30,20),0))</f>
        <v>0</v>
      </c>
      <c r="IZ56" s="62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5" t="str">
        <f>IF(ISBLANK($JA$3),"",IF(ISBLANK(Tipy!HL50),"-",SUM(IV56:IZ56)))</f>
        <v>-</v>
      </c>
      <c r="JB56" s="64"/>
      <c r="JC56" s="102">
        <f>IF(ISBLANK($JH$3),"",IF(ISBLANK(Tipy!HR50),0,IF(AND(Tipy!HR50=Výsledky!$JF$3,Tipy!HT50=Výsledky!$JH$3),60,0)))</f>
        <v>0</v>
      </c>
      <c r="JD56" s="101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01">
        <f>IF(ISBLANK($JH$3),"",IF(OR(Tipy!HU50=Výsledky!$JC$6,Tipy!HU50=Výsledky!$JC$7,Tipy!HU50=Výsledky!$JC$8,Tipy!HU50=Výsledky!$JC$9),VLOOKUP(Tipy!HU50,'Kategórie hráčov'!$A$2:$B$51,2,FALSE),0))</f>
        <v>0</v>
      </c>
      <c r="JF56" s="101">
        <f>IF(ISBLANK($JH$3),"",IF(OR(Tipy!HV50=Výsledky!$JF$6,Tipy!HV50=Výsledky!$JF$7,Tipy!HV50=Výsledky!$JF$8,Tipy!HV50=Výsledky!$JF$9),VLOOKUP(Tipy!HV50,'Kategórie hráčov'!$A$27:$B$76,2,FALSE),0))</f>
        <v>0</v>
      </c>
      <c r="JG56" s="30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63" t="str">
        <f>IF(ISBLANK($JH$3),"",IF(ISBLANK(Tipy!HR50),"-",SUM(JC56:JG56)))</f>
        <v>-</v>
      </c>
      <c r="JI56" s="64"/>
      <c r="JJ56" s="61">
        <f>IF(ISBLANK($JH$3),"",IF(ISBLANK(Tipy!HX50),0,IF(AND(Tipy!HX50=Výsledky!$JF$3,Tipy!HZ50=Výsledky!$JH$3),60,0)))</f>
        <v>0</v>
      </c>
      <c r="JK56" s="61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61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61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62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5" t="str">
        <f>IF(ISBLANK($JH$3),"",IF(ISBLANK(Tipy!HX50),"-",SUM(JJ56:JN56)))</f>
        <v>-</v>
      </c>
      <c r="JP56" s="64"/>
      <c r="JQ56" s="61">
        <f>IF(ISBLANK($JV$3),"",IF(ISBLANK(Tipy!ID50),0,IF(AND(Tipy!ID50=Výsledky!$JT$3,Tipy!IF50=Výsledky!$JV$3),60,0)))</f>
        <v>0</v>
      </c>
      <c r="JR56" s="61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61">
        <f>IF(ISBLANK($JV$3),"",IF(OR(Tipy!IG50=Výsledky!$JQ$6,Tipy!IG50=Výsledky!$JQ$7,Tipy!IG50=Výsledky!$JQ$8,Tipy!IG50=Výsledky!$JQ$9),VLOOKUP(Tipy!IG50,'Kategórie hráčov'!$A$2:$B$51,2,FALSE),0))</f>
        <v>0</v>
      </c>
      <c r="JT56" s="61">
        <f>IF(ISBLANK($JV$3),"",IF(OR(Tipy!IH50=Výsledky!$JT$6,Tipy!IH50=Výsledky!$JT$7,Tipy!IH50=Výsledky!$JT$8,Tipy!IH50=Výsledky!$JT$9),VLOOKUP(Tipy!IH50,'Kategórie hráčov'!$A$27:$B$76,2,FALSE),0))</f>
        <v>0</v>
      </c>
      <c r="JU56" s="62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5" t="str">
        <f>IF(ISBLANK($JV$3),"",IF(ISBLANK(Tipy!ID50),"-",SUM(JQ56:JU56)))</f>
        <v>-</v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>
        <f>IF(ISBLANK($JH$3),"",IF(ISBLANK(Tipy!JU50),0,IF(AND(Tipy!JU50=Výsledky!$JF$3,Tipy!JW50=Výsledky!$JH$3),60,0)))</f>
        <v>0</v>
      </c>
      <c r="LH56" s="61" t="e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>#VALUE!</v>
      </c>
      <c r="LI56" s="61" t="e">
        <f>IF(ISBLANK($JH$3),"",IF(OR(Tipy!JX50=Výsledky!#REF!,Tipy!JX50=Výsledky!#REF!,Tipy!JX50=Výsledky!#REF!,Tipy!JX50=Výsledky!$JJ$9),IF(VLOOKUP(Tipy!JX50,'Kategórie hráčov'!$A$2:$B$46,2,FALSE)=30,30,20),0))</f>
        <v>#REF!</v>
      </c>
      <c r="LJ56" s="61" t="e">
        <f>IF(ISBLANK($JH$3),"",IF(OR(Tipy!JY50=Výsledky!#REF!,Tipy!JY50=Výsledky!#REF!,Tipy!JY50=Výsledky!#REF!,Tipy!JY50=Výsledky!$JM$9),IF(VLOOKUP(Tipy!JY50,'Kategórie hráčov'!$A$2:$B$46,2,FALSE)=30,30,20),0))</f>
        <v>#REF!</v>
      </c>
      <c r="LK56" s="62">
        <f>IF(ISBLANK($JH$3),"",IF(ISBLANK(Tipy!JU50),0,IF(OR(AND(Tipy!JU50=Výsledky!$JF$3,OR(Tipy!JW50=Výsledky!$JH$3+1,Tipy!JW50=Výsledky!$JH$3-1)),AND(Tipy!JW50=Výsledky!$JH$3,OR(Tipy!JU50=Výsledky!$JF$3+1,Tipy!JU50=Výsledky!$JF$3-1))),10,0)))</f>
        <v>0</v>
      </c>
      <c r="LL56" s="65" t="e">
        <f>IF(ISBLANK($JH$3),"",IF(ISBLANK(Tipy!JU50),"-",SUM(LG56:LK56)))</f>
        <v>#VALUE!</v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>
        <f>IF(ISBLANK($JH$3),"",IF(ISBLANK(Tipy!KI50),0,IF(AND(Tipy!KI50=Výsledky!$JF$3,Tipy!KK50=Výsledky!$JH$3),60,0)))</f>
        <v>0</v>
      </c>
      <c r="LV56" s="61" t="e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>#VALUE!</v>
      </c>
      <c r="LW56" s="61" t="e">
        <f>IF(ISBLANK($JH$3),"",IF(OR(Tipy!KL50=Výsledky!#REF!,Tipy!KL50=Výsledky!#REF!,Tipy!KL50=Výsledky!#REF!,Tipy!KL50=Výsledky!$JJ$9),IF(VLOOKUP(Tipy!KL50,'Kategórie hráčov'!$A$2:$B$46,2,FALSE)=30,30,20),0))</f>
        <v>#REF!</v>
      </c>
      <c r="LX56" s="61" t="e">
        <f>IF(ISBLANK($JH$3),"",IF(OR(Tipy!KM50=Výsledky!#REF!,Tipy!KM50=Výsledky!#REF!,Tipy!KM50=Výsledky!#REF!,Tipy!KM50=Výsledky!$JM$9),IF(VLOOKUP(Tipy!KM50,'Kategórie hráčov'!$A$2:$B$46,2,FALSE)=30,30,20),0))</f>
        <v>#REF!</v>
      </c>
      <c r="LY56" s="62">
        <f>IF(ISBLANK($JH$3),"",IF(ISBLANK(Tipy!KI50),0,IF(OR(AND(Tipy!KI50=Výsledky!$JF$3,OR(Tipy!KK50=Výsledky!$JH$3+1,Tipy!KK50=Výsledky!$JH$3-1)),AND(Tipy!KK50=Výsledky!$JH$3,OR(Tipy!KI50=Výsledky!$JF$3+1,Tipy!KI50=Výsledky!$JF$3-1))),10,0)))</f>
        <v>0</v>
      </c>
      <c r="LZ56" s="65" t="e">
        <f>IF(ISBLANK($JH$3),"",IF(ISBLANK(Tipy!KI50),"-",SUM(LU56:LY56)))</f>
        <v>#VALUE!</v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>
        <f>IF(ISBLANK($IT$3),"",IF(ISBLANK(Tipy!HF51),0,IF(AND(Tipy!HF51=Výsledky!$IR$3,Tipy!HH51=Výsledky!$IT$3),60,0)))</f>
        <v>0</v>
      </c>
      <c r="IP57" s="61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61">
        <f>IF(ISBLANK($IT$3),"",IF(OR(Tipy!HI51=Výsledky!$IO$6,Tipy!HI51=Výsledky!$IO$7,Tipy!HI51=Výsledky!$IO$8,Tipy!HI51=Výsledky!$IO$9),VLOOKUP(Tipy!HI51,'Kategórie hráčov'!$A$2:$B$51,2,FALSE),0))</f>
        <v>20</v>
      </c>
      <c r="IR57" s="61">
        <f>IF(ISBLANK($IT$3),"",IF(OR(Tipy!HJ51=Výsledky!$IR$6,Tipy!HJ51=Výsledky!$IR$7,Tipy!HJ51=Výsledky!$IR$8,Tipy!HJ51=Výsledky!$IR$9),VLOOKUP(Tipy!HJ51,'Kategórie hráčov'!$A$27:$B$76,2,FALSE),0))</f>
        <v>0</v>
      </c>
      <c r="IS57" s="62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5">
        <f>IF(ISBLANK($IT$3),"",IF(ISBLANK(Tipy!HF51),"-",SUM(IO57:IS57)))</f>
        <v>40</v>
      </c>
      <c r="IU57" s="64"/>
      <c r="IV57" s="61">
        <f>IF(ISBLANK($JA$3),"",IF(ISBLANK(Tipy!HL51),0,IF(AND(Tipy!HL51=Výsledky!$IY$3,Tipy!HN51=Výsledky!$JA$3),60,0)))</f>
        <v>0</v>
      </c>
      <c r="IW57" s="61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61">
        <f>IF(ISBLANK($JA$3),"",IF(OR(Tipy!HO51=Výsledky!$IV$6,Tipy!HO51=Výsledky!$IV$7,Tipy!HO51=Výsledky!$IV$8,Tipy!HO51=Výsledky!$IV$9),IF(VLOOKUP(Tipy!HO51,'Kategórie hráčov'!$A$2:$B$46,2,FALSE)=30,30,20),0))</f>
        <v>0</v>
      </c>
      <c r="IY57" s="61">
        <f>IF(ISBLANK($JA$3),"",IF(OR(Tipy!HP51=Výsledky!$IY$6,Tipy!HP51=Výsledky!$IY$7,Tipy!HP51=Výsledky!$IY$8,Tipy!HP51=Výsledky!$IY$9),IF(VLOOKUP(Tipy!HP51,'Kategórie hráčov'!$A$2:$B$46,2,FALSE)=30,30,20),0))</f>
        <v>0</v>
      </c>
      <c r="IZ57" s="62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5">
        <f>IF(ISBLANK($JA$3),"",IF(ISBLANK(Tipy!HL51),"-",SUM(IV57:IZ57)))</f>
        <v>0</v>
      </c>
      <c r="JB57" s="64"/>
      <c r="JC57" s="102">
        <f>IF(ISBLANK($JH$3),"",IF(ISBLANK(Tipy!HR51),0,IF(AND(Tipy!HR51=Výsledky!$JF$3,Tipy!HT51=Výsledky!$JH$3),60,0)))</f>
        <v>0</v>
      </c>
      <c r="JD57" s="101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101">
        <f>IF(ISBLANK($JH$3),"",IF(OR(Tipy!HU51=Výsledky!$JC$6,Tipy!HU51=Výsledky!$JC$7,Tipy!HU51=Výsledky!$JC$8,Tipy!HU51=Výsledky!$JC$9),VLOOKUP(Tipy!HU51,'Kategórie hráčov'!$A$2:$B$51,2,FALSE),0))</f>
        <v>20</v>
      </c>
      <c r="JF57" s="101">
        <f>IF(ISBLANK($JH$3),"",IF(OR(Tipy!HV51=Výsledky!$JF$6,Tipy!HV51=Výsledky!$JF$7,Tipy!HV51=Výsledky!$JF$8,Tipy!HV51=Výsledky!$JF$9),VLOOKUP(Tipy!HV51,'Kategórie hráčov'!$A$27:$B$76,2,FALSE),0))</f>
        <v>30</v>
      </c>
      <c r="JG57" s="303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63">
        <f>IF(ISBLANK($JH$3),"",IF(ISBLANK(Tipy!HR51),"-",SUM(JC57:JG57)))</f>
        <v>80</v>
      </c>
      <c r="JI57" s="64"/>
      <c r="JJ57" s="61">
        <f>IF(ISBLANK($JH$3),"",IF(ISBLANK(Tipy!HX51),0,IF(AND(Tipy!HX51=Výsledky!$JF$3,Tipy!HZ51=Výsledky!$JH$3),60,0)))</f>
        <v>0</v>
      </c>
      <c r="JK57" s="61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61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61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62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5" t="str">
        <f>IF(ISBLANK($JH$3),"",IF(ISBLANK(Tipy!HX51),"-",SUM(JJ57:JN57)))</f>
        <v>-</v>
      </c>
      <c r="JP57" s="64"/>
      <c r="JQ57" s="61">
        <f>IF(ISBLANK($JV$3),"",IF(ISBLANK(Tipy!ID51),0,IF(AND(Tipy!ID51=Výsledky!$JT$3,Tipy!IF51=Výsledky!$JV$3),60,0)))</f>
        <v>0</v>
      </c>
      <c r="JR57" s="61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61">
        <f>IF(ISBLANK($JV$3),"",IF(OR(Tipy!IG51=Výsledky!$JQ$6,Tipy!IG51=Výsledky!$JQ$7,Tipy!IG51=Výsledky!$JQ$8,Tipy!IG51=Výsledky!$JQ$9),VLOOKUP(Tipy!IG51,'Kategórie hráčov'!$A$2:$B$51,2,FALSE),0))</f>
        <v>20</v>
      </c>
      <c r="JT57" s="61">
        <f>IF(ISBLANK($JV$3),"",IF(OR(Tipy!IH51=Výsledky!$JT$6,Tipy!IH51=Výsledky!$JT$7,Tipy!IH51=Výsledky!$JT$8,Tipy!IH51=Výsledky!$JT$9),VLOOKUP(Tipy!IH51,'Kategórie hráčov'!$A$27:$B$76,2,FALSE),0))</f>
        <v>0</v>
      </c>
      <c r="JU57" s="62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5">
        <f>IF(ISBLANK($JV$3),"",IF(ISBLANK(Tipy!ID51),"-",SUM(JQ57:JU57)))</f>
        <v>50</v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>
        <f>IF(ISBLANK($JH$3),"",IF(ISBLANK(Tipy!JU51),0,IF(AND(Tipy!JU51=Výsledky!$JF$3,Tipy!JW51=Výsledky!$JH$3),60,0)))</f>
        <v>0</v>
      </c>
      <c r="LH57" s="61" t="e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>#VALUE!</v>
      </c>
      <c r="LI57" s="61" t="e">
        <f>IF(ISBLANK($JH$3),"",IF(OR(Tipy!JX51=Výsledky!#REF!,Tipy!JX51=Výsledky!#REF!,Tipy!JX51=Výsledky!#REF!,Tipy!JX51=Výsledky!$JJ$9),IF(VLOOKUP(Tipy!JX51,'Kategórie hráčov'!$A$2:$B$46,2,FALSE)=30,30,20),0))</f>
        <v>#REF!</v>
      </c>
      <c r="LJ57" s="61" t="e">
        <f>IF(ISBLANK($JH$3),"",IF(OR(Tipy!JY51=Výsledky!#REF!,Tipy!JY51=Výsledky!#REF!,Tipy!JY51=Výsledky!#REF!,Tipy!JY51=Výsledky!$JM$9),IF(VLOOKUP(Tipy!JY51,'Kategórie hráčov'!$A$2:$B$46,2,FALSE)=30,30,20),0))</f>
        <v>#REF!</v>
      </c>
      <c r="LK57" s="62">
        <f>IF(ISBLANK($JH$3),"",IF(ISBLANK(Tipy!JU51),0,IF(OR(AND(Tipy!JU51=Výsledky!$JF$3,OR(Tipy!JW51=Výsledky!$JH$3+1,Tipy!JW51=Výsledky!$JH$3-1)),AND(Tipy!JW51=Výsledky!$JH$3,OR(Tipy!JU51=Výsledky!$JF$3+1,Tipy!JU51=Výsledky!$JF$3-1))),10,0)))</f>
        <v>0</v>
      </c>
      <c r="LL57" s="65" t="e">
        <f>IF(ISBLANK($JH$3),"",IF(ISBLANK(Tipy!JU51),"-",SUM(LG57:LK57)))</f>
        <v>#VALUE!</v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>
        <f>IF(ISBLANK($JH$3),"",IF(ISBLANK(Tipy!KI51),0,IF(AND(Tipy!KI51=Výsledky!$JF$3,Tipy!KK51=Výsledky!$JH$3),60,0)))</f>
        <v>0</v>
      </c>
      <c r="LV57" s="61" t="e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>#VALUE!</v>
      </c>
      <c r="LW57" s="61" t="e">
        <f>IF(ISBLANK($JH$3),"",IF(OR(Tipy!KL51=Výsledky!#REF!,Tipy!KL51=Výsledky!#REF!,Tipy!KL51=Výsledky!#REF!,Tipy!KL51=Výsledky!$JJ$9),IF(VLOOKUP(Tipy!KL51,'Kategórie hráčov'!$A$2:$B$46,2,FALSE)=30,30,20),0))</f>
        <v>#REF!</v>
      </c>
      <c r="LX57" s="61" t="e">
        <f>IF(ISBLANK($JH$3),"",IF(OR(Tipy!KM51=Výsledky!#REF!,Tipy!KM51=Výsledky!#REF!,Tipy!KM51=Výsledky!#REF!,Tipy!KM51=Výsledky!$JM$9),IF(VLOOKUP(Tipy!KM51,'Kategórie hráčov'!$A$2:$B$46,2,FALSE)=30,30,20),0))</f>
        <v>#REF!</v>
      </c>
      <c r="LY57" s="62">
        <f>IF(ISBLANK($JH$3),"",IF(ISBLANK(Tipy!KI51),0,IF(OR(AND(Tipy!KI51=Výsledky!$JF$3,OR(Tipy!KK51=Výsledky!$JH$3+1,Tipy!KK51=Výsledky!$JH$3-1)),AND(Tipy!KK51=Výsledky!$JH$3,OR(Tipy!KI51=Výsledky!$JF$3+1,Tipy!KI51=Výsledky!$JF$3-1))),10,0)))</f>
        <v>0</v>
      </c>
      <c r="LZ57" s="65" t="e">
        <f>IF(ISBLANK($JH$3),"",IF(ISBLANK(Tipy!KI51),"-",SUM(LU57:LY57)))</f>
        <v>#VALUE!</v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>
        <f>IF(ISBLANK($IT$3),"",IF(ISBLANK(Tipy!HF52),0,IF(AND(Tipy!HF52=Výsledky!$IR$3,Tipy!HH52=Výsledky!$IT$3),60,0)))</f>
        <v>0</v>
      </c>
      <c r="IP58" s="61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61">
        <f>IF(ISBLANK($IT$3),"",IF(OR(Tipy!HI52=Výsledky!$IO$6,Tipy!HI52=Výsledky!$IO$7,Tipy!HI52=Výsledky!$IO$8,Tipy!HI52=Výsledky!$IO$9),VLOOKUP(Tipy!HI52,'Kategórie hráčov'!$A$2:$B$51,2,FALSE),0))</f>
        <v>0</v>
      </c>
      <c r="IR58" s="61">
        <f>IF(ISBLANK($IT$3),"",IF(OR(Tipy!HJ52=Výsledky!$IR$6,Tipy!HJ52=Výsledky!$IR$7,Tipy!HJ52=Výsledky!$IR$8,Tipy!HJ52=Výsledky!$IR$9),VLOOKUP(Tipy!HJ52,'Kategórie hráčov'!$A$27:$B$76,2,FALSE),0))</f>
        <v>20</v>
      </c>
      <c r="IS58" s="62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5">
        <f>IF(ISBLANK($IT$3),"",IF(ISBLANK(Tipy!HF52),"-",SUM(IO58:IS58)))</f>
        <v>50</v>
      </c>
      <c r="IU58" s="64"/>
      <c r="IV58" s="61">
        <f>IF(ISBLANK($JA$3),"",IF(ISBLANK(Tipy!HL52),0,IF(AND(Tipy!HL52=Výsledky!$IY$3,Tipy!HN52=Výsledky!$JA$3),60,0)))</f>
        <v>0</v>
      </c>
      <c r="IW58" s="61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61">
        <f>IF(ISBLANK($JA$3),"",IF(OR(Tipy!HO52=Výsledky!$IV$6,Tipy!HO52=Výsledky!$IV$7,Tipy!HO52=Výsledky!$IV$8,Tipy!HO52=Výsledky!$IV$9),IF(VLOOKUP(Tipy!HO52,'Kategórie hráčov'!$A$2:$B$46,2,FALSE)=30,30,20),0))</f>
        <v>0</v>
      </c>
      <c r="IY58" s="61">
        <f>IF(ISBLANK($JA$3),"",IF(OR(Tipy!HP52=Výsledky!$IY$6,Tipy!HP52=Výsledky!$IY$7,Tipy!HP52=Výsledky!$IY$8,Tipy!HP52=Výsledky!$IY$9),IF(VLOOKUP(Tipy!HP52,'Kategórie hráčov'!$A$2:$B$46,2,FALSE)=30,30,20),0))</f>
        <v>0</v>
      </c>
      <c r="IZ58" s="62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5">
        <f>IF(ISBLANK($JA$3),"",IF(ISBLANK(Tipy!HL52),"-",SUM(IV58:IZ58)))</f>
        <v>0</v>
      </c>
      <c r="JB58" s="64"/>
      <c r="JC58" s="102">
        <f>IF(ISBLANK($JH$3),"",IF(ISBLANK(Tipy!HR52),0,IF(AND(Tipy!HR52=Výsledky!$JF$3,Tipy!HT52=Výsledky!$JH$3),60,0)))</f>
        <v>60</v>
      </c>
      <c r="JD58" s="101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01">
        <f>IF(ISBLANK($JH$3),"",IF(OR(Tipy!HU52=Výsledky!$JC$6,Tipy!HU52=Výsledky!$JC$7,Tipy!HU52=Výsledky!$JC$8,Tipy!HU52=Výsledky!$JC$9),VLOOKUP(Tipy!HU52,'Kategórie hráčov'!$A$2:$B$51,2,FALSE),0))</f>
        <v>20</v>
      </c>
      <c r="JF58" s="101">
        <f>IF(ISBLANK($JH$3),"",IF(OR(Tipy!HV52=Výsledky!$JF$6,Tipy!HV52=Výsledky!$JF$7,Tipy!HV52=Výsledky!$JF$8,Tipy!HV52=Výsledky!$JF$9),VLOOKUP(Tipy!HV52,'Kategórie hráčov'!$A$27:$B$76,2,FALSE),0))</f>
        <v>0</v>
      </c>
      <c r="JG58" s="30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63">
        <f>IF(ISBLANK($JH$3),"",IF(ISBLANK(Tipy!HR52),"-",SUM(JC58:JG58)))</f>
        <v>80</v>
      </c>
      <c r="JI58" s="64"/>
      <c r="JJ58" s="61">
        <f>IF(ISBLANK($JH$3),"",IF(ISBLANK(Tipy!HX52),0,IF(AND(Tipy!HX52=Výsledky!$JF$3,Tipy!HZ52=Výsledky!$JH$3),60,0)))</f>
        <v>0</v>
      </c>
      <c r="JK58" s="61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61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61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62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5" t="str">
        <f>IF(ISBLANK($JH$3),"",IF(ISBLANK(Tipy!HX52),"-",SUM(JJ58:JN58)))</f>
        <v>-</v>
      </c>
      <c r="JP58" s="64"/>
      <c r="JQ58" s="61">
        <f>IF(ISBLANK($JV$3),"",IF(ISBLANK(Tipy!ID52),0,IF(AND(Tipy!ID52=Výsledky!$JT$3,Tipy!IF52=Výsledky!$JV$3),60,0)))</f>
        <v>0</v>
      </c>
      <c r="JR58" s="61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61">
        <f>IF(ISBLANK($JV$3),"",IF(OR(Tipy!IG52=Výsledky!$JQ$6,Tipy!IG52=Výsledky!$JQ$7,Tipy!IG52=Výsledky!$JQ$8,Tipy!IG52=Výsledky!$JQ$9),VLOOKUP(Tipy!IG52,'Kategórie hráčov'!$A$2:$B$51,2,FALSE),0))</f>
        <v>20</v>
      </c>
      <c r="JT58" s="61">
        <f>IF(ISBLANK($JV$3),"",IF(OR(Tipy!IH52=Výsledky!$JT$6,Tipy!IH52=Výsledky!$JT$7,Tipy!IH52=Výsledky!$JT$8,Tipy!IH52=Výsledky!$JT$9),VLOOKUP(Tipy!IH52,'Kategórie hráčov'!$A$27:$B$76,2,FALSE),0))</f>
        <v>0</v>
      </c>
      <c r="JU58" s="62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5">
        <f>IF(ISBLANK($JV$3),"",IF(ISBLANK(Tipy!ID52),"-",SUM(JQ58:JU58)))</f>
        <v>50</v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>
        <f>IF(ISBLANK($JH$3),"",IF(ISBLANK(Tipy!JU52),0,IF(AND(Tipy!JU52=Výsledky!$JF$3,Tipy!JW52=Výsledky!$JH$3),60,0)))</f>
        <v>0</v>
      </c>
      <c r="LH58" s="61" t="e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>#VALUE!</v>
      </c>
      <c r="LI58" s="61" t="e">
        <f>IF(ISBLANK($JH$3),"",IF(OR(Tipy!JX52=Výsledky!#REF!,Tipy!JX52=Výsledky!#REF!,Tipy!JX52=Výsledky!#REF!,Tipy!JX52=Výsledky!$JJ$9),IF(VLOOKUP(Tipy!JX52,'Kategórie hráčov'!$A$2:$B$46,2,FALSE)=30,30,20),0))</f>
        <v>#REF!</v>
      </c>
      <c r="LJ58" s="61" t="e">
        <f>IF(ISBLANK($JH$3),"",IF(OR(Tipy!JY52=Výsledky!#REF!,Tipy!JY52=Výsledky!#REF!,Tipy!JY52=Výsledky!#REF!,Tipy!JY52=Výsledky!$JM$9),IF(VLOOKUP(Tipy!JY52,'Kategórie hráčov'!$A$2:$B$46,2,FALSE)=30,30,20),0))</f>
        <v>#REF!</v>
      </c>
      <c r="LK58" s="62">
        <f>IF(ISBLANK($JH$3),"",IF(ISBLANK(Tipy!JU52),0,IF(OR(AND(Tipy!JU52=Výsledky!$JF$3,OR(Tipy!JW52=Výsledky!$JH$3+1,Tipy!JW52=Výsledky!$JH$3-1)),AND(Tipy!JW52=Výsledky!$JH$3,OR(Tipy!JU52=Výsledky!$JF$3+1,Tipy!JU52=Výsledky!$JF$3-1))),10,0)))</f>
        <v>0</v>
      </c>
      <c r="LL58" s="65" t="e">
        <f>IF(ISBLANK($JH$3),"",IF(ISBLANK(Tipy!JU52),"-",SUM(LG58:LK58)))</f>
        <v>#VALUE!</v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>
        <f>IF(ISBLANK($JH$3),"",IF(ISBLANK(Tipy!KI52),0,IF(AND(Tipy!KI52=Výsledky!$JF$3,Tipy!KK52=Výsledky!$JH$3),60,0)))</f>
        <v>0</v>
      </c>
      <c r="LV58" s="61" t="e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>#VALUE!</v>
      </c>
      <c r="LW58" s="61" t="e">
        <f>IF(ISBLANK($JH$3),"",IF(OR(Tipy!KL52=Výsledky!#REF!,Tipy!KL52=Výsledky!#REF!,Tipy!KL52=Výsledky!#REF!,Tipy!KL52=Výsledky!$JJ$9),IF(VLOOKUP(Tipy!KL52,'Kategórie hráčov'!$A$2:$B$46,2,FALSE)=30,30,20),0))</f>
        <v>#REF!</v>
      </c>
      <c r="LX58" s="61" t="e">
        <f>IF(ISBLANK($JH$3),"",IF(OR(Tipy!KM52=Výsledky!#REF!,Tipy!KM52=Výsledky!#REF!,Tipy!KM52=Výsledky!#REF!,Tipy!KM52=Výsledky!$JM$9),IF(VLOOKUP(Tipy!KM52,'Kategórie hráčov'!$A$2:$B$46,2,FALSE)=30,30,20),0))</f>
        <v>#REF!</v>
      </c>
      <c r="LY58" s="62">
        <f>IF(ISBLANK($JH$3),"",IF(ISBLANK(Tipy!KI52),0,IF(OR(AND(Tipy!KI52=Výsledky!$JF$3,OR(Tipy!KK52=Výsledky!$JH$3+1,Tipy!KK52=Výsledky!$JH$3-1)),AND(Tipy!KK52=Výsledky!$JH$3,OR(Tipy!KI52=Výsledky!$JF$3+1,Tipy!KI52=Výsledky!$JF$3-1))),10,0)))</f>
        <v>0</v>
      </c>
      <c r="LZ58" s="65" t="e">
        <f>IF(ISBLANK($JH$3),"",IF(ISBLANK(Tipy!KI52),"-",SUM(LU58:LY58)))</f>
        <v>#VALUE!</v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>
        <f>IF(ISBLANK($IT$3),"",IF(ISBLANK(Tipy!HF53),0,IF(AND(Tipy!HF53=Výsledky!$IR$3,Tipy!HH53=Výsledky!$IT$3),60,0)))</f>
        <v>0</v>
      </c>
      <c r="IP59" s="61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61">
        <f>IF(ISBLANK($IT$3),"",IF(OR(Tipy!HI53=Výsledky!$IO$6,Tipy!HI53=Výsledky!$IO$7,Tipy!HI53=Výsledky!$IO$8,Tipy!HI53=Výsledky!$IO$9),VLOOKUP(Tipy!HI53,'Kategórie hráčov'!$A$2:$B$51,2,FALSE),0))</f>
        <v>20</v>
      </c>
      <c r="IR59" s="61">
        <f>IF(ISBLANK($IT$3),"",IF(OR(Tipy!HJ53=Výsledky!$IR$6,Tipy!HJ53=Výsledky!$IR$7,Tipy!HJ53=Výsledky!$IR$8,Tipy!HJ53=Výsledky!$IR$9),VLOOKUP(Tipy!HJ53,'Kategórie hráčov'!$A$27:$B$76,2,FALSE),0))</f>
        <v>0</v>
      </c>
      <c r="IS59" s="62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5">
        <f>IF(ISBLANK($IT$3),"",IF(ISBLANK(Tipy!HF53),"-",SUM(IO59:IS59)))</f>
        <v>40</v>
      </c>
      <c r="IU59" s="64"/>
      <c r="IV59" s="61">
        <f>IF(ISBLANK($JA$3),"",IF(ISBLANK(Tipy!HL53),0,IF(AND(Tipy!HL53=Výsledky!$IY$3,Tipy!HN53=Výsledky!$JA$3),60,0)))</f>
        <v>0</v>
      </c>
      <c r="IW59" s="61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61">
        <f>IF(ISBLANK($JA$3),"",IF(OR(Tipy!HO53=Výsledky!$IV$6,Tipy!HO53=Výsledky!$IV$7,Tipy!HO53=Výsledky!$IV$8,Tipy!HO53=Výsledky!$IV$9),IF(VLOOKUP(Tipy!HO53,'Kategórie hráčov'!$A$2:$B$46,2,FALSE)=30,30,20),0))</f>
        <v>0</v>
      </c>
      <c r="IY59" s="61">
        <f>IF(ISBLANK($JA$3),"",IF(OR(Tipy!HP53=Výsledky!$IY$6,Tipy!HP53=Výsledky!$IY$7,Tipy!HP53=Výsledky!$IY$8,Tipy!HP53=Výsledky!$IY$9),IF(VLOOKUP(Tipy!HP53,'Kategórie hráčov'!$A$2:$B$46,2,FALSE)=30,30,20),0))</f>
        <v>0</v>
      </c>
      <c r="IZ59" s="62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5">
        <f>IF(ISBLANK($JA$3),"",IF(ISBLANK(Tipy!HL53),"-",SUM(IV59:IZ59)))</f>
        <v>0</v>
      </c>
      <c r="JB59" s="64"/>
      <c r="JC59" s="102">
        <f>IF(ISBLANK($JH$3),"",IF(ISBLANK(Tipy!HR53),0,IF(AND(Tipy!HR53=Výsledky!$JF$3,Tipy!HT53=Výsledky!$JH$3),60,0)))</f>
        <v>0</v>
      </c>
      <c r="JD59" s="101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101">
        <f>IF(ISBLANK($JH$3),"",IF(OR(Tipy!HU53=Výsledky!$JC$6,Tipy!HU53=Výsledky!$JC$7,Tipy!HU53=Výsledky!$JC$8,Tipy!HU53=Výsledky!$JC$9),VLOOKUP(Tipy!HU53,'Kategórie hráčov'!$A$2:$B$51,2,FALSE),0))</f>
        <v>20</v>
      </c>
      <c r="JF59" s="101">
        <f>IF(ISBLANK($JH$3),"",IF(OR(Tipy!HV53=Výsledky!$JF$6,Tipy!HV53=Výsledky!$JF$7,Tipy!HV53=Výsledky!$JF$8,Tipy!HV53=Výsledky!$JF$9),VLOOKUP(Tipy!HV53,'Kategórie hráčov'!$A$27:$B$76,2,FALSE),0))</f>
        <v>0</v>
      </c>
      <c r="JG59" s="303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63">
        <f>IF(ISBLANK($JH$3),"",IF(ISBLANK(Tipy!HR53),"-",SUM(JC59:JG59)))</f>
        <v>50</v>
      </c>
      <c r="JI59" s="64"/>
      <c r="JJ59" s="61">
        <f>IF(ISBLANK($JH$3),"",IF(ISBLANK(Tipy!HX53),0,IF(AND(Tipy!HX53=Výsledky!$JF$3,Tipy!HZ53=Výsledky!$JH$3),60,0)))</f>
        <v>0</v>
      </c>
      <c r="JK59" s="61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61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61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62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5" t="str">
        <f>IF(ISBLANK($JH$3),"",IF(ISBLANK(Tipy!HX53),"-",SUM(JJ59:JN59)))</f>
        <v>-</v>
      </c>
      <c r="JP59" s="64"/>
      <c r="JQ59" s="61">
        <f>IF(ISBLANK($JV$3),"",IF(ISBLANK(Tipy!ID53),0,IF(AND(Tipy!ID53=Výsledky!$JT$3,Tipy!IF53=Výsledky!$JV$3),60,0)))</f>
        <v>0</v>
      </c>
      <c r="JR59" s="61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61">
        <f>IF(ISBLANK($JV$3),"",IF(OR(Tipy!IG53=Výsledky!$JQ$6,Tipy!IG53=Výsledky!$JQ$7,Tipy!IG53=Výsledky!$JQ$8,Tipy!IG53=Výsledky!$JQ$9),VLOOKUP(Tipy!IG53,'Kategórie hráčov'!$A$2:$B$51,2,FALSE),0))</f>
        <v>20</v>
      </c>
      <c r="JT59" s="61">
        <f>IF(ISBLANK($JV$3),"",IF(OR(Tipy!IH53=Výsledky!$JT$6,Tipy!IH53=Výsledky!$JT$7,Tipy!IH53=Výsledky!$JT$8,Tipy!IH53=Výsledky!$JT$9),VLOOKUP(Tipy!IH53,'Kategórie hráčov'!$A$27:$B$76,2,FALSE),0))</f>
        <v>0</v>
      </c>
      <c r="JU59" s="62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5">
        <f>IF(ISBLANK($JV$3),"",IF(ISBLANK(Tipy!ID53),"-",SUM(JQ59:JU59)))</f>
        <v>40</v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>
        <f>IF(ISBLANK($JH$3),"",IF(ISBLANK(Tipy!JU53),0,IF(AND(Tipy!JU53=Výsledky!$JF$3,Tipy!JW53=Výsledky!$JH$3),60,0)))</f>
        <v>0</v>
      </c>
      <c r="LH59" s="61" t="e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>#VALUE!</v>
      </c>
      <c r="LI59" s="61" t="e">
        <f>IF(ISBLANK($JH$3),"",IF(OR(Tipy!JX53=Výsledky!#REF!,Tipy!JX53=Výsledky!#REF!,Tipy!JX53=Výsledky!#REF!,Tipy!JX53=Výsledky!$JJ$9),IF(VLOOKUP(Tipy!JX53,'Kategórie hráčov'!$A$2:$B$46,2,FALSE)=30,30,20),0))</f>
        <v>#REF!</v>
      </c>
      <c r="LJ59" s="61" t="e">
        <f>IF(ISBLANK($JH$3),"",IF(OR(Tipy!JY53=Výsledky!#REF!,Tipy!JY53=Výsledky!#REF!,Tipy!JY53=Výsledky!#REF!,Tipy!JY53=Výsledky!$JM$9),IF(VLOOKUP(Tipy!JY53,'Kategórie hráčov'!$A$2:$B$46,2,FALSE)=30,30,20),0))</f>
        <v>#REF!</v>
      </c>
      <c r="LK59" s="62">
        <f>IF(ISBLANK($JH$3),"",IF(ISBLANK(Tipy!JU53),0,IF(OR(AND(Tipy!JU53=Výsledky!$JF$3,OR(Tipy!JW53=Výsledky!$JH$3+1,Tipy!JW53=Výsledky!$JH$3-1)),AND(Tipy!JW53=Výsledky!$JH$3,OR(Tipy!JU53=Výsledky!$JF$3+1,Tipy!JU53=Výsledky!$JF$3-1))),10,0)))</f>
        <v>0</v>
      </c>
      <c r="LL59" s="65" t="e">
        <f>IF(ISBLANK($JH$3),"",IF(ISBLANK(Tipy!JU53),"-",SUM(LG59:LK59)))</f>
        <v>#VALUE!</v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>
        <f>IF(ISBLANK($JH$3),"",IF(ISBLANK(Tipy!KI53),0,IF(AND(Tipy!KI53=Výsledky!$JF$3,Tipy!KK53=Výsledky!$JH$3),60,0)))</f>
        <v>0</v>
      </c>
      <c r="LV59" s="61" t="e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>#VALUE!</v>
      </c>
      <c r="LW59" s="61" t="e">
        <f>IF(ISBLANK($JH$3),"",IF(OR(Tipy!KL53=Výsledky!#REF!,Tipy!KL53=Výsledky!#REF!,Tipy!KL53=Výsledky!#REF!,Tipy!KL53=Výsledky!$JJ$9),IF(VLOOKUP(Tipy!KL53,'Kategórie hráčov'!$A$2:$B$46,2,FALSE)=30,30,20),0))</f>
        <v>#REF!</v>
      </c>
      <c r="LX59" s="61" t="e">
        <f>IF(ISBLANK($JH$3),"",IF(OR(Tipy!KM53=Výsledky!#REF!,Tipy!KM53=Výsledky!#REF!,Tipy!KM53=Výsledky!#REF!,Tipy!KM53=Výsledky!$JM$9),IF(VLOOKUP(Tipy!KM53,'Kategórie hráčov'!$A$2:$B$46,2,FALSE)=30,30,20),0))</f>
        <v>#REF!</v>
      </c>
      <c r="LY59" s="62">
        <f>IF(ISBLANK($JH$3),"",IF(ISBLANK(Tipy!KI53),0,IF(OR(AND(Tipy!KI53=Výsledky!$JF$3,OR(Tipy!KK53=Výsledky!$JH$3+1,Tipy!KK53=Výsledky!$JH$3-1)),AND(Tipy!KK53=Výsledky!$JH$3,OR(Tipy!KI53=Výsledky!$JF$3+1,Tipy!KI53=Výsledky!$JF$3-1))),10,0)))</f>
        <v>0</v>
      </c>
      <c r="LZ59" s="65" t="e">
        <f>IF(ISBLANK($JH$3),"",IF(ISBLANK(Tipy!KI53),"-",SUM(LU59:LY59)))</f>
        <v>#VALUE!</v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>
        <f>IF(ISBLANK($IT$3),"",IF(ISBLANK(Tipy!HF54),0,IF(AND(Tipy!HF54=Výsledky!$IR$3,Tipy!HH54=Výsledky!$IT$3),60,0)))</f>
        <v>0</v>
      </c>
      <c r="IP60" s="61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61">
        <f>IF(ISBLANK($IT$3),"",IF(OR(Tipy!HI54=Výsledky!$IO$6,Tipy!HI54=Výsledky!$IO$7,Tipy!HI54=Výsledky!$IO$8,Tipy!HI54=Výsledky!$IO$9),VLOOKUP(Tipy!HI54,'Kategórie hráčov'!$A$2:$B$51,2,FALSE),0))</f>
        <v>0</v>
      </c>
      <c r="IR60" s="61">
        <f>IF(ISBLANK($IT$3),"",IF(OR(Tipy!HJ54=Výsledky!$IR$6,Tipy!HJ54=Výsledky!$IR$7,Tipy!HJ54=Výsledky!$IR$8,Tipy!HJ54=Výsledky!$IR$9),VLOOKUP(Tipy!HJ54,'Kategórie hráčov'!$A$27:$B$76,2,FALSE),0))</f>
        <v>0</v>
      </c>
      <c r="IS60" s="62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5" t="str">
        <f>IF(ISBLANK($IT$3),"",IF(ISBLANK(Tipy!HF54),"-",SUM(IO60:IS60)))</f>
        <v>-</v>
      </c>
      <c r="IU60" s="64"/>
      <c r="IV60" s="61">
        <f>IF(ISBLANK($JA$3),"",IF(ISBLANK(Tipy!HL54),0,IF(AND(Tipy!HL54=Výsledky!$IY$3,Tipy!HN54=Výsledky!$JA$3),60,0)))</f>
        <v>0</v>
      </c>
      <c r="IW60" s="61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61">
        <f>IF(ISBLANK($JA$3),"",IF(OR(Tipy!HO54=Výsledky!$IV$6,Tipy!HO54=Výsledky!$IV$7,Tipy!HO54=Výsledky!$IV$8,Tipy!HO54=Výsledky!$IV$9),IF(VLOOKUP(Tipy!HO54,'Kategórie hráčov'!$A$2:$B$46,2,FALSE)=30,30,20),0))</f>
        <v>0</v>
      </c>
      <c r="IY60" s="61">
        <f>IF(ISBLANK($JA$3),"",IF(OR(Tipy!HP54=Výsledky!$IY$6,Tipy!HP54=Výsledky!$IY$7,Tipy!HP54=Výsledky!$IY$8,Tipy!HP54=Výsledky!$IY$9),IF(VLOOKUP(Tipy!HP54,'Kategórie hráčov'!$A$2:$B$46,2,FALSE)=30,30,20),0))</f>
        <v>0</v>
      </c>
      <c r="IZ60" s="62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5" t="str">
        <f>IF(ISBLANK($JA$3),"",IF(ISBLANK(Tipy!HL54),"-",SUM(IV60:IZ60)))</f>
        <v>-</v>
      </c>
      <c r="JB60" s="64"/>
      <c r="JC60" s="102">
        <f>IF(ISBLANK($JH$3),"",IF(ISBLANK(Tipy!HR54),0,IF(AND(Tipy!HR54=Výsledky!$JF$3,Tipy!HT54=Výsledky!$JH$3),60,0)))</f>
        <v>0</v>
      </c>
      <c r="JD60" s="101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01">
        <f>IF(ISBLANK($JH$3),"",IF(OR(Tipy!HU54=Výsledky!$JC$6,Tipy!HU54=Výsledky!$JC$7,Tipy!HU54=Výsledky!$JC$8,Tipy!HU54=Výsledky!$JC$9),VLOOKUP(Tipy!HU54,'Kategórie hráčov'!$A$2:$B$51,2,FALSE),0))</f>
        <v>0</v>
      </c>
      <c r="JF60" s="101">
        <f>IF(ISBLANK($JH$3),"",IF(OR(Tipy!HV54=Výsledky!$JF$6,Tipy!HV54=Výsledky!$JF$7,Tipy!HV54=Výsledky!$JF$8,Tipy!HV54=Výsledky!$JF$9),VLOOKUP(Tipy!HV54,'Kategórie hráčov'!$A$27:$B$76,2,FALSE),0))</f>
        <v>0</v>
      </c>
      <c r="JG60" s="30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63" t="str">
        <f>IF(ISBLANK($JH$3),"",IF(ISBLANK(Tipy!HR54),"-",SUM(JC60:JG60)))</f>
        <v>-</v>
      </c>
      <c r="JI60" s="64"/>
      <c r="JJ60" s="61">
        <f>IF(ISBLANK($JH$3),"",IF(ISBLANK(Tipy!HX54),0,IF(AND(Tipy!HX54=Výsledky!$JF$3,Tipy!HZ54=Výsledky!$JH$3),60,0)))</f>
        <v>0</v>
      </c>
      <c r="JK60" s="61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61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61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62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5" t="str">
        <f>IF(ISBLANK($JH$3),"",IF(ISBLANK(Tipy!HX54),"-",SUM(JJ60:JN60)))</f>
        <v>-</v>
      </c>
      <c r="JP60" s="64"/>
      <c r="JQ60" s="61">
        <f>IF(ISBLANK($JV$3),"",IF(ISBLANK(Tipy!ID54),0,IF(AND(Tipy!ID54=Výsledky!$JT$3,Tipy!IF54=Výsledky!$JV$3),60,0)))</f>
        <v>0</v>
      </c>
      <c r="JR60" s="61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61">
        <f>IF(ISBLANK($JV$3),"",IF(OR(Tipy!IG54=Výsledky!$JQ$6,Tipy!IG54=Výsledky!$JQ$7,Tipy!IG54=Výsledky!$JQ$8,Tipy!IG54=Výsledky!$JQ$9),VLOOKUP(Tipy!IG54,'Kategórie hráčov'!$A$2:$B$51,2,FALSE),0))</f>
        <v>0</v>
      </c>
      <c r="JT60" s="61">
        <f>IF(ISBLANK($JV$3),"",IF(OR(Tipy!IH54=Výsledky!$JT$6,Tipy!IH54=Výsledky!$JT$7,Tipy!IH54=Výsledky!$JT$8,Tipy!IH54=Výsledky!$JT$9),VLOOKUP(Tipy!IH54,'Kategórie hráčov'!$A$27:$B$76,2,FALSE),0))</f>
        <v>0</v>
      </c>
      <c r="JU60" s="62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5" t="str">
        <f>IF(ISBLANK($JV$3),"",IF(ISBLANK(Tipy!ID54),"-",SUM(JQ60:JU60)))</f>
        <v>-</v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>
        <f>IF(ISBLANK($JH$3),"",IF(ISBLANK(Tipy!JU54),0,IF(AND(Tipy!JU54=Výsledky!$JF$3,Tipy!JW54=Výsledky!$JH$3),60,0)))</f>
        <v>0</v>
      </c>
      <c r="LH60" s="61" t="e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>#VALUE!</v>
      </c>
      <c r="LI60" s="61" t="e">
        <f>IF(ISBLANK($JH$3),"",IF(OR(Tipy!JX54=Výsledky!#REF!,Tipy!JX54=Výsledky!#REF!,Tipy!JX54=Výsledky!#REF!,Tipy!JX54=Výsledky!$JJ$9),IF(VLOOKUP(Tipy!JX54,'Kategórie hráčov'!$A$2:$B$46,2,FALSE)=30,30,20),0))</f>
        <v>#REF!</v>
      </c>
      <c r="LJ60" s="61" t="e">
        <f>IF(ISBLANK($JH$3),"",IF(OR(Tipy!JY54=Výsledky!#REF!,Tipy!JY54=Výsledky!#REF!,Tipy!JY54=Výsledky!#REF!,Tipy!JY54=Výsledky!$JM$9),IF(VLOOKUP(Tipy!JY54,'Kategórie hráčov'!$A$2:$B$46,2,FALSE)=30,30,20),0))</f>
        <v>#REF!</v>
      </c>
      <c r="LK60" s="62">
        <f>IF(ISBLANK($JH$3),"",IF(ISBLANK(Tipy!JU54),0,IF(OR(AND(Tipy!JU54=Výsledky!$JF$3,OR(Tipy!JW54=Výsledky!$JH$3+1,Tipy!JW54=Výsledky!$JH$3-1)),AND(Tipy!JW54=Výsledky!$JH$3,OR(Tipy!JU54=Výsledky!$JF$3+1,Tipy!JU54=Výsledky!$JF$3-1))),10,0)))</f>
        <v>0</v>
      </c>
      <c r="LL60" s="65" t="e">
        <f>IF(ISBLANK($JH$3),"",IF(ISBLANK(Tipy!JU54),"-",SUM(LG60:LK60)))</f>
        <v>#VALUE!</v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>
        <f>IF(ISBLANK($JH$3),"",IF(ISBLANK(Tipy!KI54),0,IF(AND(Tipy!KI54=Výsledky!$JF$3,Tipy!KK54=Výsledky!$JH$3),60,0)))</f>
        <v>0</v>
      </c>
      <c r="LV60" s="61" t="e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>#VALUE!</v>
      </c>
      <c r="LW60" s="61" t="e">
        <f>IF(ISBLANK($JH$3),"",IF(OR(Tipy!KL54=Výsledky!#REF!,Tipy!KL54=Výsledky!#REF!,Tipy!KL54=Výsledky!#REF!,Tipy!KL54=Výsledky!$JJ$9),IF(VLOOKUP(Tipy!KL54,'Kategórie hráčov'!$A$2:$B$46,2,FALSE)=30,30,20),0))</f>
        <v>#REF!</v>
      </c>
      <c r="LX60" s="61" t="e">
        <f>IF(ISBLANK($JH$3),"",IF(OR(Tipy!KM54=Výsledky!#REF!,Tipy!KM54=Výsledky!#REF!,Tipy!KM54=Výsledky!#REF!,Tipy!KM54=Výsledky!$JM$9),IF(VLOOKUP(Tipy!KM54,'Kategórie hráčov'!$A$2:$B$46,2,FALSE)=30,30,20),0))</f>
        <v>#REF!</v>
      </c>
      <c r="LY60" s="62">
        <f>IF(ISBLANK($JH$3),"",IF(ISBLANK(Tipy!KI54),0,IF(OR(AND(Tipy!KI54=Výsledky!$JF$3,OR(Tipy!KK54=Výsledky!$JH$3+1,Tipy!KK54=Výsledky!$JH$3-1)),AND(Tipy!KK54=Výsledky!$JH$3,OR(Tipy!KI54=Výsledky!$JF$3+1,Tipy!KI54=Výsledky!$JF$3-1))),10,0)))</f>
        <v>0</v>
      </c>
      <c r="LZ60" s="65" t="e">
        <f>IF(ISBLANK($JH$3),"",IF(ISBLANK(Tipy!KI54),"-",SUM(LU60:LY60)))</f>
        <v>#VALUE!</v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>
        <f>IF(ISBLANK($IT$3),"",IF(ISBLANK(Tipy!HF55),0,IF(AND(Tipy!HF55=Výsledky!$IR$3,Tipy!HH55=Výsledky!$IT$3),60,0)))</f>
        <v>0</v>
      </c>
      <c r="IP61" s="61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61">
        <f>IF(ISBLANK($IT$3),"",IF(OR(Tipy!HI55=Výsledky!$IO$6,Tipy!HI55=Výsledky!$IO$7,Tipy!HI55=Výsledky!$IO$8,Tipy!HI55=Výsledky!$IO$9),VLOOKUP(Tipy!HI55,'Kategórie hráčov'!$A$2:$B$51,2,FALSE),0))</f>
        <v>0</v>
      </c>
      <c r="IR61" s="61">
        <f>IF(ISBLANK($IT$3),"",IF(OR(Tipy!HJ55=Výsledky!$IR$6,Tipy!HJ55=Výsledky!$IR$7,Tipy!HJ55=Výsledky!$IR$8,Tipy!HJ55=Výsledky!$IR$9),VLOOKUP(Tipy!HJ55,'Kategórie hráčov'!$A$27:$B$76,2,FALSE),0))</f>
        <v>20</v>
      </c>
      <c r="IS61" s="62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5">
        <f>IF(ISBLANK($IT$3),"",IF(ISBLANK(Tipy!HF55),"-",SUM(IO61:IS61)))</f>
        <v>40</v>
      </c>
      <c r="IU61" s="64"/>
      <c r="IV61" s="61">
        <f>IF(ISBLANK($JA$3),"",IF(ISBLANK(Tipy!HL55),0,IF(AND(Tipy!HL55=Výsledky!$IY$3,Tipy!HN55=Výsledky!$JA$3),60,0)))</f>
        <v>0</v>
      </c>
      <c r="IW61" s="61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61">
        <f>IF(ISBLANK($JA$3),"",IF(OR(Tipy!HO55=Výsledky!$IV$6,Tipy!HO55=Výsledky!$IV$7,Tipy!HO55=Výsledky!$IV$8,Tipy!HO55=Výsledky!$IV$9),IF(VLOOKUP(Tipy!HO55,'Kategórie hráčov'!$A$2:$B$46,2,FALSE)=30,30,20),0))</f>
        <v>0</v>
      </c>
      <c r="IY61" s="61">
        <f>IF(ISBLANK($JA$3),"",IF(OR(Tipy!HP55=Výsledky!$IY$6,Tipy!HP55=Výsledky!$IY$7,Tipy!HP55=Výsledky!$IY$8,Tipy!HP55=Výsledky!$IY$9),IF(VLOOKUP(Tipy!HP55,'Kategórie hráčov'!$A$2:$B$46,2,FALSE)=30,30,20),0))</f>
        <v>0</v>
      </c>
      <c r="IZ61" s="62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5">
        <f>IF(ISBLANK($JA$3),"",IF(ISBLANK(Tipy!HL55),"-",SUM(IV61:IZ61)))</f>
        <v>0</v>
      </c>
      <c r="JB61" s="64"/>
      <c r="JC61" s="102">
        <f>IF(ISBLANK($JH$3),"",IF(ISBLANK(Tipy!HR55),0,IF(AND(Tipy!HR55=Výsledky!$JF$3,Tipy!HT55=Výsledky!$JH$3),60,0)))</f>
        <v>0</v>
      </c>
      <c r="JD61" s="101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01">
        <f>IF(ISBLANK($JH$3),"",IF(OR(Tipy!HU55=Výsledky!$JC$6,Tipy!HU55=Výsledky!$JC$7,Tipy!HU55=Výsledky!$JC$8,Tipy!HU55=Výsledky!$JC$9),VLOOKUP(Tipy!HU55,'Kategórie hráčov'!$A$2:$B$51,2,FALSE),0))</f>
        <v>20</v>
      </c>
      <c r="JF61" s="101">
        <f>IF(ISBLANK($JH$3),"",IF(OR(Tipy!HV55=Výsledky!$JF$6,Tipy!HV55=Výsledky!$JF$7,Tipy!HV55=Výsledky!$JF$8,Tipy!HV55=Výsledky!$JF$9),VLOOKUP(Tipy!HV55,'Kategórie hráčov'!$A$27:$B$76,2,FALSE),0))</f>
        <v>30</v>
      </c>
      <c r="JG61" s="30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63">
        <f>IF(ISBLANK($JH$3),"",IF(ISBLANK(Tipy!HR55),"-",SUM(JC61:JG61)))</f>
        <v>70</v>
      </c>
      <c r="JI61" s="64"/>
      <c r="JJ61" s="61">
        <f>IF(ISBLANK($JH$3),"",IF(ISBLANK(Tipy!HX55),0,IF(AND(Tipy!HX55=Výsledky!$JF$3,Tipy!HZ55=Výsledky!$JH$3),60,0)))</f>
        <v>0</v>
      </c>
      <c r="JK61" s="61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61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61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62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5" t="str">
        <f>IF(ISBLANK($JH$3),"",IF(ISBLANK(Tipy!HX55),"-",SUM(JJ61:JN61)))</f>
        <v>-</v>
      </c>
      <c r="JP61" s="64"/>
      <c r="JQ61" s="61">
        <f>IF(ISBLANK($JV$3),"",IF(ISBLANK(Tipy!ID55),0,IF(AND(Tipy!ID55=Výsledky!$JT$3,Tipy!IF55=Výsledky!$JV$3),60,0)))</f>
        <v>0</v>
      </c>
      <c r="JR61" s="61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61">
        <f>IF(ISBLANK($JV$3),"",IF(OR(Tipy!IG55=Výsledky!$JQ$6,Tipy!IG55=Výsledky!$JQ$7,Tipy!IG55=Výsledky!$JQ$8,Tipy!IG55=Výsledky!$JQ$9),VLOOKUP(Tipy!IG55,'Kategórie hráčov'!$A$2:$B$51,2,FALSE),0))</f>
        <v>20</v>
      </c>
      <c r="JT61" s="61">
        <f>IF(ISBLANK($JV$3),"",IF(OR(Tipy!IH55=Výsledky!$JT$6,Tipy!IH55=Výsledky!$JT$7,Tipy!IH55=Výsledky!$JT$8,Tipy!IH55=Výsledky!$JT$9),VLOOKUP(Tipy!IH55,'Kategórie hráčov'!$A$27:$B$76,2,FALSE),0))</f>
        <v>20</v>
      </c>
      <c r="JU61" s="62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5">
        <f>IF(ISBLANK($JV$3),"",IF(ISBLANK(Tipy!ID55),"-",SUM(JQ61:JU61)))</f>
        <v>70</v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>
        <f>IF(ISBLANK($JH$3),"",IF(ISBLANK(Tipy!JU55),0,IF(AND(Tipy!JU55=Výsledky!$JF$3,Tipy!JW55=Výsledky!$JH$3),60,0)))</f>
        <v>0</v>
      </c>
      <c r="LH61" s="61" t="e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>#VALUE!</v>
      </c>
      <c r="LI61" s="61" t="e">
        <f>IF(ISBLANK($JH$3),"",IF(OR(Tipy!JX55=Výsledky!#REF!,Tipy!JX55=Výsledky!#REF!,Tipy!JX55=Výsledky!#REF!,Tipy!JX55=Výsledky!$JJ$9),IF(VLOOKUP(Tipy!JX55,'Kategórie hráčov'!$A$2:$B$46,2,FALSE)=30,30,20),0))</f>
        <v>#REF!</v>
      </c>
      <c r="LJ61" s="61" t="e">
        <f>IF(ISBLANK($JH$3),"",IF(OR(Tipy!JY55=Výsledky!#REF!,Tipy!JY55=Výsledky!#REF!,Tipy!JY55=Výsledky!#REF!,Tipy!JY55=Výsledky!$JM$9),IF(VLOOKUP(Tipy!JY55,'Kategórie hráčov'!$A$2:$B$46,2,FALSE)=30,30,20),0))</f>
        <v>#REF!</v>
      </c>
      <c r="LK61" s="62">
        <f>IF(ISBLANK($JH$3),"",IF(ISBLANK(Tipy!JU55),0,IF(OR(AND(Tipy!JU55=Výsledky!$JF$3,OR(Tipy!JW55=Výsledky!$JH$3+1,Tipy!JW55=Výsledky!$JH$3-1)),AND(Tipy!JW55=Výsledky!$JH$3,OR(Tipy!JU55=Výsledky!$JF$3+1,Tipy!JU55=Výsledky!$JF$3-1))),10,0)))</f>
        <v>0</v>
      </c>
      <c r="LL61" s="65" t="e">
        <f>IF(ISBLANK($JH$3),"",IF(ISBLANK(Tipy!JU55),"-",SUM(LG61:LK61)))</f>
        <v>#VALUE!</v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>
        <f>IF(ISBLANK($JH$3),"",IF(ISBLANK(Tipy!KI55),0,IF(AND(Tipy!KI55=Výsledky!$JF$3,Tipy!KK55=Výsledky!$JH$3),60,0)))</f>
        <v>0</v>
      </c>
      <c r="LV61" s="61" t="e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>#VALUE!</v>
      </c>
      <c r="LW61" s="61" t="e">
        <f>IF(ISBLANK($JH$3),"",IF(OR(Tipy!KL55=Výsledky!#REF!,Tipy!KL55=Výsledky!#REF!,Tipy!KL55=Výsledky!#REF!,Tipy!KL55=Výsledky!$JJ$9),IF(VLOOKUP(Tipy!KL55,'Kategórie hráčov'!$A$2:$B$46,2,FALSE)=30,30,20),0))</f>
        <v>#REF!</v>
      </c>
      <c r="LX61" s="61" t="e">
        <f>IF(ISBLANK($JH$3),"",IF(OR(Tipy!KM55=Výsledky!#REF!,Tipy!KM55=Výsledky!#REF!,Tipy!KM55=Výsledky!#REF!,Tipy!KM55=Výsledky!$JM$9),IF(VLOOKUP(Tipy!KM55,'Kategórie hráčov'!$A$2:$B$46,2,FALSE)=30,30,20),0))</f>
        <v>#REF!</v>
      </c>
      <c r="LY61" s="62">
        <f>IF(ISBLANK($JH$3),"",IF(ISBLANK(Tipy!KI55),0,IF(OR(AND(Tipy!KI55=Výsledky!$JF$3,OR(Tipy!KK55=Výsledky!$JH$3+1,Tipy!KK55=Výsledky!$JH$3-1)),AND(Tipy!KK55=Výsledky!$JH$3,OR(Tipy!KI55=Výsledky!$JF$3+1,Tipy!KI55=Výsledky!$JF$3-1))),10,0)))</f>
        <v>0</v>
      </c>
      <c r="LZ61" s="65" t="e">
        <f>IF(ISBLANK($JH$3),"",IF(ISBLANK(Tipy!KI55),"-",SUM(LU61:LY61)))</f>
        <v>#VALUE!</v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>
        <f>IF(ISBLANK($IT$3),"",IF(ISBLANK(Tipy!HF56),0,IF(AND(Tipy!HF56=Výsledky!$IR$3,Tipy!HH56=Výsledky!$IT$3),60,0)))</f>
        <v>0</v>
      </c>
      <c r="IP62" s="61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61">
        <f>IF(ISBLANK($IT$3),"",IF(OR(Tipy!HI56=Výsledky!$IO$6,Tipy!HI56=Výsledky!$IO$7,Tipy!HI56=Výsledky!$IO$8,Tipy!HI56=Výsledky!$IO$9),VLOOKUP(Tipy!HI56,'Kategórie hráčov'!$A$2:$B$51,2,FALSE),0))</f>
        <v>20</v>
      </c>
      <c r="IR62" s="61">
        <f>IF(ISBLANK($IT$3),"",IF(OR(Tipy!HJ56=Výsledky!$IR$6,Tipy!HJ56=Výsledky!$IR$7,Tipy!HJ56=Výsledky!$IR$8,Tipy!HJ56=Výsledky!$IR$9),VLOOKUP(Tipy!HJ56,'Kategórie hráčov'!$A$27:$B$76,2,FALSE),0))</f>
        <v>0</v>
      </c>
      <c r="IS62" s="62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5">
        <f>IF(ISBLANK($IT$3),"",IF(ISBLANK(Tipy!HF56),"-",SUM(IO62:IS62)))</f>
        <v>40</v>
      </c>
      <c r="IU62" s="64"/>
      <c r="IV62" s="61">
        <f>IF(ISBLANK($JA$3),"",IF(ISBLANK(Tipy!HL56),0,IF(AND(Tipy!HL56=Výsledky!$IY$3,Tipy!HN56=Výsledky!$JA$3),60,0)))</f>
        <v>0</v>
      </c>
      <c r="IW62" s="61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61">
        <f>IF(ISBLANK($JA$3),"",IF(OR(Tipy!HO56=Výsledky!$IV$6,Tipy!HO56=Výsledky!$IV$7,Tipy!HO56=Výsledky!$IV$8,Tipy!HO56=Výsledky!$IV$9),IF(VLOOKUP(Tipy!HO56,'Kategórie hráčov'!$A$2:$B$46,2,FALSE)=30,30,20),0))</f>
        <v>0</v>
      </c>
      <c r="IY62" s="61">
        <f>IF(ISBLANK($JA$3),"",IF(OR(Tipy!HP56=Výsledky!$IY$6,Tipy!HP56=Výsledky!$IY$7,Tipy!HP56=Výsledky!$IY$8,Tipy!HP56=Výsledky!$IY$9),IF(VLOOKUP(Tipy!HP56,'Kategórie hráčov'!$A$2:$B$46,2,FALSE)=30,30,20),0))</f>
        <v>0</v>
      </c>
      <c r="IZ62" s="62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5">
        <f>IF(ISBLANK($JA$3),"",IF(ISBLANK(Tipy!HL56),"-",SUM(IV62:IZ62)))</f>
        <v>0</v>
      </c>
      <c r="JB62" s="64"/>
      <c r="JC62" s="102">
        <f>IF(ISBLANK($JH$3),"",IF(ISBLANK(Tipy!HR56),0,IF(AND(Tipy!HR56=Výsledky!$JF$3,Tipy!HT56=Výsledky!$JH$3),60,0)))</f>
        <v>60</v>
      </c>
      <c r="JD62" s="101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01">
        <f>IF(ISBLANK($JH$3),"",IF(OR(Tipy!HU56=Výsledky!$JC$6,Tipy!HU56=Výsledky!$JC$7,Tipy!HU56=Výsledky!$JC$8,Tipy!HU56=Výsledky!$JC$9),VLOOKUP(Tipy!HU56,'Kategórie hráčov'!$A$2:$B$51,2,FALSE),0))</f>
        <v>20</v>
      </c>
      <c r="JF62" s="101">
        <f>IF(ISBLANK($JH$3),"",IF(OR(Tipy!HV56=Výsledky!$JF$6,Tipy!HV56=Výsledky!$JF$7,Tipy!HV56=Výsledky!$JF$8,Tipy!HV56=Výsledky!$JF$9),VLOOKUP(Tipy!HV56,'Kategórie hráčov'!$A$27:$B$76,2,FALSE),0))</f>
        <v>20</v>
      </c>
      <c r="JG62" s="30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63">
        <f>IF(ISBLANK($JH$3),"",IF(ISBLANK(Tipy!HR56),"-",SUM(JC62:JG62)))</f>
        <v>100</v>
      </c>
      <c r="JI62" s="64"/>
      <c r="JJ62" s="61">
        <f>IF(ISBLANK($JH$3),"",IF(ISBLANK(Tipy!HX56),0,IF(AND(Tipy!HX56=Výsledky!$JF$3,Tipy!HZ56=Výsledky!$JH$3),60,0)))</f>
        <v>0</v>
      </c>
      <c r="JK62" s="61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61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61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62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5" t="str">
        <f>IF(ISBLANK($JH$3),"",IF(ISBLANK(Tipy!HX56),"-",SUM(JJ62:JN62)))</f>
        <v>-</v>
      </c>
      <c r="JP62" s="64"/>
      <c r="JQ62" s="61">
        <f>IF(ISBLANK($JV$3),"",IF(ISBLANK(Tipy!ID56),0,IF(AND(Tipy!ID56=Výsledky!$JT$3,Tipy!IF56=Výsledky!$JV$3),60,0)))</f>
        <v>0</v>
      </c>
      <c r="JR62" s="61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61">
        <f>IF(ISBLANK($JV$3),"",IF(OR(Tipy!IG56=Výsledky!$JQ$6,Tipy!IG56=Výsledky!$JQ$7,Tipy!IG56=Výsledky!$JQ$8,Tipy!IG56=Výsledky!$JQ$9),VLOOKUP(Tipy!IG56,'Kategórie hráčov'!$A$2:$B$51,2,FALSE),0))</f>
        <v>0</v>
      </c>
      <c r="JT62" s="61">
        <f>IF(ISBLANK($JV$3),"",IF(OR(Tipy!IH56=Výsledky!$JT$6,Tipy!IH56=Výsledky!$JT$7,Tipy!IH56=Výsledky!$JT$8,Tipy!IH56=Výsledky!$JT$9),VLOOKUP(Tipy!IH56,'Kategórie hráčov'!$A$27:$B$76,2,FALSE),0))</f>
        <v>0</v>
      </c>
      <c r="JU62" s="62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5">
        <f>IF(ISBLANK($JV$3),"",IF(ISBLANK(Tipy!ID56),"-",SUM(JQ62:JU62)))</f>
        <v>20</v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>
        <f>IF(ISBLANK($JH$3),"",IF(ISBLANK(Tipy!JU56),0,IF(AND(Tipy!JU56=Výsledky!$JF$3,Tipy!JW56=Výsledky!$JH$3),60,0)))</f>
        <v>0</v>
      </c>
      <c r="LH62" s="61" t="e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>#VALUE!</v>
      </c>
      <c r="LI62" s="61" t="e">
        <f>IF(ISBLANK($JH$3),"",IF(OR(Tipy!JX56=Výsledky!#REF!,Tipy!JX56=Výsledky!#REF!,Tipy!JX56=Výsledky!#REF!,Tipy!JX56=Výsledky!$JJ$9),IF(VLOOKUP(Tipy!JX56,'Kategórie hráčov'!$A$2:$B$46,2,FALSE)=30,30,20),0))</f>
        <v>#REF!</v>
      </c>
      <c r="LJ62" s="61" t="e">
        <f>IF(ISBLANK($JH$3),"",IF(OR(Tipy!JY56=Výsledky!#REF!,Tipy!JY56=Výsledky!#REF!,Tipy!JY56=Výsledky!#REF!,Tipy!JY56=Výsledky!$JM$9),IF(VLOOKUP(Tipy!JY56,'Kategórie hráčov'!$A$2:$B$46,2,FALSE)=30,30,20),0))</f>
        <v>#REF!</v>
      </c>
      <c r="LK62" s="62">
        <f>IF(ISBLANK($JH$3),"",IF(ISBLANK(Tipy!JU56),0,IF(OR(AND(Tipy!JU56=Výsledky!$JF$3,OR(Tipy!JW56=Výsledky!$JH$3+1,Tipy!JW56=Výsledky!$JH$3-1)),AND(Tipy!JW56=Výsledky!$JH$3,OR(Tipy!JU56=Výsledky!$JF$3+1,Tipy!JU56=Výsledky!$JF$3-1))),10,0)))</f>
        <v>0</v>
      </c>
      <c r="LL62" s="65" t="e">
        <f>IF(ISBLANK($JH$3),"",IF(ISBLANK(Tipy!JU56),"-",SUM(LG62:LK62)))</f>
        <v>#VALUE!</v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>
        <f>IF(ISBLANK($JH$3),"",IF(ISBLANK(Tipy!KI56),0,IF(AND(Tipy!KI56=Výsledky!$JF$3,Tipy!KK56=Výsledky!$JH$3),60,0)))</f>
        <v>0</v>
      </c>
      <c r="LV62" s="61" t="e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>#VALUE!</v>
      </c>
      <c r="LW62" s="61" t="e">
        <f>IF(ISBLANK($JH$3),"",IF(OR(Tipy!KL56=Výsledky!#REF!,Tipy!KL56=Výsledky!#REF!,Tipy!KL56=Výsledky!#REF!,Tipy!KL56=Výsledky!$JJ$9),IF(VLOOKUP(Tipy!KL56,'Kategórie hráčov'!$A$2:$B$46,2,FALSE)=30,30,20),0))</f>
        <v>#REF!</v>
      </c>
      <c r="LX62" s="61" t="e">
        <f>IF(ISBLANK($JH$3),"",IF(OR(Tipy!KM56=Výsledky!#REF!,Tipy!KM56=Výsledky!#REF!,Tipy!KM56=Výsledky!#REF!,Tipy!KM56=Výsledky!$JM$9),IF(VLOOKUP(Tipy!KM56,'Kategórie hráčov'!$A$2:$B$46,2,FALSE)=30,30,20),0))</f>
        <v>#REF!</v>
      </c>
      <c r="LY62" s="62">
        <f>IF(ISBLANK($JH$3),"",IF(ISBLANK(Tipy!KI56),0,IF(OR(AND(Tipy!KI56=Výsledky!$JF$3,OR(Tipy!KK56=Výsledky!$JH$3+1,Tipy!KK56=Výsledky!$JH$3-1)),AND(Tipy!KK56=Výsledky!$JH$3,OR(Tipy!KI56=Výsledky!$JF$3+1,Tipy!KI56=Výsledky!$JF$3-1))),10,0)))</f>
        <v>0</v>
      </c>
      <c r="LZ62" s="65" t="e">
        <f>IF(ISBLANK($JH$3),"",IF(ISBLANK(Tipy!KI56),"-",SUM(LU62:LY62)))</f>
        <v>#VALUE!</v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>
        <f>IF(ISBLANK($IT$3),"",IF(ISBLANK(Tipy!HF57),0,IF(AND(Tipy!HF57=Výsledky!$IR$3,Tipy!HH57=Výsledky!$IT$3),60,0)))</f>
        <v>0</v>
      </c>
      <c r="IP63" s="61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61">
        <f>IF(ISBLANK($IT$3),"",IF(OR(Tipy!HI57=Výsledky!$IO$6,Tipy!HI57=Výsledky!$IO$7,Tipy!HI57=Výsledky!$IO$8,Tipy!HI57=Výsledky!$IO$9),VLOOKUP(Tipy!HI57,'Kategórie hráčov'!$A$2:$B$51,2,FALSE),0))</f>
        <v>0</v>
      </c>
      <c r="IR63" s="61">
        <f>IF(ISBLANK($IT$3),"",IF(OR(Tipy!HJ57=Výsledky!$IR$6,Tipy!HJ57=Výsledky!$IR$7,Tipy!HJ57=Výsledky!$IR$8,Tipy!HJ57=Výsledky!$IR$9),VLOOKUP(Tipy!HJ57,'Kategórie hráčov'!$A$27:$B$76,2,FALSE),0))</f>
        <v>0</v>
      </c>
      <c r="IS63" s="62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5" t="str">
        <f>IF(ISBLANK($IT$3),"",IF(ISBLANK(Tipy!HF57),"-",SUM(IO63:IS63)))</f>
        <v>-</v>
      </c>
      <c r="IU63" s="64"/>
      <c r="IV63" s="61">
        <f>IF(ISBLANK($JA$3),"",IF(ISBLANK(Tipy!HL57),0,IF(AND(Tipy!HL57=Výsledky!$IY$3,Tipy!HN57=Výsledky!$JA$3),60,0)))</f>
        <v>0</v>
      </c>
      <c r="IW63" s="61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61">
        <f>IF(ISBLANK($JA$3),"",IF(OR(Tipy!HO57=Výsledky!$IV$6,Tipy!HO57=Výsledky!$IV$7,Tipy!HO57=Výsledky!$IV$8,Tipy!HO57=Výsledky!$IV$9),IF(VLOOKUP(Tipy!HO57,'Kategórie hráčov'!$A$2:$B$46,2,FALSE)=30,30,20),0))</f>
        <v>0</v>
      </c>
      <c r="IY63" s="61">
        <f>IF(ISBLANK($JA$3),"",IF(OR(Tipy!HP57=Výsledky!$IY$6,Tipy!HP57=Výsledky!$IY$7,Tipy!HP57=Výsledky!$IY$8,Tipy!HP57=Výsledky!$IY$9),IF(VLOOKUP(Tipy!HP57,'Kategórie hráčov'!$A$2:$B$46,2,FALSE)=30,30,20),0))</f>
        <v>0</v>
      </c>
      <c r="IZ63" s="62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5" t="str">
        <f>IF(ISBLANK($JA$3),"",IF(ISBLANK(Tipy!HL57),"-",SUM(IV63:IZ63)))</f>
        <v>-</v>
      </c>
      <c r="JB63" s="64"/>
      <c r="JC63" s="102">
        <f>IF(ISBLANK($JH$3),"",IF(ISBLANK(Tipy!HR57),0,IF(AND(Tipy!HR57=Výsledky!$JF$3,Tipy!HT57=Výsledky!$JH$3),60,0)))</f>
        <v>0</v>
      </c>
      <c r="JD63" s="101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01">
        <f>IF(ISBLANK($JH$3),"",IF(OR(Tipy!HU57=Výsledky!$JC$6,Tipy!HU57=Výsledky!$JC$7,Tipy!HU57=Výsledky!$JC$8,Tipy!HU57=Výsledky!$JC$9),VLOOKUP(Tipy!HU57,'Kategórie hráčov'!$A$2:$B$51,2,FALSE),0))</f>
        <v>0</v>
      </c>
      <c r="JF63" s="101">
        <f>IF(ISBLANK($JH$3),"",IF(OR(Tipy!HV57=Výsledky!$JF$6,Tipy!HV57=Výsledky!$JF$7,Tipy!HV57=Výsledky!$JF$8,Tipy!HV57=Výsledky!$JF$9),VLOOKUP(Tipy!HV57,'Kategórie hráčov'!$A$27:$B$76,2,FALSE),0))</f>
        <v>0</v>
      </c>
      <c r="JG63" s="30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63" t="str">
        <f>IF(ISBLANK($JH$3),"",IF(ISBLANK(Tipy!HR57),"-",SUM(JC63:JG63)))</f>
        <v>-</v>
      </c>
      <c r="JI63" s="64"/>
      <c r="JJ63" s="61">
        <f>IF(ISBLANK($JH$3),"",IF(ISBLANK(Tipy!HX57),0,IF(AND(Tipy!HX57=Výsledky!$JF$3,Tipy!HZ57=Výsledky!$JH$3),60,0)))</f>
        <v>0</v>
      </c>
      <c r="JK63" s="61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61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61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62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5" t="str">
        <f>IF(ISBLANK($JH$3),"",IF(ISBLANK(Tipy!HX57),"-",SUM(JJ63:JN63)))</f>
        <v>-</v>
      </c>
      <c r="JP63" s="64"/>
      <c r="JQ63" s="61">
        <f>IF(ISBLANK($JV$3),"",IF(ISBLANK(Tipy!ID57),0,IF(AND(Tipy!ID57=Výsledky!$JT$3,Tipy!IF57=Výsledky!$JV$3),60,0)))</f>
        <v>0</v>
      </c>
      <c r="JR63" s="61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61">
        <f>IF(ISBLANK($JV$3),"",IF(OR(Tipy!IG57=Výsledky!$JQ$6,Tipy!IG57=Výsledky!$JQ$7,Tipy!IG57=Výsledky!$JQ$8,Tipy!IG57=Výsledky!$JQ$9),VLOOKUP(Tipy!IG57,'Kategórie hráčov'!$A$2:$B$51,2,FALSE),0))</f>
        <v>0</v>
      </c>
      <c r="JT63" s="61">
        <f>IF(ISBLANK($JV$3),"",IF(OR(Tipy!IH57=Výsledky!$JT$6,Tipy!IH57=Výsledky!$JT$7,Tipy!IH57=Výsledky!$JT$8,Tipy!IH57=Výsledky!$JT$9),VLOOKUP(Tipy!IH57,'Kategórie hráčov'!$A$27:$B$76,2,FALSE),0))</f>
        <v>0</v>
      </c>
      <c r="JU63" s="62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5" t="str">
        <f>IF(ISBLANK($JV$3),"",IF(ISBLANK(Tipy!ID57),"-",SUM(JQ63:JU63)))</f>
        <v>-</v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>
        <f>IF(ISBLANK($JH$3),"",IF(ISBLANK(Tipy!JU57),0,IF(AND(Tipy!JU57=Výsledky!$JF$3,Tipy!JW57=Výsledky!$JH$3),60,0)))</f>
        <v>0</v>
      </c>
      <c r="LH63" s="61" t="e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>#VALUE!</v>
      </c>
      <c r="LI63" s="61" t="e">
        <f>IF(ISBLANK($JH$3),"",IF(OR(Tipy!JX57=Výsledky!#REF!,Tipy!JX57=Výsledky!#REF!,Tipy!JX57=Výsledky!#REF!,Tipy!JX57=Výsledky!$JJ$9),IF(VLOOKUP(Tipy!JX57,'Kategórie hráčov'!$A$2:$B$46,2,FALSE)=30,30,20),0))</f>
        <v>#REF!</v>
      </c>
      <c r="LJ63" s="61" t="e">
        <f>IF(ISBLANK($JH$3),"",IF(OR(Tipy!JY57=Výsledky!#REF!,Tipy!JY57=Výsledky!#REF!,Tipy!JY57=Výsledky!#REF!,Tipy!JY57=Výsledky!$JM$9),IF(VLOOKUP(Tipy!JY57,'Kategórie hráčov'!$A$2:$B$46,2,FALSE)=30,30,20),0))</f>
        <v>#REF!</v>
      </c>
      <c r="LK63" s="62">
        <f>IF(ISBLANK($JH$3),"",IF(ISBLANK(Tipy!JU57),0,IF(OR(AND(Tipy!JU57=Výsledky!$JF$3,OR(Tipy!JW57=Výsledky!$JH$3+1,Tipy!JW57=Výsledky!$JH$3-1)),AND(Tipy!JW57=Výsledky!$JH$3,OR(Tipy!JU57=Výsledky!$JF$3+1,Tipy!JU57=Výsledky!$JF$3-1))),10,0)))</f>
        <v>0</v>
      </c>
      <c r="LL63" s="65" t="e">
        <f>IF(ISBLANK($JH$3),"",IF(ISBLANK(Tipy!JU57),"-",SUM(LG63:LK63)))</f>
        <v>#VALUE!</v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>
        <f>IF(ISBLANK($JH$3),"",IF(ISBLANK(Tipy!KI57),0,IF(AND(Tipy!KI57=Výsledky!$JF$3,Tipy!KK57=Výsledky!$JH$3),60,0)))</f>
        <v>0</v>
      </c>
      <c r="LV63" s="61" t="e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>#VALUE!</v>
      </c>
      <c r="LW63" s="61" t="e">
        <f>IF(ISBLANK($JH$3),"",IF(OR(Tipy!KL57=Výsledky!#REF!,Tipy!KL57=Výsledky!#REF!,Tipy!KL57=Výsledky!#REF!,Tipy!KL57=Výsledky!$JJ$9),IF(VLOOKUP(Tipy!KL57,'Kategórie hráčov'!$A$2:$B$46,2,FALSE)=30,30,20),0))</f>
        <v>#REF!</v>
      </c>
      <c r="LX63" s="61" t="e">
        <f>IF(ISBLANK($JH$3),"",IF(OR(Tipy!KM57=Výsledky!#REF!,Tipy!KM57=Výsledky!#REF!,Tipy!KM57=Výsledky!#REF!,Tipy!KM57=Výsledky!$JM$9),IF(VLOOKUP(Tipy!KM57,'Kategórie hráčov'!$A$2:$B$46,2,FALSE)=30,30,20),0))</f>
        <v>#REF!</v>
      </c>
      <c r="LY63" s="62">
        <f>IF(ISBLANK($JH$3),"",IF(ISBLANK(Tipy!KI57),0,IF(OR(AND(Tipy!KI57=Výsledky!$JF$3,OR(Tipy!KK57=Výsledky!$JH$3+1,Tipy!KK57=Výsledky!$JH$3-1)),AND(Tipy!KK57=Výsledky!$JH$3,OR(Tipy!KI57=Výsledky!$JF$3+1,Tipy!KI57=Výsledky!$JF$3-1))),10,0)))</f>
        <v>0</v>
      </c>
      <c r="LZ63" s="65" t="e">
        <f>IF(ISBLANK($JH$3),"",IF(ISBLANK(Tipy!KI57),"-",SUM(LU63:LY63)))</f>
        <v>#VALUE!</v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>
        <f>IF(ISBLANK($IT$3),"",IF(ISBLANK(Tipy!HF58),0,IF(AND(Tipy!HF58=Výsledky!$IR$3,Tipy!HH58=Výsledky!$IT$3),60,0)))</f>
        <v>0</v>
      </c>
      <c r="IP64" s="61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61">
        <f>IF(ISBLANK($IT$3),"",IF(OR(Tipy!HI58=Výsledky!$IO$6,Tipy!HI58=Výsledky!$IO$7,Tipy!HI58=Výsledky!$IO$8,Tipy!HI58=Výsledky!$IO$9),VLOOKUP(Tipy!HI58,'Kategórie hráčov'!$A$2:$B$51,2,FALSE),0))</f>
        <v>0</v>
      </c>
      <c r="IR64" s="61">
        <f>IF(ISBLANK($IT$3),"",IF(OR(Tipy!HJ58=Výsledky!$IR$6,Tipy!HJ58=Výsledky!$IR$7,Tipy!HJ58=Výsledky!$IR$8,Tipy!HJ58=Výsledky!$IR$9),VLOOKUP(Tipy!HJ58,'Kategórie hráčov'!$A$27:$B$76,2,FALSE),0))</f>
        <v>0</v>
      </c>
      <c r="IS64" s="62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5" t="str">
        <f>IF(ISBLANK($IT$3),"",IF(ISBLANK(Tipy!HF58),"-",SUM(IO64:IS64)))</f>
        <v>-</v>
      </c>
      <c r="IU64" s="64"/>
      <c r="IV64" s="61">
        <f>IF(ISBLANK($JA$3),"",IF(ISBLANK(Tipy!HL58),0,IF(AND(Tipy!HL58=Výsledky!$IY$3,Tipy!HN58=Výsledky!$JA$3),60,0)))</f>
        <v>0</v>
      </c>
      <c r="IW64" s="61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61">
        <f>IF(ISBLANK($JA$3),"",IF(OR(Tipy!HO58=Výsledky!$IV$6,Tipy!HO58=Výsledky!$IV$7,Tipy!HO58=Výsledky!$IV$8,Tipy!HO58=Výsledky!$IV$9),IF(VLOOKUP(Tipy!HO58,'Kategórie hráčov'!$A$2:$B$46,2,FALSE)=30,30,20),0))</f>
        <v>0</v>
      </c>
      <c r="IY64" s="61">
        <f>IF(ISBLANK($JA$3),"",IF(OR(Tipy!HP58=Výsledky!$IY$6,Tipy!HP58=Výsledky!$IY$7,Tipy!HP58=Výsledky!$IY$8,Tipy!HP58=Výsledky!$IY$9),IF(VLOOKUP(Tipy!HP58,'Kategórie hráčov'!$A$2:$B$46,2,FALSE)=30,30,20),0))</f>
        <v>0</v>
      </c>
      <c r="IZ64" s="62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5" t="str">
        <f>IF(ISBLANK($JA$3),"",IF(ISBLANK(Tipy!HL58),"-",SUM(IV64:IZ64)))</f>
        <v>-</v>
      </c>
      <c r="JB64" s="64"/>
      <c r="JC64" s="102">
        <f>IF(ISBLANK($JH$3),"",IF(ISBLANK(Tipy!HR58),0,IF(AND(Tipy!HR58=Výsledky!$JF$3,Tipy!HT58=Výsledky!$JH$3),60,0)))</f>
        <v>0</v>
      </c>
      <c r="JD64" s="101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01">
        <f>IF(ISBLANK($JH$3),"",IF(OR(Tipy!HU58=Výsledky!$JC$6,Tipy!HU58=Výsledky!$JC$7,Tipy!HU58=Výsledky!$JC$8,Tipy!HU58=Výsledky!$JC$9),VLOOKUP(Tipy!HU58,'Kategórie hráčov'!$A$2:$B$51,2,FALSE),0))</f>
        <v>0</v>
      </c>
      <c r="JF64" s="101">
        <f>IF(ISBLANK($JH$3),"",IF(OR(Tipy!HV58=Výsledky!$JF$6,Tipy!HV58=Výsledky!$JF$7,Tipy!HV58=Výsledky!$JF$8,Tipy!HV58=Výsledky!$JF$9),VLOOKUP(Tipy!HV58,'Kategórie hráčov'!$A$27:$B$76,2,FALSE),0))</f>
        <v>0</v>
      </c>
      <c r="JG64" s="30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63" t="str">
        <f>IF(ISBLANK($JH$3),"",IF(ISBLANK(Tipy!HR58),"-",SUM(JC64:JG64)))</f>
        <v>-</v>
      </c>
      <c r="JI64" s="64"/>
      <c r="JJ64" s="61">
        <f>IF(ISBLANK($JH$3),"",IF(ISBLANK(Tipy!HX58),0,IF(AND(Tipy!HX58=Výsledky!$JF$3,Tipy!HZ58=Výsledky!$JH$3),60,0)))</f>
        <v>0</v>
      </c>
      <c r="JK64" s="61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61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61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62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5" t="str">
        <f>IF(ISBLANK($JH$3),"",IF(ISBLANK(Tipy!HX58),"-",SUM(JJ64:JN64)))</f>
        <v>-</v>
      </c>
      <c r="JP64" s="64"/>
      <c r="JQ64" s="61">
        <f>IF(ISBLANK($JV$3),"",IF(ISBLANK(Tipy!ID58),0,IF(AND(Tipy!ID58=Výsledky!$JT$3,Tipy!IF58=Výsledky!$JV$3),60,0)))</f>
        <v>0</v>
      </c>
      <c r="JR64" s="61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61">
        <f>IF(ISBLANK($JV$3),"",IF(OR(Tipy!IG58=Výsledky!$JQ$6,Tipy!IG58=Výsledky!$JQ$7,Tipy!IG58=Výsledky!$JQ$8,Tipy!IG58=Výsledky!$JQ$9),VLOOKUP(Tipy!IG58,'Kategórie hráčov'!$A$2:$B$51,2,FALSE),0))</f>
        <v>0</v>
      </c>
      <c r="JT64" s="61">
        <f>IF(ISBLANK($JV$3),"",IF(OR(Tipy!IH58=Výsledky!$JT$6,Tipy!IH58=Výsledky!$JT$7,Tipy!IH58=Výsledky!$JT$8,Tipy!IH58=Výsledky!$JT$9),VLOOKUP(Tipy!IH58,'Kategórie hráčov'!$A$27:$B$76,2,FALSE),0))</f>
        <v>0</v>
      </c>
      <c r="JU64" s="62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5" t="str">
        <f>IF(ISBLANK($JV$3),"",IF(ISBLANK(Tipy!ID58),"-",SUM(JQ64:JU64)))</f>
        <v>-</v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>
        <f>IF(ISBLANK($JH$3),"",IF(ISBLANK(Tipy!JU58),0,IF(AND(Tipy!JU58=Výsledky!$JF$3,Tipy!JW58=Výsledky!$JH$3),60,0)))</f>
        <v>0</v>
      </c>
      <c r="LH64" s="61" t="e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>#VALUE!</v>
      </c>
      <c r="LI64" s="61" t="e">
        <f>IF(ISBLANK($JH$3),"",IF(OR(Tipy!JX58=Výsledky!#REF!,Tipy!JX58=Výsledky!#REF!,Tipy!JX58=Výsledky!#REF!,Tipy!JX58=Výsledky!$JJ$9),IF(VLOOKUP(Tipy!JX58,'Kategórie hráčov'!$A$2:$B$46,2,FALSE)=30,30,20),0))</f>
        <v>#REF!</v>
      </c>
      <c r="LJ64" s="61" t="e">
        <f>IF(ISBLANK($JH$3),"",IF(OR(Tipy!JY58=Výsledky!#REF!,Tipy!JY58=Výsledky!#REF!,Tipy!JY58=Výsledky!#REF!,Tipy!JY58=Výsledky!$JM$9),IF(VLOOKUP(Tipy!JY58,'Kategórie hráčov'!$A$2:$B$46,2,FALSE)=30,30,20),0))</f>
        <v>#REF!</v>
      </c>
      <c r="LK64" s="62">
        <f>IF(ISBLANK($JH$3),"",IF(ISBLANK(Tipy!JU58),0,IF(OR(AND(Tipy!JU58=Výsledky!$JF$3,OR(Tipy!JW58=Výsledky!$JH$3+1,Tipy!JW58=Výsledky!$JH$3-1)),AND(Tipy!JW58=Výsledky!$JH$3,OR(Tipy!JU58=Výsledky!$JF$3+1,Tipy!JU58=Výsledky!$JF$3-1))),10,0)))</f>
        <v>0</v>
      </c>
      <c r="LL64" s="65" t="e">
        <f>IF(ISBLANK($JH$3),"",IF(ISBLANK(Tipy!JU58),"-",SUM(LG64:LK64)))</f>
        <v>#VALUE!</v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>
        <f>IF(ISBLANK($JH$3),"",IF(ISBLANK(Tipy!KI58),0,IF(AND(Tipy!KI58=Výsledky!$JF$3,Tipy!KK58=Výsledky!$JH$3),60,0)))</f>
        <v>0</v>
      </c>
      <c r="LV64" s="61" t="e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>#VALUE!</v>
      </c>
      <c r="LW64" s="61" t="e">
        <f>IF(ISBLANK($JH$3),"",IF(OR(Tipy!KL58=Výsledky!#REF!,Tipy!KL58=Výsledky!#REF!,Tipy!KL58=Výsledky!#REF!,Tipy!KL58=Výsledky!$JJ$9),IF(VLOOKUP(Tipy!KL58,'Kategórie hráčov'!$A$2:$B$46,2,FALSE)=30,30,20),0))</f>
        <v>#REF!</v>
      </c>
      <c r="LX64" s="61" t="e">
        <f>IF(ISBLANK($JH$3),"",IF(OR(Tipy!KM58=Výsledky!#REF!,Tipy!KM58=Výsledky!#REF!,Tipy!KM58=Výsledky!#REF!,Tipy!KM58=Výsledky!$JM$9),IF(VLOOKUP(Tipy!KM58,'Kategórie hráčov'!$A$2:$B$46,2,FALSE)=30,30,20),0))</f>
        <v>#REF!</v>
      </c>
      <c r="LY64" s="62">
        <f>IF(ISBLANK($JH$3),"",IF(ISBLANK(Tipy!KI58),0,IF(OR(AND(Tipy!KI58=Výsledky!$JF$3,OR(Tipy!KK58=Výsledky!$JH$3+1,Tipy!KK58=Výsledky!$JH$3-1)),AND(Tipy!KK58=Výsledky!$JH$3,OR(Tipy!KI58=Výsledky!$JF$3+1,Tipy!KI58=Výsledky!$JF$3-1))),10,0)))</f>
        <v>0</v>
      </c>
      <c r="LZ64" s="65" t="e">
        <f>IF(ISBLANK($JH$3),"",IF(ISBLANK(Tipy!KI58),"-",SUM(LU64:LY64)))</f>
        <v>#VALUE!</v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>
        <f>IF(ISBLANK($IT$3),"",IF(ISBLANK(Tipy!HF59),0,IF(AND(Tipy!HF59=Výsledky!$IR$3,Tipy!HH59=Výsledky!$IT$3),60,0)))</f>
        <v>0</v>
      </c>
      <c r="IP65" s="61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61">
        <f>IF(ISBLANK($IT$3),"",IF(OR(Tipy!HI59=Výsledky!$IO$6,Tipy!HI59=Výsledky!$IO$7,Tipy!HI59=Výsledky!$IO$8,Tipy!HI59=Výsledky!$IO$9),VLOOKUP(Tipy!HI59,'Kategórie hráčov'!$A$2:$B$51,2,FALSE),0))</f>
        <v>0</v>
      </c>
      <c r="IR65" s="61">
        <f>IF(ISBLANK($IT$3),"",IF(OR(Tipy!HJ59=Výsledky!$IR$6,Tipy!HJ59=Výsledky!$IR$7,Tipy!HJ59=Výsledky!$IR$8,Tipy!HJ59=Výsledky!$IR$9),VLOOKUP(Tipy!HJ59,'Kategórie hráčov'!$A$27:$B$76,2,FALSE),0))</f>
        <v>0</v>
      </c>
      <c r="IS65" s="62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5">
        <f>IF(ISBLANK($IT$3),"",IF(ISBLANK(Tipy!HF59),"-",SUM(IO65:IS65)))</f>
        <v>20</v>
      </c>
      <c r="IU65" s="64"/>
      <c r="IV65" s="61">
        <f>IF(ISBLANK($JA$3),"",IF(ISBLANK(Tipy!HL59),0,IF(AND(Tipy!HL59=Výsledky!$IY$3,Tipy!HN59=Výsledky!$JA$3),60,0)))</f>
        <v>0</v>
      </c>
      <c r="IW65" s="61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61">
        <f>IF(ISBLANK($JA$3),"",IF(OR(Tipy!HO59=Výsledky!$IV$6,Tipy!HO59=Výsledky!$IV$7,Tipy!HO59=Výsledky!$IV$8,Tipy!HO59=Výsledky!$IV$9),IF(VLOOKUP(Tipy!HO59,'Kategórie hráčov'!$A$2:$B$46,2,FALSE)=30,30,20),0))</f>
        <v>0</v>
      </c>
      <c r="IY65" s="61">
        <f>IF(ISBLANK($JA$3),"",IF(OR(Tipy!HP59=Výsledky!$IY$6,Tipy!HP59=Výsledky!$IY$7,Tipy!HP59=Výsledky!$IY$8,Tipy!HP59=Výsledky!$IY$9),IF(VLOOKUP(Tipy!HP59,'Kategórie hráčov'!$A$2:$B$46,2,FALSE)=30,30,20),0))</f>
        <v>0</v>
      </c>
      <c r="IZ65" s="62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5">
        <f>IF(ISBLANK($JA$3),"",IF(ISBLANK(Tipy!HL59),"-",SUM(IV65:IZ65)))</f>
        <v>0</v>
      </c>
      <c r="JB65" s="64"/>
      <c r="JC65" s="102">
        <f>IF(ISBLANK($JH$3),"",IF(ISBLANK(Tipy!HR59),0,IF(AND(Tipy!HR59=Výsledky!$JF$3,Tipy!HT59=Výsledky!$JH$3),60,0)))</f>
        <v>0</v>
      </c>
      <c r="JD65" s="101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101">
        <f>IF(ISBLANK($JH$3),"",IF(OR(Tipy!HU59=Výsledky!$JC$6,Tipy!HU59=Výsledky!$JC$7,Tipy!HU59=Výsledky!$JC$8,Tipy!HU59=Výsledky!$JC$9),VLOOKUP(Tipy!HU59,'Kategórie hráčov'!$A$2:$B$51,2,FALSE),0))</f>
        <v>20</v>
      </c>
      <c r="JF65" s="101">
        <f>IF(ISBLANK($JH$3),"",IF(OR(Tipy!HV59=Výsledky!$JF$6,Tipy!HV59=Výsledky!$JF$7,Tipy!HV59=Výsledky!$JF$8,Tipy!HV59=Výsledky!$JF$9),VLOOKUP(Tipy!HV59,'Kategórie hráčov'!$A$27:$B$76,2,FALSE),0))</f>
        <v>0</v>
      </c>
      <c r="JG65" s="303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63">
        <f>IF(ISBLANK($JH$3),"",IF(ISBLANK(Tipy!HR59),"-",SUM(JC65:JG65)))</f>
        <v>50</v>
      </c>
      <c r="JI65" s="64"/>
      <c r="JJ65" s="61">
        <f>IF(ISBLANK($JH$3),"",IF(ISBLANK(Tipy!HX59),0,IF(AND(Tipy!HX59=Výsledky!$JF$3,Tipy!HZ59=Výsledky!$JH$3),60,0)))</f>
        <v>0</v>
      </c>
      <c r="JK65" s="61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61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61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62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5" t="str">
        <f>IF(ISBLANK($JH$3),"",IF(ISBLANK(Tipy!HX59),"-",SUM(JJ65:JN65)))</f>
        <v>-</v>
      </c>
      <c r="JP65" s="64"/>
      <c r="JQ65" s="61">
        <f>IF(ISBLANK($JV$3),"",IF(ISBLANK(Tipy!ID59),0,IF(AND(Tipy!ID59=Výsledky!$JT$3,Tipy!IF59=Výsledky!$JV$3),60,0)))</f>
        <v>0</v>
      </c>
      <c r="JR65" s="61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61">
        <f>IF(ISBLANK($JV$3),"",IF(OR(Tipy!IG59=Výsledky!$JQ$6,Tipy!IG59=Výsledky!$JQ$7,Tipy!IG59=Výsledky!$JQ$8,Tipy!IG59=Výsledky!$JQ$9),VLOOKUP(Tipy!IG59,'Kategórie hráčov'!$A$2:$B$51,2,FALSE),0))</f>
        <v>20</v>
      </c>
      <c r="JT65" s="61">
        <f>IF(ISBLANK($JV$3),"",IF(OR(Tipy!IH59=Výsledky!$JT$6,Tipy!IH59=Výsledky!$JT$7,Tipy!IH59=Výsledky!$JT$8,Tipy!IH59=Výsledky!$JT$9),VLOOKUP(Tipy!IH59,'Kategórie hráčov'!$A$27:$B$76,2,FALSE),0))</f>
        <v>0</v>
      </c>
      <c r="JU65" s="62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5">
        <f>IF(ISBLANK($JV$3),"",IF(ISBLANK(Tipy!ID59),"-",SUM(JQ65:JU65)))</f>
        <v>50</v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>
        <f>IF(ISBLANK($JH$3),"",IF(ISBLANK(Tipy!JU59),0,IF(AND(Tipy!JU59=Výsledky!$JF$3,Tipy!JW59=Výsledky!$JH$3),60,0)))</f>
        <v>0</v>
      </c>
      <c r="LH65" s="61" t="e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>#VALUE!</v>
      </c>
      <c r="LI65" s="61" t="e">
        <f>IF(ISBLANK($JH$3),"",IF(OR(Tipy!JX59=Výsledky!#REF!,Tipy!JX59=Výsledky!#REF!,Tipy!JX59=Výsledky!#REF!,Tipy!JX59=Výsledky!$JJ$9),IF(VLOOKUP(Tipy!JX59,'Kategórie hráčov'!$A$2:$B$46,2,FALSE)=30,30,20),0))</f>
        <v>#REF!</v>
      </c>
      <c r="LJ65" s="61" t="e">
        <f>IF(ISBLANK($JH$3),"",IF(OR(Tipy!JY59=Výsledky!#REF!,Tipy!JY59=Výsledky!#REF!,Tipy!JY59=Výsledky!#REF!,Tipy!JY59=Výsledky!$JM$9),IF(VLOOKUP(Tipy!JY59,'Kategórie hráčov'!$A$2:$B$46,2,FALSE)=30,30,20),0))</f>
        <v>#REF!</v>
      </c>
      <c r="LK65" s="62">
        <f>IF(ISBLANK($JH$3),"",IF(ISBLANK(Tipy!JU59),0,IF(OR(AND(Tipy!JU59=Výsledky!$JF$3,OR(Tipy!JW59=Výsledky!$JH$3+1,Tipy!JW59=Výsledky!$JH$3-1)),AND(Tipy!JW59=Výsledky!$JH$3,OR(Tipy!JU59=Výsledky!$JF$3+1,Tipy!JU59=Výsledky!$JF$3-1))),10,0)))</f>
        <v>0</v>
      </c>
      <c r="LL65" s="65" t="e">
        <f>IF(ISBLANK($JH$3),"",IF(ISBLANK(Tipy!JU59),"-",SUM(LG65:LK65)))</f>
        <v>#VALUE!</v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>
        <f>IF(ISBLANK($JH$3),"",IF(ISBLANK(Tipy!KI59),0,IF(AND(Tipy!KI59=Výsledky!$JF$3,Tipy!KK59=Výsledky!$JH$3),60,0)))</f>
        <v>0</v>
      </c>
      <c r="LV65" s="61" t="e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>#VALUE!</v>
      </c>
      <c r="LW65" s="61" t="e">
        <f>IF(ISBLANK($JH$3),"",IF(OR(Tipy!KL59=Výsledky!#REF!,Tipy!KL59=Výsledky!#REF!,Tipy!KL59=Výsledky!#REF!,Tipy!KL59=Výsledky!$JJ$9),IF(VLOOKUP(Tipy!KL59,'Kategórie hráčov'!$A$2:$B$46,2,FALSE)=30,30,20),0))</f>
        <v>#REF!</v>
      </c>
      <c r="LX65" s="61" t="e">
        <f>IF(ISBLANK($JH$3),"",IF(OR(Tipy!KM59=Výsledky!#REF!,Tipy!KM59=Výsledky!#REF!,Tipy!KM59=Výsledky!#REF!,Tipy!KM59=Výsledky!$JM$9),IF(VLOOKUP(Tipy!KM59,'Kategórie hráčov'!$A$2:$B$46,2,FALSE)=30,30,20),0))</f>
        <v>#REF!</v>
      </c>
      <c r="LY65" s="62">
        <f>IF(ISBLANK($JH$3),"",IF(ISBLANK(Tipy!KI59),0,IF(OR(AND(Tipy!KI59=Výsledky!$JF$3,OR(Tipy!KK59=Výsledky!$JH$3+1,Tipy!KK59=Výsledky!$JH$3-1)),AND(Tipy!KK59=Výsledky!$JH$3,OR(Tipy!KI59=Výsledky!$JF$3+1,Tipy!KI59=Výsledky!$JF$3-1))),10,0)))</f>
        <v>0</v>
      </c>
      <c r="LZ65" s="65" t="e">
        <f>IF(ISBLANK($JH$3),"",IF(ISBLANK(Tipy!KI59),"-",SUM(LU65:LY65)))</f>
        <v>#VALUE!</v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>
        <f>IF(ISBLANK($IT$3),"",IF(ISBLANK(Tipy!HF60),0,IF(AND(Tipy!HF60=Výsledky!$IR$3,Tipy!HH60=Výsledky!$IT$3),60,0)))</f>
        <v>0</v>
      </c>
      <c r="IP66" s="61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61">
        <f>IF(ISBLANK($IT$3),"",IF(OR(Tipy!HI60=Výsledky!$IO$6,Tipy!HI60=Výsledky!$IO$7,Tipy!HI60=Výsledky!$IO$8,Tipy!HI60=Výsledky!$IO$9),VLOOKUP(Tipy!HI60,'Kategórie hráčov'!$A$2:$B$51,2,FALSE),0))</f>
        <v>0</v>
      </c>
      <c r="IR66" s="61">
        <f>IF(ISBLANK($IT$3),"",IF(OR(Tipy!HJ60=Výsledky!$IR$6,Tipy!HJ60=Výsledky!$IR$7,Tipy!HJ60=Výsledky!$IR$8,Tipy!HJ60=Výsledky!$IR$9),VLOOKUP(Tipy!HJ60,'Kategórie hráčov'!$A$27:$B$76,2,FALSE),0))</f>
        <v>0</v>
      </c>
      <c r="IS66" s="62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5">
        <f>IF(ISBLANK($IT$3),"",IF(ISBLANK(Tipy!HF60),"-",SUM(IO66:IS66)))</f>
        <v>0</v>
      </c>
      <c r="IU66" s="64"/>
      <c r="IV66" s="61">
        <f>IF(ISBLANK($JA$3),"",IF(ISBLANK(Tipy!HL60),0,IF(AND(Tipy!HL60=Výsledky!$IY$3,Tipy!HN60=Výsledky!$JA$3),60,0)))</f>
        <v>0</v>
      </c>
      <c r="IW66" s="61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61">
        <f>IF(ISBLANK($JA$3),"",IF(OR(Tipy!HO60=Výsledky!$IV$6,Tipy!HO60=Výsledky!$IV$7,Tipy!HO60=Výsledky!$IV$8,Tipy!HO60=Výsledky!$IV$9),IF(VLOOKUP(Tipy!HO60,'Kategórie hráčov'!$A$2:$B$46,2,FALSE)=30,30,20),0))</f>
        <v>0</v>
      </c>
      <c r="IY66" s="61">
        <f>IF(ISBLANK($JA$3),"",IF(OR(Tipy!HP60=Výsledky!$IY$6,Tipy!HP60=Výsledky!$IY$7,Tipy!HP60=Výsledky!$IY$8,Tipy!HP60=Výsledky!$IY$9),IF(VLOOKUP(Tipy!HP60,'Kategórie hráčov'!$A$2:$B$46,2,FALSE)=30,30,20),0))</f>
        <v>0</v>
      </c>
      <c r="IZ66" s="62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5">
        <f>IF(ISBLANK($JA$3),"",IF(ISBLANK(Tipy!HL60),"-",SUM(IV66:IZ66)))</f>
        <v>0</v>
      </c>
      <c r="JB66" s="64"/>
      <c r="JC66" s="102">
        <f>IF(ISBLANK($JH$3),"",IF(ISBLANK(Tipy!HR60),0,IF(AND(Tipy!HR60=Výsledky!$JF$3,Tipy!HT60=Výsledky!$JH$3),60,0)))</f>
        <v>0</v>
      </c>
      <c r="JD66" s="101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101">
        <f>IF(ISBLANK($JH$3),"",IF(OR(Tipy!HU60=Výsledky!$JC$6,Tipy!HU60=Výsledky!$JC$7,Tipy!HU60=Výsledky!$JC$8,Tipy!HU60=Výsledky!$JC$9),VLOOKUP(Tipy!HU60,'Kategórie hráčov'!$A$2:$B$51,2,FALSE),0))</f>
        <v>0</v>
      </c>
      <c r="JF66" s="101">
        <f>IF(ISBLANK($JH$3),"",IF(OR(Tipy!HV60=Výsledky!$JF$6,Tipy!HV60=Výsledky!$JF$7,Tipy!HV60=Výsledky!$JF$8,Tipy!HV60=Výsledky!$JF$9),VLOOKUP(Tipy!HV60,'Kategórie hráčov'!$A$27:$B$76,2,FALSE),0))</f>
        <v>20</v>
      </c>
      <c r="JG66" s="303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63">
        <f>IF(ISBLANK($JH$3),"",IF(ISBLANK(Tipy!HR60),"-",SUM(JC66:JG66)))</f>
        <v>50</v>
      </c>
      <c r="JI66" s="64"/>
      <c r="JJ66" s="61">
        <f>IF(ISBLANK($JH$3),"",IF(ISBLANK(Tipy!HX60),0,IF(AND(Tipy!HX60=Výsledky!$JF$3,Tipy!HZ60=Výsledky!$JH$3),60,0)))</f>
        <v>0</v>
      </c>
      <c r="JK66" s="61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61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61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62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5" t="str">
        <f>IF(ISBLANK($JH$3),"",IF(ISBLANK(Tipy!HX60),"-",SUM(JJ66:JN66)))</f>
        <v>-</v>
      </c>
      <c r="JP66" s="64"/>
      <c r="JQ66" s="61">
        <f>IF(ISBLANK($JV$3),"",IF(ISBLANK(Tipy!ID60),0,IF(AND(Tipy!ID60=Výsledky!$JT$3,Tipy!IF60=Výsledky!$JV$3),60,0)))</f>
        <v>0</v>
      </c>
      <c r="JR66" s="61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61">
        <f>IF(ISBLANK($JV$3),"",IF(OR(Tipy!IG60=Výsledky!$JQ$6,Tipy!IG60=Výsledky!$JQ$7,Tipy!IG60=Výsledky!$JQ$8,Tipy!IG60=Výsledky!$JQ$9),VLOOKUP(Tipy!IG60,'Kategórie hráčov'!$A$2:$B$51,2,FALSE),0))</f>
        <v>0</v>
      </c>
      <c r="JT66" s="61">
        <f>IF(ISBLANK($JV$3),"",IF(OR(Tipy!IH60=Výsledky!$JT$6,Tipy!IH60=Výsledky!$JT$7,Tipy!IH60=Výsledky!$JT$8,Tipy!IH60=Výsledky!$JT$9),VLOOKUP(Tipy!IH60,'Kategórie hráčov'!$A$27:$B$76,2,FALSE),0))</f>
        <v>20</v>
      </c>
      <c r="JU66" s="62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5">
        <f>IF(ISBLANK($JV$3),"",IF(ISBLANK(Tipy!ID60),"-",SUM(JQ66:JU66)))</f>
        <v>40</v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>
        <f>IF(ISBLANK($JH$3),"",IF(ISBLANK(Tipy!JU60),0,IF(AND(Tipy!JU60=Výsledky!$JF$3,Tipy!JW60=Výsledky!$JH$3),60,0)))</f>
        <v>0</v>
      </c>
      <c r="LH66" s="61" t="e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>#VALUE!</v>
      </c>
      <c r="LI66" s="61" t="e">
        <f>IF(ISBLANK($JH$3),"",IF(OR(Tipy!JX60=Výsledky!#REF!,Tipy!JX60=Výsledky!#REF!,Tipy!JX60=Výsledky!#REF!,Tipy!JX60=Výsledky!$JJ$9),IF(VLOOKUP(Tipy!JX60,'Kategórie hráčov'!$A$2:$B$46,2,FALSE)=30,30,20),0))</f>
        <v>#REF!</v>
      </c>
      <c r="LJ66" s="61" t="e">
        <f>IF(ISBLANK($JH$3),"",IF(OR(Tipy!JY60=Výsledky!#REF!,Tipy!JY60=Výsledky!#REF!,Tipy!JY60=Výsledky!#REF!,Tipy!JY60=Výsledky!$JM$9),IF(VLOOKUP(Tipy!JY60,'Kategórie hráčov'!$A$2:$B$46,2,FALSE)=30,30,20),0))</f>
        <v>#REF!</v>
      </c>
      <c r="LK66" s="62">
        <f>IF(ISBLANK($JH$3),"",IF(ISBLANK(Tipy!JU60),0,IF(OR(AND(Tipy!JU60=Výsledky!$JF$3,OR(Tipy!JW60=Výsledky!$JH$3+1,Tipy!JW60=Výsledky!$JH$3-1)),AND(Tipy!JW60=Výsledky!$JH$3,OR(Tipy!JU60=Výsledky!$JF$3+1,Tipy!JU60=Výsledky!$JF$3-1))),10,0)))</f>
        <v>0</v>
      </c>
      <c r="LL66" s="65" t="e">
        <f>IF(ISBLANK($JH$3),"",IF(ISBLANK(Tipy!JU60),"-",SUM(LG66:LK66)))</f>
        <v>#VALUE!</v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>
        <f>IF(ISBLANK($JH$3),"",IF(ISBLANK(Tipy!KI60),0,IF(AND(Tipy!KI60=Výsledky!$JF$3,Tipy!KK60=Výsledky!$JH$3),60,0)))</f>
        <v>0</v>
      </c>
      <c r="LV66" s="61" t="e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>#VALUE!</v>
      </c>
      <c r="LW66" s="61" t="e">
        <f>IF(ISBLANK($JH$3),"",IF(OR(Tipy!KL60=Výsledky!#REF!,Tipy!KL60=Výsledky!#REF!,Tipy!KL60=Výsledky!#REF!,Tipy!KL60=Výsledky!$JJ$9),IF(VLOOKUP(Tipy!KL60,'Kategórie hráčov'!$A$2:$B$46,2,FALSE)=30,30,20),0))</f>
        <v>#REF!</v>
      </c>
      <c r="LX66" s="61" t="e">
        <f>IF(ISBLANK($JH$3),"",IF(OR(Tipy!KM60=Výsledky!#REF!,Tipy!KM60=Výsledky!#REF!,Tipy!KM60=Výsledky!#REF!,Tipy!KM60=Výsledky!$JM$9),IF(VLOOKUP(Tipy!KM60,'Kategórie hráčov'!$A$2:$B$46,2,FALSE)=30,30,20),0))</f>
        <v>#REF!</v>
      </c>
      <c r="LY66" s="62">
        <f>IF(ISBLANK($JH$3),"",IF(ISBLANK(Tipy!KI60),0,IF(OR(AND(Tipy!KI60=Výsledky!$JF$3,OR(Tipy!KK60=Výsledky!$JH$3+1,Tipy!KK60=Výsledky!$JH$3-1)),AND(Tipy!KK60=Výsledky!$JH$3,OR(Tipy!KI60=Výsledky!$JF$3+1,Tipy!KI60=Výsledky!$JF$3-1))),10,0)))</f>
        <v>0</v>
      </c>
      <c r="LZ66" s="65" t="e">
        <f>IF(ISBLANK($JH$3),"",IF(ISBLANK(Tipy!KI60),"-",SUM(LU66:LY66)))</f>
        <v>#VALUE!</v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>
        <f>IF(ISBLANK($IT$3),"",IF(ISBLANK(Tipy!HF61),0,IF(AND(Tipy!HF61=Výsledky!$IR$3,Tipy!HH61=Výsledky!$IT$3),60,0)))</f>
        <v>0</v>
      </c>
      <c r="IP67" s="61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61">
        <f>IF(ISBLANK($IT$3),"",IF(OR(Tipy!HI61=Výsledky!$IO$6,Tipy!HI61=Výsledky!$IO$7,Tipy!HI61=Výsledky!$IO$8,Tipy!HI61=Výsledky!$IO$9),VLOOKUP(Tipy!HI61,'Kategórie hráčov'!$A$2:$B$51,2,FALSE),0))</f>
        <v>0</v>
      </c>
      <c r="IR67" s="61">
        <f>IF(ISBLANK($IT$3),"",IF(OR(Tipy!HJ61=Výsledky!$IR$6,Tipy!HJ61=Výsledky!$IR$7,Tipy!HJ61=Výsledky!$IR$8,Tipy!HJ61=Výsledky!$IR$9),VLOOKUP(Tipy!HJ61,'Kategórie hráčov'!$A$27:$B$76,2,FALSE),0))</f>
        <v>0</v>
      </c>
      <c r="IS67" s="62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5">
        <f>IF(ISBLANK($IT$3),"",IF(ISBLANK(Tipy!HF61),"-",SUM(IO67:IS67)))</f>
        <v>20</v>
      </c>
      <c r="IU67" s="64"/>
      <c r="IV67" s="61">
        <f>IF(ISBLANK($JA$3),"",IF(ISBLANK(Tipy!HL61),0,IF(AND(Tipy!HL61=Výsledky!$IY$3,Tipy!HN61=Výsledky!$JA$3),60,0)))</f>
        <v>0</v>
      </c>
      <c r="IW67" s="61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61">
        <f>IF(ISBLANK($JA$3),"",IF(OR(Tipy!HO61=Výsledky!$IV$6,Tipy!HO61=Výsledky!$IV$7,Tipy!HO61=Výsledky!$IV$8,Tipy!HO61=Výsledky!$IV$9),IF(VLOOKUP(Tipy!HO61,'Kategórie hráčov'!$A$2:$B$46,2,FALSE)=30,30,20),0))</f>
        <v>0</v>
      </c>
      <c r="IY67" s="61">
        <f>IF(ISBLANK($JA$3),"",IF(OR(Tipy!HP61=Výsledky!$IY$6,Tipy!HP61=Výsledky!$IY$7,Tipy!HP61=Výsledky!$IY$8,Tipy!HP61=Výsledky!$IY$9),IF(VLOOKUP(Tipy!HP61,'Kategórie hráčov'!$A$2:$B$46,2,FALSE)=30,30,20),0))</f>
        <v>0</v>
      </c>
      <c r="IZ67" s="62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5">
        <f>IF(ISBLANK($JA$3),"",IF(ISBLANK(Tipy!HL61),"-",SUM(IV67:IZ67)))</f>
        <v>0</v>
      </c>
      <c r="JB67" s="64"/>
      <c r="JC67" s="102">
        <f>IF(ISBLANK($JH$3),"",IF(ISBLANK(Tipy!HR61),0,IF(AND(Tipy!HR61=Výsledky!$JF$3,Tipy!HT61=Výsledky!$JH$3),60,0)))</f>
        <v>60</v>
      </c>
      <c r="JD67" s="101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01">
        <f>IF(ISBLANK($JH$3),"",IF(OR(Tipy!HU61=Výsledky!$JC$6,Tipy!HU61=Výsledky!$JC$7,Tipy!HU61=Výsledky!$JC$8,Tipy!HU61=Výsledky!$JC$9),VLOOKUP(Tipy!HU61,'Kategórie hráčov'!$A$2:$B$51,2,FALSE),0))</f>
        <v>20</v>
      </c>
      <c r="JF67" s="101">
        <f>IF(ISBLANK($JH$3),"",IF(OR(Tipy!HV61=Výsledky!$JF$6,Tipy!HV61=Výsledky!$JF$7,Tipy!HV61=Výsledky!$JF$8,Tipy!HV61=Výsledky!$JF$9),VLOOKUP(Tipy!HV61,'Kategórie hráčov'!$A$27:$B$76,2,FALSE),0))</f>
        <v>30</v>
      </c>
      <c r="JG67" s="30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63">
        <f>IF(ISBLANK($JH$3),"",IF(ISBLANK(Tipy!HR61),"-",SUM(JC67:JG67)))</f>
        <v>110</v>
      </c>
      <c r="JI67" s="64"/>
      <c r="JJ67" s="61">
        <f>IF(ISBLANK($JH$3),"",IF(ISBLANK(Tipy!HX61),0,IF(AND(Tipy!HX61=Výsledky!$JF$3,Tipy!HZ61=Výsledky!$JH$3),60,0)))</f>
        <v>0</v>
      </c>
      <c r="JK67" s="61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61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61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62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5" t="str">
        <f>IF(ISBLANK($JH$3),"",IF(ISBLANK(Tipy!HX61),"-",SUM(JJ67:JN67)))</f>
        <v>-</v>
      </c>
      <c r="JP67" s="64"/>
      <c r="JQ67" s="61">
        <f>IF(ISBLANK($JV$3),"",IF(ISBLANK(Tipy!ID61),0,IF(AND(Tipy!ID61=Výsledky!$JT$3,Tipy!IF61=Výsledky!$JV$3),60,0)))</f>
        <v>0</v>
      </c>
      <c r="JR67" s="61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61">
        <f>IF(ISBLANK($JV$3),"",IF(OR(Tipy!IG61=Výsledky!$JQ$6,Tipy!IG61=Výsledky!$JQ$7,Tipy!IG61=Výsledky!$JQ$8,Tipy!IG61=Výsledky!$JQ$9),VLOOKUP(Tipy!IG61,'Kategórie hráčov'!$A$2:$B$51,2,FALSE),0))</f>
        <v>0</v>
      </c>
      <c r="JT67" s="61">
        <f>IF(ISBLANK($JV$3),"",IF(OR(Tipy!IH61=Výsledky!$JT$6,Tipy!IH61=Výsledky!$JT$7,Tipy!IH61=Výsledky!$JT$8,Tipy!IH61=Výsledky!$JT$9),VLOOKUP(Tipy!IH61,'Kategórie hráčov'!$A$27:$B$76,2,FALSE),0))</f>
        <v>0</v>
      </c>
      <c r="JU67" s="62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5" t="str">
        <f>IF(ISBLANK($JV$3),"",IF(ISBLANK(Tipy!ID61),"-",SUM(JQ67:JU67)))</f>
        <v>-</v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>
        <f>IF(ISBLANK($JH$3),"",IF(ISBLANK(Tipy!JU61),0,IF(AND(Tipy!JU61=Výsledky!$JF$3,Tipy!JW61=Výsledky!$JH$3),60,0)))</f>
        <v>0</v>
      </c>
      <c r="LH67" s="61" t="e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>#VALUE!</v>
      </c>
      <c r="LI67" s="61" t="e">
        <f>IF(ISBLANK($JH$3),"",IF(OR(Tipy!JX61=Výsledky!#REF!,Tipy!JX61=Výsledky!#REF!,Tipy!JX61=Výsledky!#REF!,Tipy!JX61=Výsledky!$JJ$9),IF(VLOOKUP(Tipy!JX61,'Kategórie hráčov'!$A$2:$B$46,2,FALSE)=30,30,20),0))</f>
        <v>#REF!</v>
      </c>
      <c r="LJ67" s="61" t="e">
        <f>IF(ISBLANK($JH$3),"",IF(OR(Tipy!JY61=Výsledky!#REF!,Tipy!JY61=Výsledky!#REF!,Tipy!JY61=Výsledky!#REF!,Tipy!JY61=Výsledky!$JM$9),IF(VLOOKUP(Tipy!JY61,'Kategórie hráčov'!$A$2:$B$46,2,FALSE)=30,30,20),0))</f>
        <v>#REF!</v>
      </c>
      <c r="LK67" s="62">
        <f>IF(ISBLANK($JH$3),"",IF(ISBLANK(Tipy!JU61),0,IF(OR(AND(Tipy!JU61=Výsledky!$JF$3,OR(Tipy!JW61=Výsledky!$JH$3+1,Tipy!JW61=Výsledky!$JH$3-1)),AND(Tipy!JW61=Výsledky!$JH$3,OR(Tipy!JU61=Výsledky!$JF$3+1,Tipy!JU61=Výsledky!$JF$3-1))),10,0)))</f>
        <v>0</v>
      </c>
      <c r="LL67" s="65" t="e">
        <f>IF(ISBLANK($JH$3),"",IF(ISBLANK(Tipy!JU61),"-",SUM(LG67:LK67)))</f>
        <v>#VALUE!</v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>
        <f>IF(ISBLANK($JH$3),"",IF(ISBLANK(Tipy!KI61),0,IF(AND(Tipy!KI61=Výsledky!$JF$3,Tipy!KK61=Výsledky!$JH$3),60,0)))</f>
        <v>0</v>
      </c>
      <c r="LV67" s="61" t="e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>#VALUE!</v>
      </c>
      <c r="LW67" s="61" t="e">
        <f>IF(ISBLANK($JH$3),"",IF(OR(Tipy!KL61=Výsledky!#REF!,Tipy!KL61=Výsledky!#REF!,Tipy!KL61=Výsledky!#REF!,Tipy!KL61=Výsledky!$JJ$9),IF(VLOOKUP(Tipy!KL61,'Kategórie hráčov'!$A$2:$B$46,2,FALSE)=30,30,20),0))</f>
        <v>#REF!</v>
      </c>
      <c r="LX67" s="61" t="e">
        <f>IF(ISBLANK($JH$3),"",IF(OR(Tipy!KM61=Výsledky!#REF!,Tipy!KM61=Výsledky!#REF!,Tipy!KM61=Výsledky!#REF!,Tipy!KM61=Výsledky!$JM$9),IF(VLOOKUP(Tipy!KM61,'Kategórie hráčov'!$A$2:$B$46,2,FALSE)=30,30,20),0))</f>
        <v>#REF!</v>
      </c>
      <c r="LY67" s="62">
        <f>IF(ISBLANK($JH$3),"",IF(ISBLANK(Tipy!KI61),0,IF(OR(AND(Tipy!KI61=Výsledky!$JF$3,OR(Tipy!KK61=Výsledky!$JH$3+1,Tipy!KK61=Výsledky!$JH$3-1)),AND(Tipy!KK61=Výsledky!$JH$3,OR(Tipy!KI61=Výsledky!$JF$3+1,Tipy!KI61=Výsledky!$JF$3-1))),10,0)))</f>
        <v>0</v>
      </c>
      <c r="LZ67" s="65" t="e">
        <f>IF(ISBLANK($JH$3),"",IF(ISBLANK(Tipy!KI61),"-",SUM(LU67:LY67)))</f>
        <v>#VALUE!</v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>
        <f>IF(ISBLANK($IT$3),"",IF(ISBLANK(Tipy!HF62),0,IF(AND(Tipy!HF62=Výsledky!$IR$3,Tipy!HH62=Výsledky!$IT$3),60,0)))</f>
        <v>0</v>
      </c>
      <c r="IP68" s="61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61">
        <f>IF(ISBLANK($IT$3),"",IF(OR(Tipy!HI62=Výsledky!$IO$6,Tipy!HI62=Výsledky!$IO$7,Tipy!HI62=Výsledky!$IO$8,Tipy!HI62=Výsledky!$IO$9),VLOOKUP(Tipy!HI62,'Kategórie hráčov'!$A$2:$B$51,2,FALSE),0))</f>
        <v>0</v>
      </c>
      <c r="IR68" s="61">
        <f>IF(ISBLANK($IT$3),"",IF(OR(Tipy!HJ62=Výsledky!$IR$6,Tipy!HJ62=Výsledky!$IR$7,Tipy!HJ62=Výsledky!$IR$8,Tipy!HJ62=Výsledky!$IR$9),VLOOKUP(Tipy!HJ62,'Kategórie hráčov'!$A$27:$B$76,2,FALSE),0))</f>
        <v>20</v>
      </c>
      <c r="IS68" s="62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5">
        <f>IF(ISBLANK($IT$3),"",IF(ISBLANK(Tipy!HF62),"-",SUM(IO68:IS68)))</f>
        <v>40</v>
      </c>
      <c r="IU68" s="64"/>
      <c r="IV68" s="61">
        <f>IF(ISBLANK($JA$3),"",IF(ISBLANK(Tipy!HL62),0,IF(AND(Tipy!HL62=Výsledky!$IY$3,Tipy!HN62=Výsledky!$JA$3),60,0)))</f>
        <v>0</v>
      </c>
      <c r="IW68" s="61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61">
        <f>IF(ISBLANK($JA$3),"",IF(OR(Tipy!HO62=Výsledky!$IV$6,Tipy!HO62=Výsledky!$IV$7,Tipy!HO62=Výsledky!$IV$8,Tipy!HO62=Výsledky!$IV$9),IF(VLOOKUP(Tipy!HO62,'Kategórie hráčov'!$A$2:$B$46,2,FALSE)=30,30,20),0))</f>
        <v>0</v>
      </c>
      <c r="IY68" s="61">
        <f>IF(ISBLANK($JA$3),"",IF(OR(Tipy!HP62=Výsledky!$IY$6,Tipy!HP62=Výsledky!$IY$7,Tipy!HP62=Výsledky!$IY$8,Tipy!HP62=Výsledky!$IY$9),IF(VLOOKUP(Tipy!HP62,'Kategórie hráčov'!$A$2:$B$46,2,FALSE)=30,30,20),0))</f>
        <v>0</v>
      </c>
      <c r="IZ68" s="62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5" t="str">
        <f>IF(ISBLANK($JA$3),"",IF(ISBLANK(Tipy!HL62),"-",SUM(IV68:IZ68)))</f>
        <v>-</v>
      </c>
      <c r="JB68" s="64"/>
      <c r="JC68" s="102">
        <f>IF(ISBLANK($JH$3),"",IF(ISBLANK(Tipy!HR62),0,IF(AND(Tipy!HR62=Výsledky!$JF$3,Tipy!HT62=Výsledky!$JH$3),60,0)))</f>
        <v>0</v>
      </c>
      <c r="JD68" s="101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01">
        <f>IF(ISBLANK($JH$3),"",IF(OR(Tipy!HU62=Výsledky!$JC$6,Tipy!HU62=Výsledky!$JC$7,Tipy!HU62=Výsledky!$JC$8,Tipy!HU62=Výsledky!$JC$9),VLOOKUP(Tipy!HU62,'Kategórie hráčov'!$A$2:$B$51,2,FALSE),0))</f>
        <v>0</v>
      </c>
      <c r="JF68" s="101">
        <f>IF(ISBLANK($JH$3),"",IF(OR(Tipy!HV62=Výsledky!$JF$6,Tipy!HV62=Výsledky!$JF$7,Tipy!HV62=Výsledky!$JF$8,Tipy!HV62=Výsledky!$JF$9),VLOOKUP(Tipy!HV62,'Kategórie hráčov'!$A$27:$B$76,2,FALSE),0))</f>
        <v>0</v>
      </c>
      <c r="JG68" s="30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63" t="str">
        <f>IF(ISBLANK($JH$3),"",IF(ISBLANK(Tipy!HR62),"-",SUM(JC68:JG68)))</f>
        <v>-</v>
      </c>
      <c r="JI68" s="64"/>
      <c r="JJ68" s="61">
        <f>IF(ISBLANK($JH$3),"",IF(ISBLANK(Tipy!HX62),0,IF(AND(Tipy!HX62=Výsledky!$JF$3,Tipy!HZ62=Výsledky!$JH$3),60,0)))</f>
        <v>0</v>
      </c>
      <c r="JK68" s="61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61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61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62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5" t="str">
        <f>IF(ISBLANK($JH$3),"",IF(ISBLANK(Tipy!HX62),"-",SUM(JJ68:JN68)))</f>
        <v>-</v>
      </c>
      <c r="JP68" s="64"/>
      <c r="JQ68" s="61">
        <f>IF(ISBLANK($JV$3),"",IF(ISBLANK(Tipy!ID62),0,IF(AND(Tipy!ID62=Výsledky!$JT$3,Tipy!IF62=Výsledky!$JV$3),60,0)))</f>
        <v>0</v>
      </c>
      <c r="JR68" s="61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61">
        <f>IF(ISBLANK($JV$3),"",IF(OR(Tipy!IG62=Výsledky!$JQ$6,Tipy!IG62=Výsledky!$JQ$7,Tipy!IG62=Výsledky!$JQ$8,Tipy!IG62=Výsledky!$JQ$9),VLOOKUP(Tipy!IG62,'Kategórie hráčov'!$A$2:$B$51,2,FALSE),0))</f>
        <v>0</v>
      </c>
      <c r="JT68" s="61">
        <f>IF(ISBLANK($JV$3),"",IF(OR(Tipy!IH62=Výsledky!$JT$6,Tipy!IH62=Výsledky!$JT$7,Tipy!IH62=Výsledky!$JT$8,Tipy!IH62=Výsledky!$JT$9),VLOOKUP(Tipy!IH62,'Kategórie hráčov'!$A$27:$B$76,2,FALSE),0))</f>
        <v>0</v>
      </c>
      <c r="JU68" s="62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5" t="str">
        <f>IF(ISBLANK($JV$3),"",IF(ISBLANK(Tipy!ID62),"-",SUM(JQ68:JU68)))</f>
        <v>-</v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>
        <f>IF(ISBLANK($JH$3),"",IF(ISBLANK(Tipy!JU62),0,IF(AND(Tipy!JU62=Výsledky!$JF$3,Tipy!JW62=Výsledky!$JH$3),60,0)))</f>
        <v>0</v>
      </c>
      <c r="LH68" s="61" t="e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>#VALUE!</v>
      </c>
      <c r="LI68" s="61" t="e">
        <f>IF(ISBLANK($JH$3),"",IF(OR(Tipy!JX62=Výsledky!#REF!,Tipy!JX62=Výsledky!#REF!,Tipy!JX62=Výsledky!#REF!,Tipy!JX62=Výsledky!$JJ$9),IF(VLOOKUP(Tipy!JX62,'Kategórie hráčov'!$A$2:$B$46,2,FALSE)=30,30,20),0))</f>
        <v>#REF!</v>
      </c>
      <c r="LJ68" s="61" t="e">
        <f>IF(ISBLANK($JH$3),"",IF(OR(Tipy!JY62=Výsledky!#REF!,Tipy!JY62=Výsledky!#REF!,Tipy!JY62=Výsledky!#REF!,Tipy!JY62=Výsledky!$JM$9),IF(VLOOKUP(Tipy!JY62,'Kategórie hráčov'!$A$2:$B$46,2,FALSE)=30,30,20),0))</f>
        <v>#REF!</v>
      </c>
      <c r="LK68" s="62">
        <f>IF(ISBLANK($JH$3),"",IF(ISBLANK(Tipy!JU62),0,IF(OR(AND(Tipy!JU62=Výsledky!$JF$3,OR(Tipy!JW62=Výsledky!$JH$3+1,Tipy!JW62=Výsledky!$JH$3-1)),AND(Tipy!JW62=Výsledky!$JH$3,OR(Tipy!JU62=Výsledky!$JF$3+1,Tipy!JU62=Výsledky!$JF$3-1))),10,0)))</f>
        <v>0</v>
      </c>
      <c r="LL68" s="65" t="e">
        <f>IF(ISBLANK($JH$3),"",IF(ISBLANK(Tipy!JU62),"-",SUM(LG68:LK68)))</f>
        <v>#VALUE!</v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>
        <f>IF(ISBLANK($JH$3),"",IF(ISBLANK(Tipy!KI62),0,IF(AND(Tipy!KI62=Výsledky!$JF$3,Tipy!KK62=Výsledky!$JH$3),60,0)))</f>
        <v>0</v>
      </c>
      <c r="LV68" s="61" t="e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>#VALUE!</v>
      </c>
      <c r="LW68" s="61" t="e">
        <f>IF(ISBLANK($JH$3),"",IF(OR(Tipy!KL62=Výsledky!#REF!,Tipy!KL62=Výsledky!#REF!,Tipy!KL62=Výsledky!#REF!,Tipy!KL62=Výsledky!$JJ$9),IF(VLOOKUP(Tipy!KL62,'Kategórie hráčov'!$A$2:$B$46,2,FALSE)=30,30,20),0))</f>
        <v>#REF!</v>
      </c>
      <c r="LX68" s="61" t="e">
        <f>IF(ISBLANK($JH$3),"",IF(OR(Tipy!KM62=Výsledky!#REF!,Tipy!KM62=Výsledky!#REF!,Tipy!KM62=Výsledky!#REF!,Tipy!KM62=Výsledky!$JM$9),IF(VLOOKUP(Tipy!KM62,'Kategórie hráčov'!$A$2:$B$46,2,FALSE)=30,30,20),0))</f>
        <v>#REF!</v>
      </c>
      <c r="LY68" s="62">
        <f>IF(ISBLANK($JH$3),"",IF(ISBLANK(Tipy!KI62),0,IF(OR(AND(Tipy!KI62=Výsledky!$JF$3,OR(Tipy!KK62=Výsledky!$JH$3+1,Tipy!KK62=Výsledky!$JH$3-1)),AND(Tipy!KK62=Výsledky!$JH$3,OR(Tipy!KI62=Výsledky!$JF$3+1,Tipy!KI62=Výsledky!$JF$3-1))),10,0)))</f>
        <v>0</v>
      </c>
      <c r="LZ68" s="65" t="e">
        <f>IF(ISBLANK($JH$3),"",IF(ISBLANK(Tipy!KI62),"-",SUM(LU68:LY68)))</f>
        <v>#VALUE!</v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>
        <f>IF(ISBLANK($IT$3),"",IF(ISBLANK(Tipy!HF63),0,IF(AND(Tipy!HF63=Výsledky!$IR$3,Tipy!HH63=Výsledky!$IT$3),60,0)))</f>
        <v>0</v>
      </c>
      <c r="IP69" s="61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61">
        <f>IF(ISBLANK($IT$3),"",IF(OR(Tipy!HI63=Výsledky!$IO$6,Tipy!HI63=Výsledky!$IO$7,Tipy!HI63=Výsledky!$IO$8,Tipy!HI63=Výsledky!$IO$9),VLOOKUP(Tipy!HI63,'Kategórie hráčov'!$A$2:$B$51,2,FALSE),0))</f>
        <v>0</v>
      </c>
      <c r="IR69" s="61">
        <f>IF(ISBLANK($IT$3),"",IF(OR(Tipy!HJ63=Výsledky!$IR$6,Tipy!HJ63=Výsledky!$IR$7,Tipy!HJ63=Výsledky!$IR$8,Tipy!HJ63=Výsledky!$IR$9),VLOOKUP(Tipy!HJ63,'Kategórie hráčov'!$A$27:$B$76,2,FALSE),0))</f>
        <v>0</v>
      </c>
      <c r="IS69" s="62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5">
        <f>IF(ISBLANK($IT$3),"",IF(ISBLANK(Tipy!HF63),"-",SUM(IO69:IS69)))</f>
        <v>20</v>
      </c>
      <c r="IU69" s="64"/>
      <c r="IV69" s="61">
        <f>IF(ISBLANK($JA$3),"",IF(ISBLANK(Tipy!HL63),0,IF(AND(Tipy!HL63=Výsledky!$IY$3,Tipy!HN63=Výsledky!$JA$3),60,0)))</f>
        <v>0</v>
      </c>
      <c r="IW69" s="61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61">
        <f>IF(ISBLANK($JA$3),"",IF(OR(Tipy!HO63=Výsledky!$IV$6,Tipy!HO63=Výsledky!$IV$7,Tipy!HO63=Výsledky!$IV$8,Tipy!HO63=Výsledky!$IV$9),IF(VLOOKUP(Tipy!HO63,'Kategórie hráčov'!$A$2:$B$46,2,FALSE)=30,30,20),0))</f>
        <v>0</v>
      </c>
      <c r="IY69" s="61">
        <f>IF(ISBLANK($JA$3),"",IF(OR(Tipy!HP63=Výsledky!$IY$6,Tipy!HP63=Výsledky!$IY$7,Tipy!HP63=Výsledky!$IY$8,Tipy!HP63=Výsledky!$IY$9),IF(VLOOKUP(Tipy!HP63,'Kategórie hráčov'!$A$2:$B$46,2,FALSE)=30,30,20),0))</f>
        <v>0</v>
      </c>
      <c r="IZ69" s="62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5">
        <f>IF(ISBLANK($JA$3),"",IF(ISBLANK(Tipy!HL63),"-",SUM(IV69:IZ69)))</f>
        <v>0</v>
      </c>
      <c r="JB69" s="64"/>
      <c r="JC69" s="102">
        <f>IF(ISBLANK($JH$3),"",IF(ISBLANK(Tipy!HR63),0,IF(AND(Tipy!HR63=Výsledky!$JF$3,Tipy!HT63=Výsledky!$JH$3),60,0)))</f>
        <v>60</v>
      </c>
      <c r="JD69" s="101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01">
        <f>IF(ISBLANK($JH$3),"",IF(OR(Tipy!HU63=Výsledky!$JC$6,Tipy!HU63=Výsledky!$JC$7,Tipy!HU63=Výsledky!$JC$8,Tipy!HU63=Výsledky!$JC$9),VLOOKUP(Tipy!HU63,'Kategórie hráčov'!$A$2:$B$51,2,FALSE),0))</f>
        <v>20</v>
      </c>
      <c r="JF69" s="101">
        <f>IF(ISBLANK($JH$3),"",IF(OR(Tipy!HV63=Výsledky!$JF$6,Tipy!HV63=Výsledky!$JF$7,Tipy!HV63=Výsledky!$JF$8,Tipy!HV63=Výsledky!$JF$9),VLOOKUP(Tipy!HV63,'Kategórie hráčov'!$A$27:$B$76,2,FALSE),0))</f>
        <v>0</v>
      </c>
      <c r="JG69" s="30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63">
        <f>IF(ISBLANK($JH$3),"",IF(ISBLANK(Tipy!HR63),"-",SUM(JC69:JG69)))</f>
        <v>80</v>
      </c>
      <c r="JI69" s="64"/>
      <c r="JJ69" s="61">
        <f>IF(ISBLANK($JH$3),"",IF(ISBLANK(Tipy!HX63),0,IF(AND(Tipy!HX63=Výsledky!$JF$3,Tipy!HZ63=Výsledky!$JH$3),60,0)))</f>
        <v>0</v>
      </c>
      <c r="JK69" s="61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61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61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62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5" t="str">
        <f>IF(ISBLANK($JH$3),"",IF(ISBLANK(Tipy!HX63),"-",SUM(JJ69:JN69)))</f>
        <v>-</v>
      </c>
      <c r="JP69" s="64"/>
      <c r="JQ69" s="61">
        <f>IF(ISBLANK($JV$3),"",IF(ISBLANK(Tipy!ID63),0,IF(AND(Tipy!ID63=Výsledky!$JT$3,Tipy!IF63=Výsledky!$JV$3),60,0)))</f>
        <v>0</v>
      </c>
      <c r="JR69" s="61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61">
        <f>IF(ISBLANK($JV$3),"",IF(OR(Tipy!IG63=Výsledky!$JQ$6,Tipy!IG63=Výsledky!$JQ$7,Tipy!IG63=Výsledky!$JQ$8,Tipy!IG63=Výsledky!$JQ$9),VLOOKUP(Tipy!IG63,'Kategórie hráčov'!$A$2:$B$51,2,FALSE),0))</f>
        <v>0</v>
      </c>
      <c r="JT69" s="61">
        <f>IF(ISBLANK($JV$3),"",IF(OR(Tipy!IH63=Výsledky!$JT$6,Tipy!IH63=Výsledky!$JT$7,Tipy!IH63=Výsledky!$JT$8,Tipy!IH63=Výsledky!$JT$9),VLOOKUP(Tipy!IH63,'Kategórie hráčov'!$A$27:$B$76,2,FALSE),0))</f>
        <v>0</v>
      </c>
      <c r="JU69" s="62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5" t="str">
        <f>IF(ISBLANK($JV$3),"",IF(ISBLANK(Tipy!ID63),"-",SUM(JQ69:JU69)))</f>
        <v>-</v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>
        <f>IF(ISBLANK($JH$3),"",IF(ISBLANK(Tipy!JU63),0,IF(AND(Tipy!JU63=Výsledky!$JF$3,Tipy!JW63=Výsledky!$JH$3),60,0)))</f>
        <v>0</v>
      </c>
      <c r="LH69" s="61" t="e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>#VALUE!</v>
      </c>
      <c r="LI69" s="61" t="e">
        <f>IF(ISBLANK($JH$3),"",IF(OR(Tipy!JX63=Výsledky!#REF!,Tipy!JX63=Výsledky!#REF!,Tipy!JX63=Výsledky!#REF!,Tipy!JX63=Výsledky!$JJ$9),IF(VLOOKUP(Tipy!JX63,'Kategórie hráčov'!$A$2:$B$46,2,FALSE)=30,30,20),0))</f>
        <v>#REF!</v>
      </c>
      <c r="LJ69" s="61" t="e">
        <f>IF(ISBLANK($JH$3),"",IF(OR(Tipy!JY63=Výsledky!#REF!,Tipy!JY63=Výsledky!#REF!,Tipy!JY63=Výsledky!#REF!,Tipy!JY63=Výsledky!$JM$9),IF(VLOOKUP(Tipy!JY63,'Kategórie hráčov'!$A$2:$B$46,2,FALSE)=30,30,20),0))</f>
        <v>#REF!</v>
      </c>
      <c r="LK69" s="62">
        <f>IF(ISBLANK($JH$3),"",IF(ISBLANK(Tipy!JU63),0,IF(OR(AND(Tipy!JU63=Výsledky!$JF$3,OR(Tipy!JW63=Výsledky!$JH$3+1,Tipy!JW63=Výsledky!$JH$3-1)),AND(Tipy!JW63=Výsledky!$JH$3,OR(Tipy!JU63=Výsledky!$JF$3+1,Tipy!JU63=Výsledky!$JF$3-1))),10,0)))</f>
        <v>0</v>
      </c>
      <c r="LL69" s="65" t="e">
        <f>IF(ISBLANK($JH$3),"",IF(ISBLANK(Tipy!JU63),"-",SUM(LG69:LK69)))</f>
        <v>#VALUE!</v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>
        <f>IF(ISBLANK($JH$3),"",IF(ISBLANK(Tipy!KI63),0,IF(AND(Tipy!KI63=Výsledky!$JF$3,Tipy!KK63=Výsledky!$JH$3),60,0)))</f>
        <v>0</v>
      </c>
      <c r="LV69" s="61" t="e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>#VALUE!</v>
      </c>
      <c r="LW69" s="61" t="e">
        <f>IF(ISBLANK($JH$3),"",IF(OR(Tipy!KL63=Výsledky!#REF!,Tipy!KL63=Výsledky!#REF!,Tipy!KL63=Výsledky!#REF!,Tipy!KL63=Výsledky!$JJ$9),IF(VLOOKUP(Tipy!KL63,'Kategórie hráčov'!$A$2:$B$46,2,FALSE)=30,30,20),0))</f>
        <v>#REF!</v>
      </c>
      <c r="LX69" s="61" t="e">
        <f>IF(ISBLANK($JH$3),"",IF(OR(Tipy!KM63=Výsledky!#REF!,Tipy!KM63=Výsledky!#REF!,Tipy!KM63=Výsledky!#REF!,Tipy!KM63=Výsledky!$JM$9),IF(VLOOKUP(Tipy!KM63,'Kategórie hráčov'!$A$2:$B$46,2,FALSE)=30,30,20),0))</f>
        <v>#REF!</v>
      </c>
      <c r="LY69" s="62">
        <f>IF(ISBLANK($JH$3),"",IF(ISBLANK(Tipy!KI63),0,IF(OR(AND(Tipy!KI63=Výsledky!$JF$3,OR(Tipy!KK63=Výsledky!$JH$3+1,Tipy!KK63=Výsledky!$JH$3-1)),AND(Tipy!KK63=Výsledky!$JH$3,OR(Tipy!KI63=Výsledky!$JF$3+1,Tipy!KI63=Výsledky!$JF$3-1))),10,0)))</f>
        <v>0</v>
      </c>
      <c r="LZ69" s="65" t="e">
        <f>IF(ISBLANK($JH$3),"",IF(ISBLANK(Tipy!KI63),"-",SUM(LU69:LY69)))</f>
        <v>#VALUE!</v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>
        <f>IF(ISBLANK($IT$3),"",IF(ISBLANK(Tipy!HF64),0,IF(AND(Tipy!HF64=Výsledky!$IR$3,Tipy!HH64=Výsledky!$IT$3),60,0)))</f>
        <v>0</v>
      </c>
      <c r="IP70" s="61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61">
        <f>IF(ISBLANK($IT$3),"",IF(OR(Tipy!HI64=Výsledky!$IO$6,Tipy!HI64=Výsledky!$IO$7,Tipy!HI64=Výsledky!$IO$8,Tipy!HI64=Výsledky!$IO$9),VLOOKUP(Tipy!HI64,'Kategórie hráčov'!$A$2:$B$51,2,FALSE),0))</f>
        <v>0</v>
      </c>
      <c r="IR70" s="61">
        <f>IF(ISBLANK($IT$3),"",IF(OR(Tipy!HJ64=Výsledky!$IR$6,Tipy!HJ64=Výsledky!$IR$7,Tipy!HJ64=Výsledky!$IR$8,Tipy!HJ64=Výsledky!$IR$9),VLOOKUP(Tipy!HJ64,'Kategórie hráčov'!$A$27:$B$76,2,FALSE),0))</f>
        <v>0</v>
      </c>
      <c r="IS70" s="62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5" t="str">
        <f>IF(ISBLANK($IT$3),"",IF(ISBLANK(Tipy!HF64),"-",SUM(IO70:IS70)))</f>
        <v>-</v>
      </c>
      <c r="IU70" s="64"/>
      <c r="IV70" s="61">
        <f>IF(ISBLANK($JA$3),"",IF(ISBLANK(Tipy!HL64),0,IF(AND(Tipy!HL64=Výsledky!$IY$3,Tipy!HN64=Výsledky!$JA$3),60,0)))</f>
        <v>0</v>
      </c>
      <c r="IW70" s="61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61">
        <f>IF(ISBLANK($JA$3),"",IF(OR(Tipy!HO64=Výsledky!$IV$6,Tipy!HO64=Výsledky!$IV$7,Tipy!HO64=Výsledky!$IV$8,Tipy!HO64=Výsledky!$IV$9),IF(VLOOKUP(Tipy!HO64,'Kategórie hráčov'!$A$2:$B$46,2,FALSE)=30,30,20),0))</f>
        <v>0</v>
      </c>
      <c r="IY70" s="61">
        <f>IF(ISBLANK($JA$3),"",IF(OR(Tipy!HP64=Výsledky!$IY$6,Tipy!HP64=Výsledky!$IY$7,Tipy!HP64=Výsledky!$IY$8,Tipy!HP64=Výsledky!$IY$9),IF(VLOOKUP(Tipy!HP64,'Kategórie hráčov'!$A$2:$B$46,2,FALSE)=30,30,20),0))</f>
        <v>0</v>
      </c>
      <c r="IZ70" s="62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5">
        <f>IF(ISBLANK($JA$3),"",IF(ISBLANK(Tipy!HL64),"-",SUM(IV70:IZ70)))</f>
        <v>0</v>
      </c>
      <c r="JB70" s="64"/>
      <c r="JC70" s="102">
        <f>IF(ISBLANK($JH$3),"",IF(ISBLANK(Tipy!HR64),0,IF(AND(Tipy!HR64=Výsledky!$JF$3,Tipy!HT64=Výsledky!$JH$3),60,0)))</f>
        <v>0</v>
      </c>
      <c r="JD70" s="101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01">
        <f>IF(ISBLANK($JH$3),"",IF(OR(Tipy!HU64=Výsledky!$JC$6,Tipy!HU64=Výsledky!$JC$7,Tipy!HU64=Výsledky!$JC$8,Tipy!HU64=Výsledky!$JC$9),VLOOKUP(Tipy!HU64,'Kategórie hráčov'!$A$2:$B$51,2,FALSE),0))</f>
        <v>0</v>
      </c>
      <c r="JF70" s="101">
        <f>IF(ISBLANK($JH$3),"",IF(OR(Tipy!HV64=Výsledky!$JF$6,Tipy!HV64=Výsledky!$JF$7,Tipy!HV64=Výsledky!$JF$8,Tipy!HV64=Výsledky!$JF$9),VLOOKUP(Tipy!HV64,'Kategórie hráčov'!$A$27:$B$76,2,FALSE),0))</f>
        <v>0</v>
      </c>
      <c r="JG70" s="30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63" t="str">
        <f>IF(ISBLANK($JH$3),"",IF(ISBLANK(Tipy!HR64),"-",SUM(JC70:JG70)))</f>
        <v>-</v>
      </c>
      <c r="JI70" s="64"/>
      <c r="JJ70" s="61">
        <f>IF(ISBLANK($JH$3),"",IF(ISBLANK(Tipy!HX64),0,IF(AND(Tipy!HX64=Výsledky!$JF$3,Tipy!HZ64=Výsledky!$JH$3),60,0)))</f>
        <v>0</v>
      </c>
      <c r="JK70" s="61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61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61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62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5" t="str">
        <f>IF(ISBLANK($JH$3),"",IF(ISBLANK(Tipy!HX64),"-",SUM(JJ70:JN70)))</f>
        <v>-</v>
      </c>
      <c r="JP70" s="64"/>
      <c r="JQ70" s="61">
        <f>IF(ISBLANK($JV$3),"",IF(ISBLANK(Tipy!ID64),0,IF(AND(Tipy!ID64=Výsledky!$JT$3,Tipy!IF64=Výsledky!$JV$3),60,0)))</f>
        <v>0</v>
      </c>
      <c r="JR70" s="61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61">
        <f>IF(ISBLANK($JV$3),"",IF(OR(Tipy!IG64=Výsledky!$JQ$6,Tipy!IG64=Výsledky!$JQ$7,Tipy!IG64=Výsledky!$JQ$8,Tipy!IG64=Výsledky!$JQ$9),VLOOKUP(Tipy!IG64,'Kategórie hráčov'!$A$2:$B$51,2,FALSE),0))</f>
        <v>0</v>
      </c>
      <c r="JT70" s="61">
        <f>IF(ISBLANK($JV$3),"",IF(OR(Tipy!IH64=Výsledky!$JT$6,Tipy!IH64=Výsledky!$JT$7,Tipy!IH64=Výsledky!$JT$8,Tipy!IH64=Výsledky!$JT$9),VLOOKUP(Tipy!IH64,'Kategórie hráčov'!$A$27:$B$76,2,FALSE),0))</f>
        <v>0</v>
      </c>
      <c r="JU70" s="62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5" t="str">
        <f>IF(ISBLANK($JV$3),"",IF(ISBLANK(Tipy!ID64),"-",SUM(JQ70:JU70)))</f>
        <v>-</v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>
        <f>IF(ISBLANK($JH$3),"",IF(ISBLANK(Tipy!JU64),0,IF(AND(Tipy!JU64=Výsledky!$JF$3,Tipy!JW64=Výsledky!$JH$3),60,0)))</f>
        <v>0</v>
      </c>
      <c r="LH70" s="61" t="e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>#VALUE!</v>
      </c>
      <c r="LI70" s="61" t="e">
        <f>IF(ISBLANK($JH$3),"",IF(OR(Tipy!JX64=Výsledky!#REF!,Tipy!JX64=Výsledky!#REF!,Tipy!JX64=Výsledky!#REF!,Tipy!JX64=Výsledky!$JJ$9),IF(VLOOKUP(Tipy!JX64,'Kategórie hráčov'!$A$2:$B$46,2,FALSE)=30,30,20),0))</f>
        <v>#REF!</v>
      </c>
      <c r="LJ70" s="61" t="e">
        <f>IF(ISBLANK($JH$3),"",IF(OR(Tipy!JY64=Výsledky!#REF!,Tipy!JY64=Výsledky!#REF!,Tipy!JY64=Výsledky!#REF!,Tipy!JY64=Výsledky!$JM$9),IF(VLOOKUP(Tipy!JY64,'Kategórie hráčov'!$A$2:$B$46,2,FALSE)=30,30,20),0))</f>
        <v>#REF!</v>
      </c>
      <c r="LK70" s="62">
        <f>IF(ISBLANK($JH$3),"",IF(ISBLANK(Tipy!JU64),0,IF(OR(AND(Tipy!JU64=Výsledky!$JF$3,OR(Tipy!JW64=Výsledky!$JH$3+1,Tipy!JW64=Výsledky!$JH$3-1)),AND(Tipy!JW64=Výsledky!$JH$3,OR(Tipy!JU64=Výsledky!$JF$3+1,Tipy!JU64=Výsledky!$JF$3-1))),10,0)))</f>
        <v>0</v>
      </c>
      <c r="LL70" s="65" t="e">
        <f>IF(ISBLANK($JH$3),"",IF(ISBLANK(Tipy!JU64),"-",SUM(LG70:LK70)))</f>
        <v>#VALUE!</v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>
        <f>IF(ISBLANK($JH$3),"",IF(ISBLANK(Tipy!KI64),0,IF(AND(Tipy!KI64=Výsledky!$JF$3,Tipy!KK64=Výsledky!$JH$3),60,0)))</f>
        <v>0</v>
      </c>
      <c r="LV70" s="61" t="e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>#VALUE!</v>
      </c>
      <c r="LW70" s="61" t="e">
        <f>IF(ISBLANK($JH$3),"",IF(OR(Tipy!KL64=Výsledky!#REF!,Tipy!KL64=Výsledky!#REF!,Tipy!KL64=Výsledky!#REF!,Tipy!KL64=Výsledky!$JJ$9),IF(VLOOKUP(Tipy!KL64,'Kategórie hráčov'!$A$2:$B$46,2,FALSE)=30,30,20),0))</f>
        <v>#REF!</v>
      </c>
      <c r="LX70" s="61" t="e">
        <f>IF(ISBLANK($JH$3),"",IF(OR(Tipy!KM64=Výsledky!#REF!,Tipy!KM64=Výsledky!#REF!,Tipy!KM64=Výsledky!#REF!,Tipy!KM64=Výsledky!$JM$9),IF(VLOOKUP(Tipy!KM64,'Kategórie hráčov'!$A$2:$B$46,2,FALSE)=30,30,20),0))</f>
        <v>#REF!</v>
      </c>
      <c r="LY70" s="62">
        <f>IF(ISBLANK($JH$3),"",IF(ISBLANK(Tipy!KI64),0,IF(OR(AND(Tipy!KI64=Výsledky!$JF$3,OR(Tipy!KK64=Výsledky!$JH$3+1,Tipy!KK64=Výsledky!$JH$3-1)),AND(Tipy!KK64=Výsledky!$JH$3,OR(Tipy!KI64=Výsledky!$JF$3+1,Tipy!KI64=Výsledky!$JF$3-1))),10,0)))</f>
        <v>0</v>
      </c>
      <c r="LZ70" s="65" t="e">
        <f>IF(ISBLANK($JH$3),"",IF(ISBLANK(Tipy!KI64),"-",SUM(LU70:LY70)))</f>
        <v>#VALUE!</v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>
        <f>IF(ISBLANK($IT$3),"",IF(ISBLANK(Tipy!HF65),0,IF(AND(Tipy!HF65=Výsledky!$IR$3,Tipy!HH65=Výsledky!$IT$3),60,0)))</f>
        <v>0</v>
      </c>
      <c r="IP71" s="61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61">
        <f>IF(ISBLANK($IT$3),"",IF(OR(Tipy!HI65=Výsledky!$IO$6,Tipy!HI65=Výsledky!$IO$7,Tipy!HI65=Výsledky!$IO$8,Tipy!HI65=Výsledky!$IO$9),VLOOKUP(Tipy!HI65,'Kategórie hráčov'!$A$2:$B$51,2,FALSE),0))</f>
        <v>20</v>
      </c>
      <c r="IR71" s="61">
        <f>IF(ISBLANK($IT$3),"",IF(OR(Tipy!HJ65=Výsledky!$IR$6,Tipy!HJ65=Výsledky!$IR$7,Tipy!HJ65=Výsledky!$IR$8,Tipy!HJ65=Výsledky!$IR$9),VLOOKUP(Tipy!HJ65,'Kategórie hráčov'!$A$27:$B$76,2,FALSE),0))</f>
        <v>0</v>
      </c>
      <c r="IS71" s="62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5">
        <f>IF(ISBLANK($IT$3),"",IF(ISBLANK(Tipy!HF65),"-",SUM(IO71:IS71)))</f>
        <v>40</v>
      </c>
      <c r="IU71" s="64"/>
      <c r="IV71" s="61">
        <f>IF(ISBLANK($JA$3),"",IF(ISBLANK(Tipy!HL65),0,IF(AND(Tipy!HL65=Výsledky!$IY$3,Tipy!HN65=Výsledky!$JA$3),60,0)))</f>
        <v>0</v>
      </c>
      <c r="IW71" s="61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61">
        <f>IF(ISBLANK($JA$3),"",IF(OR(Tipy!HO65=Výsledky!$IV$6,Tipy!HO65=Výsledky!$IV$7,Tipy!HO65=Výsledky!$IV$8,Tipy!HO65=Výsledky!$IV$9),IF(VLOOKUP(Tipy!HO65,'Kategórie hráčov'!$A$2:$B$46,2,FALSE)=30,30,20),0))</f>
        <v>0</v>
      </c>
      <c r="IY71" s="61">
        <f>IF(ISBLANK($JA$3),"",IF(OR(Tipy!HP65=Výsledky!$IY$6,Tipy!HP65=Výsledky!$IY$7,Tipy!HP65=Výsledky!$IY$8,Tipy!HP65=Výsledky!$IY$9),IF(VLOOKUP(Tipy!HP65,'Kategórie hráčov'!$A$2:$B$46,2,FALSE)=30,30,20),0))</f>
        <v>0</v>
      </c>
      <c r="IZ71" s="62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5">
        <f>IF(ISBLANK($JA$3),"",IF(ISBLANK(Tipy!HL65),"-",SUM(IV71:IZ71)))</f>
        <v>0</v>
      </c>
      <c r="JB71" s="64"/>
      <c r="JC71" s="102">
        <f>IF(ISBLANK($JH$3),"",IF(ISBLANK(Tipy!HR65),0,IF(AND(Tipy!HR65=Výsledky!$JF$3,Tipy!HT65=Výsledky!$JH$3),60,0)))</f>
        <v>0</v>
      </c>
      <c r="JD71" s="101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101">
        <f>IF(ISBLANK($JH$3),"",IF(OR(Tipy!HU65=Výsledky!$JC$6,Tipy!HU65=Výsledky!$JC$7,Tipy!HU65=Výsledky!$JC$8,Tipy!HU65=Výsledky!$JC$9),VLOOKUP(Tipy!HU65,'Kategórie hráčov'!$A$2:$B$51,2,FALSE),0))</f>
        <v>20</v>
      </c>
      <c r="JF71" s="101">
        <f>IF(ISBLANK($JH$3),"",IF(OR(Tipy!HV65=Výsledky!$JF$6,Tipy!HV65=Výsledky!$JF$7,Tipy!HV65=Výsledky!$JF$8,Tipy!HV65=Výsledky!$JF$9),VLOOKUP(Tipy!HV65,'Kategórie hráčov'!$A$27:$B$76,2,FALSE),0))</f>
        <v>30</v>
      </c>
      <c r="JG71" s="303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63">
        <f>IF(ISBLANK($JH$3),"",IF(ISBLANK(Tipy!HR65),"-",SUM(JC71:JG71)))</f>
        <v>80</v>
      </c>
      <c r="JI71" s="64"/>
      <c r="JJ71" s="61">
        <f>IF(ISBLANK($JH$3),"",IF(ISBLANK(Tipy!HX65),0,IF(AND(Tipy!HX65=Výsledky!$JF$3,Tipy!HZ65=Výsledky!$JH$3),60,0)))</f>
        <v>0</v>
      </c>
      <c r="JK71" s="61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61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61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62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5" t="str">
        <f>IF(ISBLANK($JH$3),"",IF(ISBLANK(Tipy!HX65),"-",SUM(JJ71:JN71)))</f>
        <v>-</v>
      </c>
      <c r="JP71" s="64"/>
      <c r="JQ71" s="61">
        <f>IF(ISBLANK($JV$3),"",IF(ISBLANK(Tipy!ID65),0,IF(AND(Tipy!ID65=Výsledky!$JT$3,Tipy!IF65=Výsledky!$JV$3),60,0)))</f>
        <v>0</v>
      </c>
      <c r="JR71" s="61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61">
        <f>IF(ISBLANK($JV$3),"",IF(OR(Tipy!IG65=Výsledky!$JQ$6,Tipy!IG65=Výsledky!$JQ$7,Tipy!IG65=Výsledky!$JQ$8,Tipy!IG65=Výsledky!$JQ$9),VLOOKUP(Tipy!IG65,'Kategórie hráčov'!$A$2:$B$51,2,FALSE),0))</f>
        <v>0</v>
      </c>
      <c r="JT71" s="61">
        <f>IF(ISBLANK($JV$3),"",IF(OR(Tipy!IH65=Výsledky!$JT$6,Tipy!IH65=Výsledky!$JT$7,Tipy!IH65=Výsledky!$JT$8,Tipy!IH65=Výsledky!$JT$9),VLOOKUP(Tipy!IH65,'Kategórie hráčov'!$A$27:$B$76,2,FALSE),0))</f>
        <v>0</v>
      </c>
      <c r="JU71" s="62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5">
        <f>IF(ISBLANK($JV$3),"",IF(ISBLANK(Tipy!ID65),"-",SUM(JQ71:JU71)))</f>
        <v>20</v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>
        <f>IF(ISBLANK($JH$3),"",IF(ISBLANK(Tipy!JU65),0,IF(AND(Tipy!JU65=Výsledky!$JF$3,Tipy!JW65=Výsledky!$JH$3),60,0)))</f>
        <v>0</v>
      </c>
      <c r="LH71" s="61" t="e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>#VALUE!</v>
      </c>
      <c r="LI71" s="61" t="e">
        <f>IF(ISBLANK($JH$3),"",IF(OR(Tipy!JX65=Výsledky!#REF!,Tipy!JX65=Výsledky!#REF!,Tipy!JX65=Výsledky!#REF!,Tipy!JX65=Výsledky!$JJ$9),IF(VLOOKUP(Tipy!JX65,'Kategórie hráčov'!$A$2:$B$46,2,FALSE)=30,30,20),0))</f>
        <v>#REF!</v>
      </c>
      <c r="LJ71" s="61" t="e">
        <f>IF(ISBLANK($JH$3),"",IF(OR(Tipy!JY65=Výsledky!#REF!,Tipy!JY65=Výsledky!#REF!,Tipy!JY65=Výsledky!#REF!,Tipy!JY65=Výsledky!$JM$9),IF(VLOOKUP(Tipy!JY65,'Kategórie hráčov'!$A$2:$B$46,2,FALSE)=30,30,20),0))</f>
        <v>#REF!</v>
      </c>
      <c r="LK71" s="62">
        <f>IF(ISBLANK($JH$3),"",IF(ISBLANK(Tipy!JU65),0,IF(OR(AND(Tipy!JU65=Výsledky!$JF$3,OR(Tipy!JW65=Výsledky!$JH$3+1,Tipy!JW65=Výsledky!$JH$3-1)),AND(Tipy!JW65=Výsledky!$JH$3,OR(Tipy!JU65=Výsledky!$JF$3+1,Tipy!JU65=Výsledky!$JF$3-1))),10,0)))</f>
        <v>0</v>
      </c>
      <c r="LL71" s="65" t="e">
        <f>IF(ISBLANK($JH$3),"",IF(ISBLANK(Tipy!JU65),"-",SUM(LG71:LK71)))</f>
        <v>#VALUE!</v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>
        <f>IF(ISBLANK($JH$3),"",IF(ISBLANK(Tipy!KI65),0,IF(AND(Tipy!KI65=Výsledky!$JF$3,Tipy!KK65=Výsledky!$JH$3),60,0)))</f>
        <v>0</v>
      </c>
      <c r="LV71" s="61" t="e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>#VALUE!</v>
      </c>
      <c r="LW71" s="61" t="e">
        <f>IF(ISBLANK($JH$3),"",IF(OR(Tipy!KL65=Výsledky!#REF!,Tipy!KL65=Výsledky!#REF!,Tipy!KL65=Výsledky!#REF!,Tipy!KL65=Výsledky!$JJ$9),IF(VLOOKUP(Tipy!KL65,'Kategórie hráčov'!$A$2:$B$46,2,FALSE)=30,30,20),0))</f>
        <v>#REF!</v>
      </c>
      <c r="LX71" s="61" t="e">
        <f>IF(ISBLANK($JH$3),"",IF(OR(Tipy!KM65=Výsledky!#REF!,Tipy!KM65=Výsledky!#REF!,Tipy!KM65=Výsledky!#REF!,Tipy!KM65=Výsledky!$JM$9),IF(VLOOKUP(Tipy!KM65,'Kategórie hráčov'!$A$2:$B$46,2,FALSE)=30,30,20),0))</f>
        <v>#REF!</v>
      </c>
      <c r="LY71" s="62">
        <f>IF(ISBLANK($JH$3),"",IF(ISBLANK(Tipy!KI65),0,IF(OR(AND(Tipy!KI65=Výsledky!$JF$3,OR(Tipy!KK65=Výsledky!$JH$3+1,Tipy!KK65=Výsledky!$JH$3-1)),AND(Tipy!KK65=Výsledky!$JH$3,OR(Tipy!KI65=Výsledky!$JF$3+1,Tipy!KI65=Výsledky!$JF$3-1))),10,0)))</f>
        <v>0</v>
      </c>
      <c r="LZ71" s="65" t="e">
        <f>IF(ISBLANK($JH$3),"",IF(ISBLANK(Tipy!KI65),"-",SUM(LU71:LY71)))</f>
        <v>#VALUE!</v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>
        <f>IF(ISBLANK($IT$3),"",IF(ISBLANK(Tipy!HF66),0,IF(AND(Tipy!HF66=Výsledky!$IR$3,Tipy!HH66=Výsledky!$IT$3),60,0)))</f>
        <v>0</v>
      </c>
      <c r="IP72" s="61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61">
        <f>IF(ISBLANK($IT$3),"",IF(OR(Tipy!HI66=Výsledky!$IO$6,Tipy!HI66=Výsledky!$IO$7,Tipy!HI66=Výsledky!$IO$8,Tipy!HI66=Výsledky!$IO$9),VLOOKUP(Tipy!HI66,'Kategórie hráčov'!$A$2:$B$51,2,FALSE),0))</f>
        <v>0</v>
      </c>
      <c r="IR72" s="61">
        <f>IF(ISBLANK($IT$3),"",IF(OR(Tipy!HJ66=Výsledky!$IR$6,Tipy!HJ66=Výsledky!$IR$7,Tipy!HJ66=Výsledky!$IR$8,Tipy!HJ66=Výsledky!$IR$9),VLOOKUP(Tipy!HJ66,'Kategórie hráčov'!$A$27:$B$76,2,FALSE),0))</f>
        <v>0</v>
      </c>
      <c r="IS72" s="62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5" t="str">
        <f>IF(ISBLANK($IT$3),"",IF(ISBLANK(Tipy!HF66),"-",SUM(IO72:IS72)))</f>
        <v>-</v>
      </c>
      <c r="IU72" s="64"/>
      <c r="IV72" s="61">
        <f>IF(ISBLANK($JA$3),"",IF(ISBLANK(Tipy!HL66),0,IF(AND(Tipy!HL66=Výsledky!$IY$3,Tipy!HN66=Výsledky!$JA$3),60,0)))</f>
        <v>0</v>
      </c>
      <c r="IW72" s="61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61">
        <f>IF(ISBLANK($JA$3),"",IF(OR(Tipy!HO66=Výsledky!$IV$6,Tipy!HO66=Výsledky!$IV$7,Tipy!HO66=Výsledky!$IV$8,Tipy!HO66=Výsledky!$IV$9),IF(VLOOKUP(Tipy!HO66,'Kategórie hráčov'!$A$2:$B$46,2,FALSE)=30,30,20),0))</f>
        <v>0</v>
      </c>
      <c r="IY72" s="61">
        <f>IF(ISBLANK($JA$3),"",IF(OR(Tipy!HP66=Výsledky!$IY$6,Tipy!HP66=Výsledky!$IY$7,Tipy!HP66=Výsledky!$IY$8,Tipy!HP66=Výsledky!$IY$9),IF(VLOOKUP(Tipy!HP66,'Kategórie hráčov'!$A$2:$B$46,2,FALSE)=30,30,20),0))</f>
        <v>0</v>
      </c>
      <c r="IZ72" s="62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5" t="str">
        <f>IF(ISBLANK($JA$3),"",IF(ISBLANK(Tipy!HL66),"-",SUM(IV72:IZ72)))</f>
        <v>-</v>
      </c>
      <c r="JB72" s="64"/>
      <c r="JC72" s="102">
        <f>IF(ISBLANK($JH$3),"",IF(ISBLANK(Tipy!HR66),0,IF(AND(Tipy!HR66=Výsledky!$JF$3,Tipy!HT66=Výsledky!$JH$3),60,0)))</f>
        <v>0</v>
      </c>
      <c r="JD72" s="101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01">
        <f>IF(ISBLANK($JH$3),"",IF(OR(Tipy!HU66=Výsledky!$JC$6,Tipy!HU66=Výsledky!$JC$7,Tipy!HU66=Výsledky!$JC$8,Tipy!HU66=Výsledky!$JC$9),VLOOKUP(Tipy!HU66,'Kategórie hráčov'!$A$2:$B$51,2,FALSE),0))</f>
        <v>0</v>
      </c>
      <c r="JF72" s="101">
        <f>IF(ISBLANK($JH$3),"",IF(OR(Tipy!HV66=Výsledky!$JF$6,Tipy!HV66=Výsledky!$JF$7,Tipy!HV66=Výsledky!$JF$8,Tipy!HV66=Výsledky!$JF$9),VLOOKUP(Tipy!HV66,'Kategórie hráčov'!$A$27:$B$76,2,FALSE),0))</f>
        <v>0</v>
      </c>
      <c r="JG72" s="30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63" t="str">
        <f>IF(ISBLANK($JH$3),"",IF(ISBLANK(Tipy!HR66),"-",SUM(JC72:JG72)))</f>
        <v>-</v>
      </c>
      <c r="JI72" s="64"/>
      <c r="JJ72" s="61">
        <f>IF(ISBLANK($JH$3),"",IF(ISBLANK(Tipy!HX66),0,IF(AND(Tipy!HX66=Výsledky!$JF$3,Tipy!HZ66=Výsledky!$JH$3),60,0)))</f>
        <v>0</v>
      </c>
      <c r="JK72" s="61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61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61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62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5" t="str">
        <f>IF(ISBLANK($JH$3),"",IF(ISBLANK(Tipy!HX66),"-",SUM(JJ72:JN72)))</f>
        <v>-</v>
      </c>
      <c r="JP72" s="64"/>
      <c r="JQ72" s="61">
        <f>IF(ISBLANK($JV$3),"",IF(ISBLANK(Tipy!ID66),0,IF(AND(Tipy!ID66=Výsledky!$JT$3,Tipy!IF66=Výsledky!$JV$3),60,0)))</f>
        <v>0</v>
      </c>
      <c r="JR72" s="61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61">
        <f>IF(ISBLANK($JV$3),"",IF(OR(Tipy!IG66=Výsledky!$JQ$6,Tipy!IG66=Výsledky!$JQ$7,Tipy!IG66=Výsledky!$JQ$8,Tipy!IG66=Výsledky!$JQ$9),VLOOKUP(Tipy!IG66,'Kategórie hráčov'!$A$2:$B$51,2,FALSE),0))</f>
        <v>0</v>
      </c>
      <c r="JT72" s="61">
        <f>IF(ISBLANK($JV$3),"",IF(OR(Tipy!IH66=Výsledky!$JT$6,Tipy!IH66=Výsledky!$JT$7,Tipy!IH66=Výsledky!$JT$8,Tipy!IH66=Výsledky!$JT$9),VLOOKUP(Tipy!IH66,'Kategórie hráčov'!$A$27:$B$76,2,FALSE),0))</f>
        <v>0</v>
      </c>
      <c r="JU72" s="62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5" t="str">
        <f>IF(ISBLANK($JV$3),"",IF(ISBLANK(Tipy!ID66),"-",SUM(JQ72:JU72)))</f>
        <v>-</v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>
        <f>IF(ISBLANK($JH$3),"",IF(ISBLANK(Tipy!JU66),0,IF(AND(Tipy!JU66=Výsledky!$JF$3,Tipy!JW66=Výsledky!$JH$3),60,0)))</f>
        <v>0</v>
      </c>
      <c r="LH72" s="61" t="e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>#VALUE!</v>
      </c>
      <c r="LI72" s="61" t="e">
        <f>IF(ISBLANK($JH$3),"",IF(OR(Tipy!JX66=Výsledky!#REF!,Tipy!JX66=Výsledky!#REF!,Tipy!JX66=Výsledky!#REF!,Tipy!JX66=Výsledky!$JJ$9),IF(VLOOKUP(Tipy!JX66,'Kategórie hráčov'!$A$2:$B$46,2,FALSE)=30,30,20),0))</f>
        <v>#REF!</v>
      </c>
      <c r="LJ72" s="61" t="e">
        <f>IF(ISBLANK($JH$3),"",IF(OR(Tipy!JY66=Výsledky!#REF!,Tipy!JY66=Výsledky!#REF!,Tipy!JY66=Výsledky!#REF!,Tipy!JY66=Výsledky!$JM$9),IF(VLOOKUP(Tipy!JY66,'Kategórie hráčov'!$A$2:$B$46,2,FALSE)=30,30,20),0))</f>
        <v>#REF!</v>
      </c>
      <c r="LK72" s="62">
        <f>IF(ISBLANK($JH$3),"",IF(ISBLANK(Tipy!JU66),0,IF(OR(AND(Tipy!JU66=Výsledky!$JF$3,OR(Tipy!JW66=Výsledky!$JH$3+1,Tipy!JW66=Výsledky!$JH$3-1)),AND(Tipy!JW66=Výsledky!$JH$3,OR(Tipy!JU66=Výsledky!$JF$3+1,Tipy!JU66=Výsledky!$JF$3-1))),10,0)))</f>
        <v>0</v>
      </c>
      <c r="LL72" s="65" t="e">
        <f>IF(ISBLANK($JH$3),"",IF(ISBLANK(Tipy!JU66),"-",SUM(LG72:LK72)))</f>
        <v>#VALUE!</v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>
        <f>IF(ISBLANK($JH$3),"",IF(ISBLANK(Tipy!KI66),0,IF(AND(Tipy!KI66=Výsledky!$JF$3,Tipy!KK66=Výsledky!$JH$3),60,0)))</f>
        <v>0</v>
      </c>
      <c r="LV72" s="61" t="e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>#VALUE!</v>
      </c>
      <c r="LW72" s="61" t="e">
        <f>IF(ISBLANK($JH$3),"",IF(OR(Tipy!KL66=Výsledky!#REF!,Tipy!KL66=Výsledky!#REF!,Tipy!KL66=Výsledky!#REF!,Tipy!KL66=Výsledky!$JJ$9),IF(VLOOKUP(Tipy!KL66,'Kategórie hráčov'!$A$2:$B$46,2,FALSE)=30,30,20),0))</f>
        <v>#REF!</v>
      </c>
      <c r="LX72" s="61" t="e">
        <f>IF(ISBLANK($JH$3),"",IF(OR(Tipy!KM66=Výsledky!#REF!,Tipy!KM66=Výsledky!#REF!,Tipy!KM66=Výsledky!#REF!,Tipy!KM66=Výsledky!$JM$9),IF(VLOOKUP(Tipy!KM66,'Kategórie hráčov'!$A$2:$B$46,2,FALSE)=30,30,20),0))</f>
        <v>#REF!</v>
      </c>
      <c r="LY72" s="62">
        <f>IF(ISBLANK($JH$3),"",IF(ISBLANK(Tipy!KI66),0,IF(OR(AND(Tipy!KI66=Výsledky!$JF$3,OR(Tipy!KK66=Výsledky!$JH$3+1,Tipy!KK66=Výsledky!$JH$3-1)),AND(Tipy!KK66=Výsledky!$JH$3,OR(Tipy!KI66=Výsledky!$JF$3+1,Tipy!KI66=Výsledky!$JF$3-1))),10,0)))</f>
        <v>0</v>
      </c>
      <c r="LZ72" s="65" t="e">
        <f>IF(ISBLANK($JH$3),"",IF(ISBLANK(Tipy!KI66),"-",SUM(LU72:LY72)))</f>
        <v>#VALUE!</v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>
        <f>IF(ISBLANK($IT$3),"",IF(ISBLANK(Tipy!HF67),0,IF(AND(Tipy!HF67=Výsledky!$IR$3,Tipy!HH67=Výsledky!$IT$3),60,0)))</f>
        <v>0</v>
      </c>
      <c r="IP73" s="61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61">
        <f>IF(ISBLANK($IT$3),"",IF(OR(Tipy!HI67=Výsledky!$IO$6,Tipy!HI67=Výsledky!$IO$7,Tipy!HI67=Výsledky!$IO$8,Tipy!HI67=Výsledky!$IO$9),VLOOKUP(Tipy!HI67,'Kategórie hráčov'!$A$2:$B$51,2,FALSE),0))</f>
        <v>20</v>
      </c>
      <c r="IR73" s="61">
        <f>IF(ISBLANK($IT$3),"",IF(OR(Tipy!HJ67=Výsledky!$IR$6,Tipy!HJ67=Výsledky!$IR$7,Tipy!HJ67=Výsledky!$IR$8,Tipy!HJ67=Výsledky!$IR$9),VLOOKUP(Tipy!HJ67,'Kategórie hráčov'!$A$27:$B$76,2,FALSE),0))</f>
        <v>20</v>
      </c>
      <c r="IS73" s="62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5">
        <f>IF(ISBLANK($IT$3),"",IF(ISBLANK(Tipy!HF67),"-",SUM(IO73:IS73)))</f>
        <v>40</v>
      </c>
      <c r="IU73" s="64"/>
      <c r="IV73" s="61">
        <f>IF(ISBLANK($JA$3),"",IF(ISBLANK(Tipy!HL67),0,IF(AND(Tipy!HL67=Výsledky!$IY$3,Tipy!HN67=Výsledky!$JA$3),60,0)))</f>
        <v>0</v>
      </c>
      <c r="IW73" s="61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61">
        <f>IF(ISBLANK($JA$3),"",IF(OR(Tipy!HO67=Výsledky!$IV$6,Tipy!HO67=Výsledky!$IV$7,Tipy!HO67=Výsledky!$IV$8,Tipy!HO67=Výsledky!$IV$9),IF(VLOOKUP(Tipy!HO67,'Kategórie hráčov'!$A$2:$B$46,2,FALSE)=30,30,20),0))</f>
        <v>0</v>
      </c>
      <c r="IY73" s="61">
        <f>IF(ISBLANK($JA$3),"",IF(OR(Tipy!HP67=Výsledky!$IY$6,Tipy!HP67=Výsledky!$IY$7,Tipy!HP67=Výsledky!$IY$8,Tipy!HP67=Výsledky!$IY$9),IF(VLOOKUP(Tipy!HP67,'Kategórie hráčov'!$A$2:$B$46,2,FALSE)=30,30,20),0))</f>
        <v>0</v>
      </c>
      <c r="IZ73" s="62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5">
        <f>IF(ISBLANK($JA$3),"",IF(ISBLANK(Tipy!HL67),"-",SUM(IV73:IZ73)))</f>
        <v>0</v>
      </c>
      <c r="JB73" s="64"/>
      <c r="JC73" s="102">
        <f>IF(ISBLANK($JH$3),"",IF(ISBLANK(Tipy!HR67),0,IF(AND(Tipy!HR67=Výsledky!$JF$3,Tipy!HT67=Výsledky!$JH$3),60,0)))</f>
        <v>0</v>
      </c>
      <c r="JD73" s="101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01">
        <f>IF(ISBLANK($JH$3),"",IF(OR(Tipy!HU67=Výsledky!$JC$6,Tipy!HU67=Výsledky!$JC$7,Tipy!HU67=Výsledky!$JC$8,Tipy!HU67=Výsledky!$JC$9),VLOOKUP(Tipy!HU67,'Kategórie hráčov'!$A$2:$B$51,2,FALSE),0))</f>
        <v>0</v>
      </c>
      <c r="JF73" s="101">
        <f>IF(ISBLANK($JH$3),"",IF(OR(Tipy!HV67=Výsledky!$JF$6,Tipy!HV67=Výsledky!$JF$7,Tipy!HV67=Výsledky!$JF$8,Tipy!HV67=Výsledky!$JF$9),VLOOKUP(Tipy!HV67,'Kategórie hráčov'!$A$27:$B$76,2,FALSE),0))</f>
        <v>0</v>
      </c>
      <c r="JG73" s="30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63" t="str">
        <f>IF(ISBLANK($JH$3),"",IF(ISBLANK(Tipy!HR67),"-",SUM(JC73:JG73)))</f>
        <v>-</v>
      </c>
      <c r="JI73" s="64"/>
      <c r="JJ73" s="61">
        <f>IF(ISBLANK($JH$3),"",IF(ISBLANK(Tipy!HX67),0,IF(AND(Tipy!HX67=Výsledky!$JF$3,Tipy!HZ67=Výsledky!$JH$3),60,0)))</f>
        <v>0</v>
      </c>
      <c r="JK73" s="61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61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61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62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5" t="str">
        <f>IF(ISBLANK($JH$3),"",IF(ISBLANK(Tipy!HX67),"-",SUM(JJ73:JN73)))</f>
        <v>-</v>
      </c>
      <c r="JP73" s="64"/>
      <c r="JQ73" s="61">
        <f>IF(ISBLANK($JV$3),"",IF(ISBLANK(Tipy!ID67),0,IF(AND(Tipy!ID67=Výsledky!$JT$3,Tipy!IF67=Výsledky!$JV$3),60,0)))</f>
        <v>0</v>
      </c>
      <c r="JR73" s="61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61">
        <f>IF(ISBLANK($JV$3),"",IF(OR(Tipy!IG67=Výsledky!$JQ$6,Tipy!IG67=Výsledky!$JQ$7,Tipy!IG67=Výsledky!$JQ$8,Tipy!IG67=Výsledky!$JQ$9),VLOOKUP(Tipy!IG67,'Kategórie hráčov'!$A$2:$B$51,2,FALSE),0))</f>
        <v>0</v>
      </c>
      <c r="JT73" s="61">
        <f>IF(ISBLANK($JV$3),"",IF(OR(Tipy!IH67=Výsledky!$JT$6,Tipy!IH67=Výsledky!$JT$7,Tipy!IH67=Výsledky!$JT$8,Tipy!IH67=Výsledky!$JT$9),VLOOKUP(Tipy!IH67,'Kategórie hráčov'!$A$27:$B$76,2,FALSE),0))</f>
        <v>0</v>
      </c>
      <c r="JU73" s="62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5" t="str">
        <f>IF(ISBLANK($JV$3),"",IF(ISBLANK(Tipy!ID67),"-",SUM(JQ73:JU73)))</f>
        <v>-</v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>
        <f>IF(ISBLANK($JH$3),"",IF(ISBLANK(Tipy!JU67),0,IF(AND(Tipy!JU67=Výsledky!$JF$3,Tipy!JW67=Výsledky!$JH$3),60,0)))</f>
        <v>0</v>
      </c>
      <c r="LH73" s="61" t="e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>#VALUE!</v>
      </c>
      <c r="LI73" s="61" t="e">
        <f>IF(ISBLANK($JH$3),"",IF(OR(Tipy!JX67=Výsledky!#REF!,Tipy!JX67=Výsledky!#REF!,Tipy!JX67=Výsledky!#REF!,Tipy!JX67=Výsledky!$JJ$9),IF(VLOOKUP(Tipy!JX67,'Kategórie hráčov'!$A$2:$B$46,2,FALSE)=30,30,20),0))</f>
        <v>#REF!</v>
      </c>
      <c r="LJ73" s="61" t="e">
        <f>IF(ISBLANK($JH$3),"",IF(OR(Tipy!JY67=Výsledky!#REF!,Tipy!JY67=Výsledky!#REF!,Tipy!JY67=Výsledky!#REF!,Tipy!JY67=Výsledky!$JM$9),IF(VLOOKUP(Tipy!JY67,'Kategórie hráčov'!$A$2:$B$46,2,FALSE)=30,30,20),0))</f>
        <v>#REF!</v>
      </c>
      <c r="LK73" s="62">
        <f>IF(ISBLANK($JH$3),"",IF(ISBLANK(Tipy!JU67),0,IF(OR(AND(Tipy!JU67=Výsledky!$JF$3,OR(Tipy!JW67=Výsledky!$JH$3+1,Tipy!JW67=Výsledky!$JH$3-1)),AND(Tipy!JW67=Výsledky!$JH$3,OR(Tipy!JU67=Výsledky!$JF$3+1,Tipy!JU67=Výsledky!$JF$3-1))),10,0)))</f>
        <v>0</v>
      </c>
      <c r="LL73" s="65" t="e">
        <f>IF(ISBLANK($JH$3),"",IF(ISBLANK(Tipy!JU67),"-",SUM(LG73:LK73)))</f>
        <v>#VALUE!</v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>
        <f>IF(ISBLANK($JH$3),"",IF(ISBLANK(Tipy!KI67),0,IF(AND(Tipy!KI67=Výsledky!$JF$3,Tipy!KK67=Výsledky!$JH$3),60,0)))</f>
        <v>0</v>
      </c>
      <c r="LV73" s="61" t="e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>#VALUE!</v>
      </c>
      <c r="LW73" s="61" t="e">
        <f>IF(ISBLANK($JH$3),"",IF(OR(Tipy!KL67=Výsledky!#REF!,Tipy!KL67=Výsledky!#REF!,Tipy!KL67=Výsledky!#REF!,Tipy!KL67=Výsledky!$JJ$9),IF(VLOOKUP(Tipy!KL67,'Kategórie hráčov'!$A$2:$B$46,2,FALSE)=30,30,20),0))</f>
        <v>#REF!</v>
      </c>
      <c r="LX73" s="61" t="e">
        <f>IF(ISBLANK($JH$3),"",IF(OR(Tipy!KM67=Výsledky!#REF!,Tipy!KM67=Výsledky!#REF!,Tipy!KM67=Výsledky!#REF!,Tipy!KM67=Výsledky!$JM$9),IF(VLOOKUP(Tipy!KM67,'Kategórie hráčov'!$A$2:$B$46,2,FALSE)=30,30,20),0))</f>
        <v>#REF!</v>
      </c>
      <c r="LY73" s="62">
        <f>IF(ISBLANK($JH$3),"",IF(ISBLANK(Tipy!KI67),0,IF(OR(AND(Tipy!KI67=Výsledky!$JF$3,OR(Tipy!KK67=Výsledky!$JH$3+1,Tipy!KK67=Výsledky!$JH$3-1)),AND(Tipy!KK67=Výsledky!$JH$3,OR(Tipy!KI67=Výsledky!$JF$3+1,Tipy!KI67=Výsledky!$JF$3-1))),10,0)))</f>
        <v>0</v>
      </c>
      <c r="LZ73" s="65" t="e">
        <f>IF(ISBLANK($JH$3),"",IF(ISBLANK(Tipy!KI67),"-",SUM(LU73:LY73)))</f>
        <v>#VALUE!</v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>
        <f>IF(ISBLANK($IT$3),"",IF(ISBLANK(Tipy!HF68),0,IF(AND(Tipy!HF68=Výsledky!$IR$3,Tipy!HH68=Výsledky!$IT$3),60,0)))</f>
        <v>0</v>
      </c>
      <c r="IP74" s="61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61">
        <f>IF(ISBLANK($IT$3),"",IF(OR(Tipy!HI68=Výsledky!$IO$6,Tipy!HI68=Výsledky!$IO$7,Tipy!HI68=Výsledky!$IO$8,Tipy!HI68=Výsledky!$IO$9),VLOOKUP(Tipy!HI68,'Kategórie hráčov'!$A$2:$B$51,2,FALSE),0))</f>
        <v>20</v>
      </c>
      <c r="IR74" s="61">
        <f>IF(ISBLANK($IT$3),"",IF(OR(Tipy!HJ68=Výsledky!$IR$6,Tipy!HJ68=Výsledky!$IR$7,Tipy!HJ68=Výsledky!$IR$8,Tipy!HJ68=Výsledky!$IR$9),VLOOKUP(Tipy!HJ68,'Kategórie hráčov'!$A$27:$B$76,2,FALSE),0))</f>
        <v>20</v>
      </c>
      <c r="IS74" s="62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5">
        <f>IF(ISBLANK($IT$3),"",IF(ISBLANK(Tipy!HF68),"-",SUM(IO74:IS74)))</f>
        <v>40</v>
      </c>
      <c r="IU74" s="64"/>
      <c r="IV74" s="61">
        <f>IF(ISBLANK($JA$3),"",IF(ISBLANK(Tipy!HL68),0,IF(AND(Tipy!HL68=Výsledky!$IY$3,Tipy!HN68=Výsledky!$JA$3),60,0)))</f>
        <v>0</v>
      </c>
      <c r="IW74" s="61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61">
        <f>IF(ISBLANK($JA$3),"",IF(OR(Tipy!HO68=Výsledky!$IV$6,Tipy!HO68=Výsledky!$IV$7,Tipy!HO68=Výsledky!$IV$8,Tipy!HO68=Výsledky!$IV$9),IF(VLOOKUP(Tipy!HO68,'Kategórie hráčov'!$A$2:$B$46,2,FALSE)=30,30,20),0))</f>
        <v>0</v>
      </c>
      <c r="IY74" s="61">
        <f>IF(ISBLANK($JA$3),"",IF(OR(Tipy!HP68=Výsledky!$IY$6,Tipy!HP68=Výsledky!$IY$7,Tipy!HP68=Výsledky!$IY$8,Tipy!HP68=Výsledky!$IY$9),IF(VLOOKUP(Tipy!HP68,'Kategórie hráčov'!$A$2:$B$46,2,FALSE)=30,30,20),0))</f>
        <v>0</v>
      </c>
      <c r="IZ74" s="62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5">
        <f>IF(ISBLANK($JA$3),"",IF(ISBLANK(Tipy!HL68),"-",SUM(IV74:IZ74)))</f>
        <v>0</v>
      </c>
      <c r="JB74" s="64"/>
      <c r="JC74" s="102">
        <f>IF(ISBLANK($JH$3),"",IF(ISBLANK(Tipy!HR68),0,IF(AND(Tipy!HR68=Výsledky!$JF$3,Tipy!HT68=Výsledky!$JH$3),60,0)))</f>
        <v>0</v>
      </c>
      <c r="JD74" s="101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01">
        <f>IF(ISBLANK($JH$3),"",IF(OR(Tipy!HU68=Výsledky!$JC$6,Tipy!HU68=Výsledky!$JC$7,Tipy!HU68=Výsledky!$JC$8,Tipy!HU68=Výsledky!$JC$9),VLOOKUP(Tipy!HU68,'Kategórie hráčov'!$A$2:$B$51,2,FALSE),0))</f>
        <v>0</v>
      </c>
      <c r="JF74" s="101">
        <f>IF(ISBLANK($JH$3),"",IF(OR(Tipy!HV68=Výsledky!$JF$6,Tipy!HV68=Výsledky!$JF$7,Tipy!HV68=Výsledky!$JF$8,Tipy!HV68=Výsledky!$JF$9),VLOOKUP(Tipy!HV68,'Kategórie hráčov'!$A$27:$B$76,2,FALSE),0))</f>
        <v>0</v>
      </c>
      <c r="JG74" s="30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63" t="str">
        <f>IF(ISBLANK($JH$3),"",IF(ISBLANK(Tipy!HR68),"-",SUM(JC74:JG74)))</f>
        <v>-</v>
      </c>
      <c r="JI74" s="64"/>
      <c r="JJ74" s="61">
        <f>IF(ISBLANK($JH$3),"",IF(ISBLANK(Tipy!HX68),0,IF(AND(Tipy!HX68=Výsledky!$JF$3,Tipy!HZ68=Výsledky!$JH$3),60,0)))</f>
        <v>0</v>
      </c>
      <c r="JK74" s="61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61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61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62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5" t="str">
        <f>IF(ISBLANK($JH$3),"",IF(ISBLANK(Tipy!HX68),"-",SUM(JJ74:JN74)))</f>
        <v>-</v>
      </c>
      <c r="JP74" s="64"/>
      <c r="JQ74" s="61">
        <f>IF(ISBLANK($JV$3),"",IF(ISBLANK(Tipy!ID68),0,IF(AND(Tipy!ID68=Výsledky!$JT$3,Tipy!IF68=Výsledky!$JV$3),60,0)))</f>
        <v>0</v>
      </c>
      <c r="JR74" s="61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61">
        <f>IF(ISBLANK($JV$3),"",IF(OR(Tipy!IG68=Výsledky!$JQ$6,Tipy!IG68=Výsledky!$JQ$7,Tipy!IG68=Výsledky!$JQ$8,Tipy!IG68=Výsledky!$JQ$9),VLOOKUP(Tipy!IG68,'Kategórie hráčov'!$A$2:$B$51,2,FALSE),0))</f>
        <v>0</v>
      </c>
      <c r="JT74" s="61">
        <f>IF(ISBLANK($JV$3),"",IF(OR(Tipy!IH68=Výsledky!$JT$6,Tipy!IH68=Výsledky!$JT$7,Tipy!IH68=Výsledky!$JT$8,Tipy!IH68=Výsledky!$JT$9),VLOOKUP(Tipy!IH68,'Kategórie hráčov'!$A$27:$B$76,2,FALSE),0))</f>
        <v>0</v>
      </c>
      <c r="JU74" s="62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5" t="str">
        <f>IF(ISBLANK($JV$3),"",IF(ISBLANK(Tipy!ID68),"-",SUM(JQ74:JU74)))</f>
        <v>-</v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>
        <f>IF(ISBLANK($JH$3),"",IF(ISBLANK(Tipy!JU68),0,IF(AND(Tipy!JU68=Výsledky!$JF$3,Tipy!JW68=Výsledky!$JH$3),60,0)))</f>
        <v>0</v>
      </c>
      <c r="LH74" s="61" t="e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>#VALUE!</v>
      </c>
      <c r="LI74" s="61" t="e">
        <f>IF(ISBLANK($JH$3),"",IF(OR(Tipy!JX68=Výsledky!#REF!,Tipy!JX68=Výsledky!#REF!,Tipy!JX68=Výsledky!#REF!,Tipy!JX68=Výsledky!$JJ$9),IF(VLOOKUP(Tipy!JX68,'Kategórie hráčov'!$A$2:$B$46,2,FALSE)=30,30,20),0))</f>
        <v>#REF!</v>
      </c>
      <c r="LJ74" s="61" t="e">
        <f>IF(ISBLANK($JH$3),"",IF(OR(Tipy!JY68=Výsledky!#REF!,Tipy!JY68=Výsledky!#REF!,Tipy!JY68=Výsledky!#REF!,Tipy!JY68=Výsledky!$JM$9),IF(VLOOKUP(Tipy!JY68,'Kategórie hráčov'!$A$2:$B$46,2,FALSE)=30,30,20),0))</f>
        <v>#REF!</v>
      </c>
      <c r="LK74" s="62">
        <f>IF(ISBLANK($JH$3),"",IF(ISBLANK(Tipy!JU68),0,IF(OR(AND(Tipy!JU68=Výsledky!$JF$3,OR(Tipy!JW68=Výsledky!$JH$3+1,Tipy!JW68=Výsledky!$JH$3-1)),AND(Tipy!JW68=Výsledky!$JH$3,OR(Tipy!JU68=Výsledky!$JF$3+1,Tipy!JU68=Výsledky!$JF$3-1))),10,0)))</f>
        <v>0</v>
      </c>
      <c r="LL74" s="65" t="e">
        <f>IF(ISBLANK($JH$3),"",IF(ISBLANK(Tipy!JU68),"-",SUM(LG74:LK74)))</f>
        <v>#VALUE!</v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>
        <f>IF(ISBLANK($JH$3),"",IF(ISBLANK(Tipy!KI68),0,IF(AND(Tipy!KI68=Výsledky!$JF$3,Tipy!KK68=Výsledky!$JH$3),60,0)))</f>
        <v>0</v>
      </c>
      <c r="LV74" s="61" t="e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>#VALUE!</v>
      </c>
      <c r="LW74" s="61" t="e">
        <f>IF(ISBLANK($JH$3),"",IF(OR(Tipy!KL68=Výsledky!#REF!,Tipy!KL68=Výsledky!#REF!,Tipy!KL68=Výsledky!#REF!,Tipy!KL68=Výsledky!$JJ$9),IF(VLOOKUP(Tipy!KL68,'Kategórie hráčov'!$A$2:$B$46,2,FALSE)=30,30,20),0))</f>
        <v>#REF!</v>
      </c>
      <c r="LX74" s="61" t="e">
        <f>IF(ISBLANK($JH$3),"",IF(OR(Tipy!KM68=Výsledky!#REF!,Tipy!KM68=Výsledky!#REF!,Tipy!KM68=Výsledky!#REF!,Tipy!KM68=Výsledky!$JM$9),IF(VLOOKUP(Tipy!KM68,'Kategórie hráčov'!$A$2:$B$46,2,FALSE)=30,30,20),0))</f>
        <v>#REF!</v>
      </c>
      <c r="LY74" s="62">
        <f>IF(ISBLANK($JH$3),"",IF(ISBLANK(Tipy!KI68),0,IF(OR(AND(Tipy!KI68=Výsledky!$JF$3,OR(Tipy!KK68=Výsledky!$JH$3+1,Tipy!KK68=Výsledky!$JH$3-1)),AND(Tipy!KK68=Výsledky!$JH$3,OR(Tipy!KI68=Výsledky!$JF$3+1,Tipy!KI68=Výsledky!$JF$3-1))),10,0)))</f>
        <v>0</v>
      </c>
      <c r="LZ74" s="65" t="e">
        <f>IF(ISBLANK($JH$3),"",IF(ISBLANK(Tipy!KI68),"-",SUM(LU74:LY74)))</f>
        <v>#VALUE!</v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>
        <f>IF(ISBLANK($IT$3),"",IF(ISBLANK(Tipy!HF69),0,IF(AND(Tipy!HF69=Výsledky!$IR$3,Tipy!HH69=Výsledky!$IT$3),60,0)))</f>
        <v>0</v>
      </c>
      <c r="IP75" s="61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61">
        <f>IF(ISBLANK($IT$3),"",IF(OR(Tipy!HI69=Výsledky!$IO$6,Tipy!HI69=Výsledky!$IO$7,Tipy!HI69=Výsledky!$IO$8,Tipy!HI69=Výsledky!$IO$9),VLOOKUP(Tipy!HI69,'Kategórie hráčov'!$A$2:$B$51,2,FALSE),0))</f>
        <v>0</v>
      </c>
      <c r="IR75" s="61">
        <f>IF(ISBLANK($IT$3),"",IF(OR(Tipy!HJ69=Výsledky!$IR$6,Tipy!HJ69=Výsledky!$IR$7,Tipy!HJ69=Výsledky!$IR$8,Tipy!HJ69=Výsledky!$IR$9),VLOOKUP(Tipy!HJ69,'Kategórie hráčov'!$A$27:$B$76,2,FALSE),0))</f>
        <v>0</v>
      </c>
      <c r="IS75" s="62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5" t="str">
        <f>IF(ISBLANK($IT$3),"",IF(ISBLANK(Tipy!HF69),"-",SUM(IO75:IS75)))</f>
        <v>-</v>
      </c>
      <c r="IU75" s="64"/>
      <c r="IV75" s="61">
        <f>IF(ISBLANK($JA$3),"",IF(ISBLANK(Tipy!HL69),0,IF(AND(Tipy!HL69=Výsledky!$IY$3,Tipy!HN69=Výsledky!$JA$3),60,0)))</f>
        <v>0</v>
      </c>
      <c r="IW75" s="61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61">
        <f>IF(ISBLANK($JA$3),"",IF(OR(Tipy!HO69=Výsledky!$IV$6,Tipy!HO69=Výsledky!$IV$7,Tipy!HO69=Výsledky!$IV$8,Tipy!HO69=Výsledky!$IV$9),IF(VLOOKUP(Tipy!HO69,'Kategórie hráčov'!$A$2:$B$46,2,FALSE)=30,30,20),0))</f>
        <v>0</v>
      </c>
      <c r="IY75" s="61">
        <f>IF(ISBLANK($JA$3),"",IF(OR(Tipy!HP69=Výsledky!$IY$6,Tipy!HP69=Výsledky!$IY$7,Tipy!HP69=Výsledky!$IY$8,Tipy!HP69=Výsledky!$IY$9),IF(VLOOKUP(Tipy!HP69,'Kategórie hráčov'!$A$2:$B$46,2,FALSE)=30,30,20),0))</f>
        <v>0</v>
      </c>
      <c r="IZ75" s="62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5" t="str">
        <f>IF(ISBLANK($JA$3),"",IF(ISBLANK(Tipy!HL69),"-",SUM(IV75:IZ75)))</f>
        <v>-</v>
      </c>
      <c r="JB75" s="64"/>
      <c r="JC75" s="102">
        <f>IF(ISBLANK($JH$3),"",IF(ISBLANK(Tipy!HR69),0,IF(AND(Tipy!HR69=Výsledky!$JF$3,Tipy!HT69=Výsledky!$JH$3),60,0)))</f>
        <v>0</v>
      </c>
      <c r="JD75" s="101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01">
        <f>IF(ISBLANK($JH$3),"",IF(OR(Tipy!HU69=Výsledky!$JC$6,Tipy!HU69=Výsledky!$JC$7,Tipy!HU69=Výsledky!$JC$8,Tipy!HU69=Výsledky!$JC$9),VLOOKUP(Tipy!HU69,'Kategórie hráčov'!$A$2:$B$51,2,FALSE),0))</f>
        <v>0</v>
      </c>
      <c r="JF75" s="101">
        <f>IF(ISBLANK($JH$3),"",IF(OR(Tipy!HV69=Výsledky!$JF$6,Tipy!HV69=Výsledky!$JF$7,Tipy!HV69=Výsledky!$JF$8,Tipy!HV69=Výsledky!$JF$9),VLOOKUP(Tipy!HV69,'Kategórie hráčov'!$A$27:$B$76,2,FALSE),0))</f>
        <v>0</v>
      </c>
      <c r="JG75" s="30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63" t="str">
        <f>IF(ISBLANK($JH$3),"",IF(ISBLANK(Tipy!HR69),"-",SUM(JC75:JG75)))</f>
        <v>-</v>
      </c>
      <c r="JI75" s="64"/>
      <c r="JJ75" s="61">
        <f>IF(ISBLANK($JH$3),"",IF(ISBLANK(Tipy!HX69),0,IF(AND(Tipy!HX69=Výsledky!$JF$3,Tipy!HZ69=Výsledky!$JH$3),60,0)))</f>
        <v>0</v>
      </c>
      <c r="JK75" s="61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61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61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62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5" t="str">
        <f>IF(ISBLANK($JH$3),"",IF(ISBLANK(Tipy!HX69),"-",SUM(JJ75:JN75)))</f>
        <v>-</v>
      </c>
      <c r="JP75" s="64"/>
      <c r="JQ75" s="61">
        <f>IF(ISBLANK($JV$3),"",IF(ISBLANK(Tipy!ID69),0,IF(AND(Tipy!ID69=Výsledky!$JT$3,Tipy!IF69=Výsledky!$JV$3),60,0)))</f>
        <v>0</v>
      </c>
      <c r="JR75" s="61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61">
        <f>IF(ISBLANK($JV$3),"",IF(OR(Tipy!IG69=Výsledky!$JQ$6,Tipy!IG69=Výsledky!$JQ$7,Tipy!IG69=Výsledky!$JQ$8,Tipy!IG69=Výsledky!$JQ$9),VLOOKUP(Tipy!IG69,'Kategórie hráčov'!$A$2:$B$51,2,FALSE),0))</f>
        <v>0</v>
      </c>
      <c r="JT75" s="61">
        <f>IF(ISBLANK($JV$3),"",IF(OR(Tipy!IH69=Výsledky!$JT$6,Tipy!IH69=Výsledky!$JT$7,Tipy!IH69=Výsledky!$JT$8,Tipy!IH69=Výsledky!$JT$9),VLOOKUP(Tipy!IH69,'Kategórie hráčov'!$A$27:$B$76,2,FALSE),0))</f>
        <v>0</v>
      </c>
      <c r="JU75" s="62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5" t="str">
        <f>IF(ISBLANK($JV$3),"",IF(ISBLANK(Tipy!ID69),"-",SUM(JQ75:JU75)))</f>
        <v>-</v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>
        <f>IF(ISBLANK($JH$3),"",IF(ISBLANK(Tipy!JU69),0,IF(AND(Tipy!JU69=Výsledky!$JF$3,Tipy!JW69=Výsledky!$JH$3),60,0)))</f>
        <v>0</v>
      </c>
      <c r="LH75" s="61" t="e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>#VALUE!</v>
      </c>
      <c r="LI75" s="61" t="e">
        <f>IF(ISBLANK($JH$3),"",IF(OR(Tipy!JX69=Výsledky!#REF!,Tipy!JX69=Výsledky!#REF!,Tipy!JX69=Výsledky!#REF!,Tipy!JX69=Výsledky!$JJ$9),IF(VLOOKUP(Tipy!JX69,'Kategórie hráčov'!$A$2:$B$46,2,FALSE)=30,30,20),0))</f>
        <v>#REF!</v>
      </c>
      <c r="LJ75" s="61" t="e">
        <f>IF(ISBLANK($JH$3),"",IF(OR(Tipy!JY69=Výsledky!#REF!,Tipy!JY69=Výsledky!#REF!,Tipy!JY69=Výsledky!#REF!,Tipy!JY69=Výsledky!$JM$9),IF(VLOOKUP(Tipy!JY69,'Kategórie hráčov'!$A$2:$B$46,2,FALSE)=30,30,20),0))</f>
        <v>#REF!</v>
      </c>
      <c r="LK75" s="62">
        <f>IF(ISBLANK($JH$3),"",IF(ISBLANK(Tipy!JU69),0,IF(OR(AND(Tipy!JU69=Výsledky!$JF$3,OR(Tipy!JW69=Výsledky!$JH$3+1,Tipy!JW69=Výsledky!$JH$3-1)),AND(Tipy!JW69=Výsledky!$JH$3,OR(Tipy!JU69=Výsledky!$JF$3+1,Tipy!JU69=Výsledky!$JF$3-1))),10,0)))</f>
        <v>0</v>
      </c>
      <c r="LL75" s="65" t="e">
        <f>IF(ISBLANK($JH$3),"",IF(ISBLANK(Tipy!JU69),"-",SUM(LG75:LK75)))</f>
        <v>#VALUE!</v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>
        <f>IF(ISBLANK($JH$3),"",IF(ISBLANK(Tipy!KI69),0,IF(AND(Tipy!KI69=Výsledky!$JF$3,Tipy!KK69=Výsledky!$JH$3),60,0)))</f>
        <v>0</v>
      </c>
      <c r="LV75" s="61" t="e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>#VALUE!</v>
      </c>
      <c r="LW75" s="61" t="e">
        <f>IF(ISBLANK($JH$3),"",IF(OR(Tipy!KL69=Výsledky!#REF!,Tipy!KL69=Výsledky!#REF!,Tipy!KL69=Výsledky!#REF!,Tipy!KL69=Výsledky!$JJ$9),IF(VLOOKUP(Tipy!KL69,'Kategórie hráčov'!$A$2:$B$46,2,FALSE)=30,30,20),0))</f>
        <v>#REF!</v>
      </c>
      <c r="LX75" s="61" t="e">
        <f>IF(ISBLANK($JH$3),"",IF(OR(Tipy!KM69=Výsledky!#REF!,Tipy!KM69=Výsledky!#REF!,Tipy!KM69=Výsledky!#REF!,Tipy!KM69=Výsledky!$JM$9),IF(VLOOKUP(Tipy!KM69,'Kategórie hráčov'!$A$2:$B$46,2,FALSE)=30,30,20),0))</f>
        <v>#REF!</v>
      </c>
      <c r="LY75" s="62">
        <f>IF(ISBLANK($JH$3),"",IF(ISBLANK(Tipy!KI69),0,IF(OR(AND(Tipy!KI69=Výsledky!$JF$3,OR(Tipy!KK69=Výsledky!$JH$3+1,Tipy!KK69=Výsledky!$JH$3-1)),AND(Tipy!KK69=Výsledky!$JH$3,OR(Tipy!KI69=Výsledky!$JF$3+1,Tipy!KI69=Výsledky!$JF$3-1))),10,0)))</f>
        <v>0</v>
      </c>
      <c r="LZ75" s="65" t="e">
        <f>IF(ISBLANK($JH$3),"",IF(ISBLANK(Tipy!KI69),"-",SUM(LU75:LY75)))</f>
        <v>#VALUE!</v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>
        <f>IF(ISBLANK($IT$3),"",IF(ISBLANK(Tipy!HF70),0,IF(AND(Tipy!HF70=Výsledky!$IR$3,Tipy!HH70=Výsledky!$IT$3),60,0)))</f>
        <v>0</v>
      </c>
      <c r="IP76" s="61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61">
        <f>IF(ISBLANK($IT$3),"",IF(OR(Tipy!HI70=Výsledky!$IO$6,Tipy!HI70=Výsledky!$IO$7,Tipy!HI70=Výsledky!$IO$8,Tipy!HI70=Výsledky!$IO$9),VLOOKUP(Tipy!HI70,'Kategórie hráčov'!$A$2:$B$51,2,FALSE),0))</f>
        <v>0</v>
      </c>
      <c r="IR76" s="61">
        <f>IF(ISBLANK($IT$3),"",IF(OR(Tipy!HJ70=Výsledky!$IR$6,Tipy!HJ70=Výsledky!$IR$7,Tipy!HJ70=Výsledky!$IR$8,Tipy!HJ70=Výsledky!$IR$9),VLOOKUP(Tipy!HJ70,'Kategórie hráčov'!$A$27:$B$76,2,FALSE),0))</f>
        <v>0</v>
      </c>
      <c r="IS76" s="62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5" t="str">
        <f>IF(ISBLANK($IT$3),"",IF(ISBLANK(Tipy!HF70),"-",SUM(IO76:IS76)))</f>
        <v>-</v>
      </c>
      <c r="IU76" s="64"/>
      <c r="IV76" s="61">
        <f>IF(ISBLANK($JA$3),"",IF(ISBLANK(Tipy!HL70),0,IF(AND(Tipy!HL70=Výsledky!$IY$3,Tipy!HN70=Výsledky!$JA$3),60,0)))</f>
        <v>0</v>
      </c>
      <c r="IW76" s="61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61">
        <f>IF(ISBLANK($JA$3),"",IF(OR(Tipy!HO70=Výsledky!$IV$6,Tipy!HO70=Výsledky!$IV$7,Tipy!HO70=Výsledky!$IV$8,Tipy!HO70=Výsledky!$IV$9),IF(VLOOKUP(Tipy!HO70,'Kategórie hráčov'!$A$2:$B$46,2,FALSE)=30,30,20),0))</f>
        <v>0</v>
      </c>
      <c r="IY76" s="61">
        <f>IF(ISBLANK($JA$3),"",IF(OR(Tipy!HP70=Výsledky!$IY$6,Tipy!HP70=Výsledky!$IY$7,Tipy!HP70=Výsledky!$IY$8,Tipy!HP70=Výsledky!$IY$9),IF(VLOOKUP(Tipy!HP70,'Kategórie hráčov'!$A$2:$B$46,2,FALSE)=30,30,20),0))</f>
        <v>0</v>
      </c>
      <c r="IZ76" s="62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5" t="str">
        <f>IF(ISBLANK($JA$3),"",IF(ISBLANK(Tipy!HL70),"-",SUM(IV76:IZ76)))</f>
        <v>-</v>
      </c>
      <c r="JB76" s="64"/>
      <c r="JC76" s="102">
        <f>IF(ISBLANK($JH$3),"",IF(ISBLANK(Tipy!HR70),0,IF(AND(Tipy!HR70=Výsledky!$JF$3,Tipy!HT70=Výsledky!$JH$3),60,0)))</f>
        <v>0</v>
      </c>
      <c r="JD76" s="101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01">
        <f>IF(ISBLANK($JH$3),"",IF(OR(Tipy!HU70=Výsledky!$JC$6,Tipy!HU70=Výsledky!$JC$7,Tipy!HU70=Výsledky!$JC$8,Tipy!HU70=Výsledky!$JC$9),VLOOKUP(Tipy!HU70,'Kategórie hráčov'!$A$2:$B$51,2,FALSE),0))</f>
        <v>0</v>
      </c>
      <c r="JF76" s="101">
        <f>IF(ISBLANK($JH$3),"",IF(OR(Tipy!HV70=Výsledky!$JF$6,Tipy!HV70=Výsledky!$JF$7,Tipy!HV70=Výsledky!$JF$8,Tipy!HV70=Výsledky!$JF$9),VLOOKUP(Tipy!HV70,'Kategórie hráčov'!$A$27:$B$76,2,FALSE),0))</f>
        <v>0</v>
      </c>
      <c r="JG76" s="303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63" t="str">
        <f>IF(ISBLANK($JH$3),"",IF(ISBLANK(Tipy!HR70),"-",SUM(JC76:JG76)))</f>
        <v>-</v>
      </c>
      <c r="JI76" s="64"/>
      <c r="JJ76" s="61">
        <f>IF(ISBLANK($JH$3),"",IF(ISBLANK(Tipy!HX70),0,IF(AND(Tipy!HX70=Výsledky!$JF$3,Tipy!HZ70=Výsledky!$JH$3),60,0)))</f>
        <v>0</v>
      </c>
      <c r="JK76" s="61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61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61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62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5" t="str">
        <f>IF(ISBLANK($JH$3),"",IF(ISBLANK(Tipy!HX70),"-",SUM(JJ76:JN76)))</f>
        <v>-</v>
      </c>
      <c r="JP76" s="64"/>
      <c r="JQ76" s="61">
        <f>IF(ISBLANK($JV$3),"",IF(ISBLANK(Tipy!ID70),0,IF(AND(Tipy!ID70=Výsledky!$JT$3,Tipy!IF70=Výsledky!$JV$3),60,0)))</f>
        <v>0</v>
      </c>
      <c r="JR76" s="61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61">
        <f>IF(ISBLANK($JV$3),"",IF(OR(Tipy!IG70=Výsledky!$JQ$6,Tipy!IG70=Výsledky!$JQ$7,Tipy!IG70=Výsledky!$JQ$8,Tipy!IG70=Výsledky!$JQ$9),VLOOKUP(Tipy!IG70,'Kategórie hráčov'!$A$2:$B$51,2,FALSE),0))</f>
        <v>0</v>
      </c>
      <c r="JT76" s="61">
        <f>IF(ISBLANK($JV$3),"",IF(OR(Tipy!IH70=Výsledky!$JT$6,Tipy!IH70=Výsledky!$JT$7,Tipy!IH70=Výsledky!$JT$8,Tipy!IH70=Výsledky!$JT$9),VLOOKUP(Tipy!IH70,'Kategórie hráčov'!$A$27:$B$76,2,FALSE),0))</f>
        <v>0</v>
      </c>
      <c r="JU76" s="62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5" t="str">
        <f>IF(ISBLANK($JV$3),"",IF(ISBLANK(Tipy!ID70),"-",SUM(JQ76:JU76)))</f>
        <v>-</v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>
        <f>IF(ISBLANK($JH$3),"",IF(ISBLANK(Tipy!JU70),0,IF(AND(Tipy!JU70=Výsledky!$JF$3,Tipy!JW70=Výsledky!$JH$3),60,0)))</f>
        <v>0</v>
      </c>
      <c r="LH76" s="61" t="e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>#VALUE!</v>
      </c>
      <c r="LI76" s="61" t="e">
        <f>IF(ISBLANK($JH$3),"",IF(OR(Tipy!JX70=Výsledky!#REF!,Tipy!JX70=Výsledky!#REF!,Tipy!JX70=Výsledky!#REF!,Tipy!JX70=Výsledky!$JJ$9),IF(VLOOKUP(Tipy!JX70,'Kategórie hráčov'!$A$2:$B$46,2,FALSE)=30,30,20),0))</f>
        <v>#REF!</v>
      </c>
      <c r="LJ76" s="61" t="e">
        <f>IF(ISBLANK($JH$3),"",IF(OR(Tipy!JY70=Výsledky!#REF!,Tipy!JY70=Výsledky!#REF!,Tipy!JY70=Výsledky!#REF!,Tipy!JY70=Výsledky!$JM$9),IF(VLOOKUP(Tipy!JY70,'Kategórie hráčov'!$A$2:$B$46,2,FALSE)=30,30,20),0))</f>
        <v>#REF!</v>
      </c>
      <c r="LK76" s="62">
        <f>IF(ISBLANK($JH$3),"",IF(ISBLANK(Tipy!JU70),0,IF(OR(AND(Tipy!JU70=Výsledky!$JF$3,OR(Tipy!JW70=Výsledky!$JH$3+1,Tipy!JW70=Výsledky!$JH$3-1)),AND(Tipy!JW70=Výsledky!$JH$3,OR(Tipy!JU70=Výsledky!$JF$3+1,Tipy!JU70=Výsledky!$JF$3-1))),10,0)))</f>
        <v>0</v>
      </c>
      <c r="LL76" s="65" t="e">
        <f>IF(ISBLANK($JH$3),"",IF(ISBLANK(Tipy!JU70),"-",SUM(LG76:LK76)))</f>
        <v>#VALUE!</v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>
        <f>IF(ISBLANK($JH$3),"",IF(ISBLANK(Tipy!KI70),0,IF(AND(Tipy!KI70=Výsledky!$JF$3,Tipy!KK70=Výsledky!$JH$3),60,0)))</f>
        <v>0</v>
      </c>
      <c r="LV76" s="61" t="e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>#VALUE!</v>
      </c>
      <c r="LW76" s="61" t="e">
        <f>IF(ISBLANK($JH$3),"",IF(OR(Tipy!KL70=Výsledky!#REF!,Tipy!KL70=Výsledky!#REF!,Tipy!KL70=Výsledky!#REF!,Tipy!KL70=Výsledky!$JJ$9),IF(VLOOKUP(Tipy!KL70,'Kategórie hráčov'!$A$2:$B$46,2,FALSE)=30,30,20),0))</f>
        <v>#REF!</v>
      </c>
      <c r="LX76" s="61" t="e">
        <f>IF(ISBLANK($JH$3),"",IF(OR(Tipy!KM70=Výsledky!#REF!,Tipy!KM70=Výsledky!#REF!,Tipy!KM70=Výsledky!#REF!,Tipy!KM70=Výsledky!$JM$9),IF(VLOOKUP(Tipy!KM70,'Kategórie hráčov'!$A$2:$B$46,2,FALSE)=30,30,20),0))</f>
        <v>#REF!</v>
      </c>
      <c r="LY76" s="62">
        <f>IF(ISBLANK($JH$3),"",IF(ISBLANK(Tipy!KI70),0,IF(OR(AND(Tipy!KI70=Výsledky!$JF$3,OR(Tipy!KK70=Výsledky!$JH$3+1,Tipy!KK70=Výsledky!$JH$3-1)),AND(Tipy!KK70=Výsledky!$JH$3,OR(Tipy!KI70=Výsledky!$JF$3+1,Tipy!KI70=Výsledky!$JF$3-1))),10,0)))</f>
        <v>0</v>
      </c>
      <c r="LZ76" s="65" t="e">
        <f>IF(ISBLANK($JH$3),"",IF(ISBLANK(Tipy!KI70),"-",SUM(LU76:LY76)))</f>
        <v>#VALUE!</v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>
        <f>IF(ISBLANK($IT$3),"",IF(ISBLANK(Tipy!HF71),0,IF(AND(Tipy!HF71=Výsledky!$IR$3,Tipy!HH71=Výsledky!$IT$3),60,0)))</f>
        <v>0</v>
      </c>
      <c r="IP77" s="61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61">
        <f>IF(ISBLANK($IT$3),"",IF(OR(Tipy!HI71=Výsledky!$IO$6,Tipy!HI71=Výsledky!$IO$7,Tipy!HI71=Výsledky!$IO$8,Tipy!HI71=Výsledky!$IO$9),VLOOKUP(Tipy!HI71,'Kategórie hráčov'!$A$2:$B$51,2,FALSE),0))</f>
        <v>20</v>
      </c>
      <c r="IR77" s="61">
        <f>IF(ISBLANK($IT$3),"",IF(OR(Tipy!HJ71=Výsledky!$IR$6,Tipy!HJ71=Výsledky!$IR$7,Tipy!HJ71=Výsledky!$IR$8,Tipy!HJ71=Výsledky!$IR$9),VLOOKUP(Tipy!HJ71,'Kategórie hráčov'!$A$27:$B$76,2,FALSE),0))</f>
        <v>20</v>
      </c>
      <c r="IS77" s="62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5">
        <f>IF(ISBLANK($IT$3),"",IF(ISBLANK(Tipy!HF71),"-",SUM(IO77:IS77)))</f>
        <v>60</v>
      </c>
      <c r="IU77" s="64"/>
      <c r="IV77" s="61">
        <f>IF(ISBLANK($JA$3),"",IF(ISBLANK(Tipy!HL71),0,IF(AND(Tipy!HL71=Výsledky!$IY$3,Tipy!HN71=Výsledky!$JA$3),60,0)))</f>
        <v>0</v>
      </c>
      <c r="IW77" s="61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61">
        <f>IF(ISBLANK($JA$3),"",IF(OR(Tipy!HO71=Výsledky!$IV$6,Tipy!HO71=Výsledky!$IV$7,Tipy!HO71=Výsledky!$IV$8,Tipy!HO71=Výsledky!$IV$9),IF(VLOOKUP(Tipy!HO71,'Kategórie hráčov'!$A$2:$B$46,2,FALSE)=30,30,20),0))</f>
        <v>0</v>
      </c>
      <c r="IY77" s="61">
        <f>IF(ISBLANK($JA$3),"",IF(OR(Tipy!HP71=Výsledky!$IY$6,Tipy!HP71=Výsledky!$IY$7,Tipy!HP71=Výsledky!$IY$8,Tipy!HP71=Výsledky!$IY$9),IF(VLOOKUP(Tipy!HP71,'Kategórie hráčov'!$A$2:$B$46,2,FALSE)=30,30,20),0))</f>
        <v>0</v>
      </c>
      <c r="IZ77" s="62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5">
        <f>IF(ISBLANK($JA$3),"",IF(ISBLANK(Tipy!HL71),"-",SUM(IV77:IZ77)))</f>
        <v>0</v>
      </c>
      <c r="JB77" s="64"/>
      <c r="JC77" s="102">
        <f>IF(ISBLANK($JH$3),"",IF(ISBLANK(Tipy!HR71),0,IF(AND(Tipy!HR71=Výsledky!$JF$3,Tipy!HT71=Výsledky!$JH$3),60,0)))</f>
        <v>0</v>
      </c>
      <c r="JD77" s="101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01">
        <f>IF(ISBLANK($JH$3),"",IF(OR(Tipy!HU71=Výsledky!$JC$6,Tipy!HU71=Výsledky!$JC$7,Tipy!HU71=Výsledky!$JC$8,Tipy!HU71=Výsledky!$JC$9),VLOOKUP(Tipy!HU71,'Kategórie hráčov'!$A$2:$B$51,2,FALSE),0))</f>
        <v>20</v>
      </c>
      <c r="JF77" s="101">
        <f>IF(ISBLANK($JH$3),"",IF(OR(Tipy!HV71=Výsledky!$JF$6,Tipy!HV71=Výsledky!$JF$7,Tipy!HV71=Výsledky!$JF$8,Tipy!HV71=Výsledky!$JF$9),VLOOKUP(Tipy!HV71,'Kategórie hráčov'!$A$27:$B$76,2,FALSE),0))</f>
        <v>0</v>
      </c>
      <c r="JG77" s="30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63">
        <f>IF(ISBLANK($JH$3),"",IF(ISBLANK(Tipy!HR71),"-",SUM(JC77:JG77)))</f>
        <v>50</v>
      </c>
      <c r="JI77" s="64"/>
      <c r="JJ77" s="61">
        <f>IF(ISBLANK($JH$3),"",IF(ISBLANK(Tipy!HX71),0,IF(AND(Tipy!HX71=Výsledky!$JF$3,Tipy!HZ71=Výsledky!$JH$3),60,0)))</f>
        <v>0</v>
      </c>
      <c r="JK77" s="61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61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61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62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5" t="str">
        <f>IF(ISBLANK($JH$3),"",IF(ISBLANK(Tipy!HX71),"-",SUM(JJ77:JN77)))</f>
        <v>-</v>
      </c>
      <c r="JP77" s="64"/>
      <c r="JQ77" s="61">
        <f>IF(ISBLANK($JV$3),"",IF(ISBLANK(Tipy!ID71),0,IF(AND(Tipy!ID71=Výsledky!$JT$3,Tipy!IF71=Výsledky!$JV$3),60,0)))</f>
        <v>0</v>
      </c>
      <c r="JR77" s="61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61">
        <f>IF(ISBLANK($JV$3),"",IF(OR(Tipy!IG71=Výsledky!$JQ$6,Tipy!IG71=Výsledky!$JQ$7,Tipy!IG71=Výsledky!$JQ$8,Tipy!IG71=Výsledky!$JQ$9),VLOOKUP(Tipy!IG71,'Kategórie hráčov'!$A$2:$B$51,2,FALSE),0))</f>
        <v>20</v>
      </c>
      <c r="JT77" s="61">
        <f>IF(ISBLANK($JV$3),"",IF(OR(Tipy!IH71=Výsledky!$JT$6,Tipy!IH71=Výsledky!$JT$7,Tipy!IH71=Výsledky!$JT$8,Tipy!IH71=Výsledky!$JT$9),VLOOKUP(Tipy!IH71,'Kategórie hráčov'!$A$27:$B$76,2,FALSE),0))</f>
        <v>0</v>
      </c>
      <c r="JU77" s="62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5">
        <f>IF(ISBLANK($JV$3),"",IF(ISBLANK(Tipy!ID71),"-",SUM(JQ77:JU77)))</f>
        <v>40</v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>
        <f>IF(ISBLANK($JH$3),"",IF(ISBLANK(Tipy!JU71),0,IF(AND(Tipy!JU71=Výsledky!$JF$3,Tipy!JW71=Výsledky!$JH$3),60,0)))</f>
        <v>0</v>
      </c>
      <c r="LH77" s="61" t="e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>#VALUE!</v>
      </c>
      <c r="LI77" s="61" t="e">
        <f>IF(ISBLANK($JH$3),"",IF(OR(Tipy!JX71=Výsledky!#REF!,Tipy!JX71=Výsledky!#REF!,Tipy!JX71=Výsledky!#REF!,Tipy!JX71=Výsledky!$JJ$9),IF(VLOOKUP(Tipy!JX71,'Kategórie hráčov'!$A$2:$B$46,2,FALSE)=30,30,20),0))</f>
        <v>#REF!</v>
      </c>
      <c r="LJ77" s="61" t="e">
        <f>IF(ISBLANK($JH$3),"",IF(OR(Tipy!JY71=Výsledky!#REF!,Tipy!JY71=Výsledky!#REF!,Tipy!JY71=Výsledky!#REF!,Tipy!JY71=Výsledky!$JM$9),IF(VLOOKUP(Tipy!JY71,'Kategórie hráčov'!$A$2:$B$46,2,FALSE)=30,30,20),0))</f>
        <v>#REF!</v>
      </c>
      <c r="LK77" s="62">
        <f>IF(ISBLANK($JH$3),"",IF(ISBLANK(Tipy!JU71),0,IF(OR(AND(Tipy!JU71=Výsledky!$JF$3,OR(Tipy!JW71=Výsledky!$JH$3+1,Tipy!JW71=Výsledky!$JH$3-1)),AND(Tipy!JW71=Výsledky!$JH$3,OR(Tipy!JU71=Výsledky!$JF$3+1,Tipy!JU71=Výsledky!$JF$3-1))),10,0)))</f>
        <v>0</v>
      </c>
      <c r="LL77" s="65" t="e">
        <f>IF(ISBLANK($JH$3),"",IF(ISBLANK(Tipy!JU71),"-",SUM(LG77:LK77)))</f>
        <v>#VALUE!</v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>
        <f>IF(ISBLANK($JH$3),"",IF(ISBLANK(Tipy!KI71),0,IF(AND(Tipy!KI71=Výsledky!$JF$3,Tipy!KK71=Výsledky!$JH$3),60,0)))</f>
        <v>0</v>
      </c>
      <c r="LV77" s="61" t="e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>#VALUE!</v>
      </c>
      <c r="LW77" s="61" t="e">
        <f>IF(ISBLANK($JH$3),"",IF(OR(Tipy!KL71=Výsledky!#REF!,Tipy!KL71=Výsledky!#REF!,Tipy!KL71=Výsledky!#REF!,Tipy!KL71=Výsledky!$JJ$9),IF(VLOOKUP(Tipy!KL71,'Kategórie hráčov'!$A$2:$B$46,2,FALSE)=30,30,20),0))</f>
        <v>#REF!</v>
      </c>
      <c r="LX77" s="61" t="e">
        <f>IF(ISBLANK($JH$3),"",IF(OR(Tipy!KM71=Výsledky!#REF!,Tipy!KM71=Výsledky!#REF!,Tipy!KM71=Výsledky!#REF!,Tipy!KM71=Výsledky!$JM$9),IF(VLOOKUP(Tipy!KM71,'Kategórie hráčov'!$A$2:$B$46,2,FALSE)=30,30,20),0))</f>
        <v>#REF!</v>
      </c>
      <c r="LY77" s="62">
        <f>IF(ISBLANK($JH$3),"",IF(ISBLANK(Tipy!KI71),0,IF(OR(AND(Tipy!KI71=Výsledky!$JF$3,OR(Tipy!KK71=Výsledky!$JH$3+1,Tipy!KK71=Výsledky!$JH$3-1)),AND(Tipy!KK71=Výsledky!$JH$3,OR(Tipy!KI71=Výsledky!$JF$3+1,Tipy!KI71=Výsledky!$JF$3-1))),10,0)))</f>
        <v>0</v>
      </c>
      <c r="LZ77" s="65" t="e">
        <f>IF(ISBLANK($JH$3),"",IF(ISBLANK(Tipy!KI71),"-",SUM(LU77:LY77)))</f>
        <v>#VALUE!</v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>
        <f>IF(ISBLANK($IT$3),"",IF(ISBLANK(Tipy!HF72),0,IF(AND(Tipy!HF72=Výsledky!$IR$3,Tipy!HH72=Výsledky!$IT$3),60,0)))</f>
        <v>0</v>
      </c>
      <c r="IP78" s="61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61">
        <f>IF(ISBLANK($IT$3),"",IF(OR(Tipy!HI72=Výsledky!$IO$6,Tipy!HI72=Výsledky!$IO$7,Tipy!HI72=Výsledky!$IO$8,Tipy!HI72=Výsledky!$IO$9),VLOOKUP(Tipy!HI72,'Kategórie hráčov'!$A$2:$B$51,2,FALSE),0))</f>
        <v>0</v>
      </c>
      <c r="IR78" s="61">
        <f>IF(ISBLANK($IT$3),"",IF(OR(Tipy!HJ72=Výsledky!$IR$6,Tipy!HJ72=Výsledky!$IR$7,Tipy!HJ72=Výsledky!$IR$8,Tipy!HJ72=Výsledky!$IR$9),VLOOKUP(Tipy!HJ72,'Kategórie hráčov'!$A$27:$B$76,2,FALSE),0))</f>
        <v>0</v>
      </c>
      <c r="IS78" s="62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5" t="str">
        <f>IF(ISBLANK($IT$3),"",IF(ISBLANK(Tipy!HF72),"-",SUM(IO78:IS78)))</f>
        <v>-</v>
      </c>
      <c r="IU78" s="64"/>
      <c r="IV78" s="61">
        <f>IF(ISBLANK($JA$3),"",IF(ISBLANK(Tipy!HL72),0,IF(AND(Tipy!HL72=Výsledky!$IY$3,Tipy!HN72=Výsledky!$JA$3),60,0)))</f>
        <v>0</v>
      </c>
      <c r="IW78" s="61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61">
        <f>IF(ISBLANK($JA$3),"",IF(OR(Tipy!HO72=Výsledky!$IV$6,Tipy!HO72=Výsledky!$IV$7,Tipy!HO72=Výsledky!$IV$8,Tipy!HO72=Výsledky!$IV$9),IF(VLOOKUP(Tipy!HO72,'Kategórie hráčov'!$A$2:$B$46,2,FALSE)=30,30,20),0))</f>
        <v>0</v>
      </c>
      <c r="IY78" s="61">
        <f>IF(ISBLANK($JA$3),"",IF(OR(Tipy!HP72=Výsledky!$IY$6,Tipy!HP72=Výsledky!$IY$7,Tipy!HP72=Výsledky!$IY$8,Tipy!HP72=Výsledky!$IY$9),IF(VLOOKUP(Tipy!HP72,'Kategórie hráčov'!$A$2:$B$46,2,FALSE)=30,30,20),0))</f>
        <v>0</v>
      </c>
      <c r="IZ78" s="62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5" t="str">
        <f>IF(ISBLANK($JA$3),"",IF(ISBLANK(Tipy!HL72),"-",SUM(IV78:IZ78)))</f>
        <v>-</v>
      </c>
      <c r="JB78" s="64"/>
      <c r="JC78" s="102">
        <f>IF(ISBLANK($JH$3),"",IF(ISBLANK(Tipy!HR72),0,IF(AND(Tipy!HR72=Výsledky!$JF$3,Tipy!HT72=Výsledky!$JH$3),60,0)))</f>
        <v>0</v>
      </c>
      <c r="JD78" s="101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01">
        <f>IF(ISBLANK($JH$3),"",IF(OR(Tipy!HU72=Výsledky!$JC$6,Tipy!HU72=Výsledky!$JC$7,Tipy!HU72=Výsledky!$JC$8,Tipy!HU72=Výsledky!$JC$9),VLOOKUP(Tipy!HU72,'Kategórie hráčov'!$A$2:$B$51,2,FALSE),0))</f>
        <v>0</v>
      </c>
      <c r="JF78" s="101">
        <f>IF(ISBLANK($JH$3),"",IF(OR(Tipy!HV72=Výsledky!$JF$6,Tipy!HV72=Výsledky!$JF$7,Tipy!HV72=Výsledky!$JF$8,Tipy!HV72=Výsledky!$JF$9),VLOOKUP(Tipy!HV72,'Kategórie hráčov'!$A$27:$B$76,2,FALSE),0))</f>
        <v>0</v>
      </c>
      <c r="JG78" s="30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63" t="str">
        <f>IF(ISBLANK($JH$3),"",IF(ISBLANK(Tipy!HR72),"-",SUM(JC78:JG78)))</f>
        <v>-</v>
      </c>
      <c r="JI78" s="64"/>
      <c r="JJ78" s="61">
        <f>IF(ISBLANK($JH$3),"",IF(ISBLANK(Tipy!HX72),0,IF(AND(Tipy!HX72=Výsledky!$JF$3,Tipy!HZ72=Výsledky!$JH$3),60,0)))</f>
        <v>0</v>
      </c>
      <c r="JK78" s="61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61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61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62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5" t="str">
        <f>IF(ISBLANK($JH$3),"",IF(ISBLANK(Tipy!HX72),"-",SUM(JJ78:JN78)))</f>
        <v>-</v>
      </c>
      <c r="JP78" s="64"/>
      <c r="JQ78" s="61">
        <f>IF(ISBLANK($JV$3),"",IF(ISBLANK(Tipy!ID72),0,IF(AND(Tipy!ID72=Výsledky!$JT$3,Tipy!IF72=Výsledky!$JV$3),60,0)))</f>
        <v>0</v>
      </c>
      <c r="JR78" s="61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61">
        <f>IF(ISBLANK($JV$3),"",IF(OR(Tipy!IG72=Výsledky!$JQ$6,Tipy!IG72=Výsledky!$JQ$7,Tipy!IG72=Výsledky!$JQ$8,Tipy!IG72=Výsledky!$JQ$9),VLOOKUP(Tipy!IG72,'Kategórie hráčov'!$A$2:$B$51,2,FALSE),0))</f>
        <v>0</v>
      </c>
      <c r="JT78" s="61">
        <f>IF(ISBLANK($JV$3),"",IF(OR(Tipy!IH72=Výsledky!$JT$6,Tipy!IH72=Výsledky!$JT$7,Tipy!IH72=Výsledky!$JT$8,Tipy!IH72=Výsledky!$JT$9),VLOOKUP(Tipy!IH72,'Kategórie hráčov'!$A$27:$B$76,2,FALSE),0))</f>
        <v>0</v>
      </c>
      <c r="JU78" s="62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5" t="str">
        <f>IF(ISBLANK($JV$3),"",IF(ISBLANK(Tipy!ID72),"-",SUM(JQ78:JU78)))</f>
        <v>-</v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>
        <f>IF(ISBLANK($JH$3),"",IF(ISBLANK(Tipy!JU72),0,IF(AND(Tipy!JU72=Výsledky!$JF$3,Tipy!JW72=Výsledky!$JH$3),60,0)))</f>
        <v>0</v>
      </c>
      <c r="LH78" s="61" t="e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>#VALUE!</v>
      </c>
      <c r="LI78" s="61" t="e">
        <f>IF(ISBLANK($JH$3),"",IF(OR(Tipy!JX72=Výsledky!#REF!,Tipy!JX72=Výsledky!#REF!,Tipy!JX72=Výsledky!#REF!,Tipy!JX72=Výsledky!$JJ$9),IF(VLOOKUP(Tipy!JX72,'Kategórie hráčov'!$A$2:$B$46,2,FALSE)=30,30,20),0))</f>
        <v>#REF!</v>
      </c>
      <c r="LJ78" s="61" t="e">
        <f>IF(ISBLANK($JH$3),"",IF(OR(Tipy!JY72=Výsledky!#REF!,Tipy!JY72=Výsledky!#REF!,Tipy!JY72=Výsledky!#REF!,Tipy!JY72=Výsledky!$JM$9),IF(VLOOKUP(Tipy!JY72,'Kategórie hráčov'!$A$2:$B$46,2,FALSE)=30,30,20),0))</f>
        <v>#REF!</v>
      </c>
      <c r="LK78" s="62">
        <f>IF(ISBLANK($JH$3),"",IF(ISBLANK(Tipy!JU72),0,IF(OR(AND(Tipy!JU72=Výsledky!$JF$3,OR(Tipy!JW72=Výsledky!$JH$3+1,Tipy!JW72=Výsledky!$JH$3-1)),AND(Tipy!JW72=Výsledky!$JH$3,OR(Tipy!JU72=Výsledky!$JF$3+1,Tipy!JU72=Výsledky!$JF$3-1))),10,0)))</f>
        <v>0</v>
      </c>
      <c r="LL78" s="65" t="e">
        <f>IF(ISBLANK($JH$3),"",IF(ISBLANK(Tipy!JU72),"-",SUM(LG78:LK78)))</f>
        <v>#VALUE!</v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>
        <f>IF(ISBLANK($JH$3),"",IF(ISBLANK(Tipy!KI72),0,IF(AND(Tipy!KI72=Výsledky!$JF$3,Tipy!KK72=Výsledky!$JH$3),60,0)))</f>
        <v>0</v>
      </c>
      <c r="LV78" s="61" t="e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>#VALUE!</v>
      </c>
      <c r="LW78" s="61" t="e">
        <f>IF(ISBLANK($JH$3),"",IF(OR(Tipy!KL72=Výsledky!#REF!,Tipy!KL72=Výsledky!#REF!,Tipy!KL72=Výsledky!#REF!,Tipy!KL72=Výsledky!$JJ$9),IF(VLOOKUP(Tipy!KL72,'Kategórie hráčov'!$A$2:$B$46,2,FALSE)=30,30,20),0))</f>
        <v>#REF!</v>
      </c>
      <c r="LX78" s="61" t="e">
        <f>IF(ISBLANK($JH$3),"",IF(OR(Tipy!KM72=Výsledky!#REF!,Tipy!KM72=Výsledky!#REF!,Tipy!KM72=Výsledky!#REF!,Tipy!KM72=Výsledky!$JM$9),IF(VLOOKUP(Tipy!KM72,'Kategórie hráčov'!$A$2:$B$46,2,FALSE)=30,30,20),0))</f>
        <v>#REF!</v>
      </c>
      <c r="LY78" s="62">
        <f>IF(ISBLANK($JH$3),"",IF(ISBLANK(Tipy!KI72),0,IF(OR(AND(Tipy!KI72=Výsledky!$JF$3,OR(Tipy!KK72=Výsledky!$JH$3+1,Tipy!KK72=Výsledky!$JH$3-1)),AND(Tipy!KK72=Výsledky!$JH$3,OR(Tipy!KI72=Výsledky!$JF$3+1,Tipy!KI72=Výsledky!$JF$3-1))),10,0)))</f>
        <v>0</v>
      </c>
      <c r="LZ78" s="65" t="e">
        <f>IF(ISBLANK($JH$3),"",IF(ISBLANK(Tipy!KI72),"-",SUM(LU78:LY78)))</f>
        <v>#VALUE!</v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>
        <f>IF(ISBLANK($IT$3),"",IF(ISBLANK(Tipy!HF73),0,IF(AND(Tipy!HF73=Výsledky!$IR$3,Tipy!HH73=Výsledky!$IT$3),60,0)))</f>
        <v>0</v>
      </c>
      <c r="IP79" s="61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61">
        <f>IF(ISBLANK($IT$3),"",IF(OR(Tipy!HI73=Výsledky!$IO$6,Tipy!HI73=Výsledky!$IO$7,Tipy!HI73=Výsledky!$IO$8,Tipy!HI73=Výsledky!$IO$9),VLOOKUP(Tipy!HI73,'Kategórie hráčov'!$A$2:$B$51,2,FALSE),0))</f>
        <v>0</v>
      </c>
      <c r="IR79" s="61">
        <f>IF(ISBLANK($IT$3),"",IF(OR(Tipy!HJ73=Výsledky!$IR$6,Tipy!HJ73=Výsledky!$IR$7,Tipy!HJ73=Výsledky!$IR$8,Tipy!HJ73=Výsledky!$IR$9),VLOOKUP(Tipy!HJ73,'Kategórie hráčov'!$A$27:$B$76,2,FALSE),0))</f>
        <v>0</v>
      </c>
      <c r="IS79" s="62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5">
        <f>IF(ISBLANK($IT$3),"",IF(ISBLANK(Tipy!HF73),"-",SUM(IO79:IS79)))</f>
        <v>20</v>
      </c>
      <c r="IU79" s="64"/>
      <c r="IV79" s="61">
        <f>IF(ISBLANK($JA$3),"",IF(ISBLANK(Tipy!HL73),0,IF(AND(Tipy!HL73=Výsledky!$IY$3,Tipy!HN73=Výsledky!$JA$3),60,0)))</f>
        <v>0</v>
      </c>
      <c r="IW79" s="61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61">
        <f>IF(ISBLANK($JA$3),"",IF(OR(Tipy!HO73=Výsledky!$IV$6,Tipy!HO73=Výsledky!$IV$7,Tipy!HO73=Výsledky!$IV$8,Tipy!HO73=Výsledky!$IV$9),IF(VLOOKUP(Tipy!HO73,'Kategórie hráčov'!$A$2:$B$46,2,FALSE)=30,30,20),0))</f>
        <v>0</v>
      </c>
      <c r="IY79" s="61">
        <f>IF(ISBLANK($JA$3),"",IF(OR(Tipy!HP73=Výsledky!$IY$6,Tipy!HP73=Výsledky!$IY$7,Tipy!HP73=Výsledky!$IY$8,Tipy!HP73=Výsledky!$IY$9),IF(VLOOKUP(Tipy!HP73,'Kategórie hráčov'!$A$2:$B$46,2,FALSE)=30,30,20),0))</f>
        <v>0</v>
      </c>
      <c r="IZ79" s="62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5">
        <f>IF(ISBLANK($JA$3),"",IF(ISBLANK(Tipy!HL73),"-",SUM(IV79:IZ79)))</f>
        <v>0</v>
      </c>
      <c r="JB79" s="64"/>
      <c r="JC79" s="102">
        <f>IF(ISBLANK($JH$3),"",IF(ISBLANK(Tipy!HR73),0,IF(AND(Tipy!HR73=Výsledky!$JF$3,Tipy!HT73=Výsledky!$JH$3),60,0)))</f>
        <v>0</v>
      </c>
      <c r="JD79" s="101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101">
        <f>IF(ISBLANK($JH$3),"",IF(OR(Tipy!HU73=Výsledky!$JC$6,Tipy!HU73=Výsledky!$JC$7,Tipy!HU73=Výsledky!$JC$8,Tipy!HU73=Výsledky!$JC$9),VLOOKUP(Tipy!HU73,'Kategórie hráčov'!$A$2:$B$51,2,FALSE),0))</f>
        <v>20</v>
      </c>
      <c r="JF79" s="101">
        <f>IF(ISBLANK($JH$3),"",IF(OR(Tipy!HV73=Výsledky!$JF$6,Tipy!HV73=Výsledky!$JF$7,Tipy!HV73=Výsledky!$JF$8,Tipy!HV73=Výsledky!$JF$9),VLOOKUP(Tipy!HV73,'Kategórie hráčov'!$A$27:$B$76,2,FALSE),0))</f>
        <v>0</v>
      </c>
      <c r="JG79" s="30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63">
        <f>IF(ISBLANK($JH$3),"",IF(ISBLANK(Tipy!HR73),"-",SUM(JC79:JG79)))</f>
        <v>40</v>
      </c>
      <c r="JI79" s="64"/>
      <c r="JJ79" s="61">
        <f>IF(ISBLANK($JH$3),"",IF(ISBLANK(Tipy!HX73),0,IF(AND(Tipy!HX73=Výsledky!$JF$3,Tipy!HZ73=Výsledky!$JH$3),60,0)))</f>
        <v>0</v>
      </c>
      <c r="JK79" s="61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61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61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62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5" t="str">
        <f>IF(ISBLANK($JH$3),"",IF(ISBLANK(Tipy!HX73),"-",SUM(JJ79:JN79)))</f>
        <v>-</v>
      </c>
      <c r="JP79" s="64"/>
      <c r="JQ79" s="61">
        <f>IF(ISBLANK($JV$3),"",IF(ISBLANK(Tipy!ID73),0,IF(AND(Tipy!ID73=Výsledky!$JT$3,Tipy!IF73=Výsledky!$JV$3),60,0)))</f>
        <v>0</v>
      </c>
      <c r="JR79" s="61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61">
        <f>IF(ISBLANK($JV$3),"",IF(OR(Tipy!IG73=Výsledky!$JQ$6,Tipy!IG73=Výsledky!$JQ$7,Tipy!IG73=Výsledky!$JQ$8,Tipy!IG73=Výsledky!$JQ$9),VLOOKUP(Tipy!IG73,'Kategórie hráčov'!$A$2:$B$51,2,FALSE),0))</f>
        <v>0</v>
      </c>
      <c r="JT79" s="61">
        <f>IF(ISBLANK($JV$3),"",IF(OR(Tipy!IH73=Výsledky!$JT$6,Tipy!IH73=Výsledky!$JT$7,Tipy!IH73=Výsledky!$JT$8,Tipy!IH73=Výsledky!$JT$9),VLOOKUP(Tipy!IH73,'Kategórie hráčov'!$A$27:$B$76,2,FALSE),0))</f>
        <v>0</v>
      </c>
      <c r="JU79" s="62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5">
        <f>IF(ISBLANK($JV$3),"",IF(ISBLANK(Tipy!ID73),"-",SUM(JQ79:JU79)))</f>
        <v>20</v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>
        <f>IF(ISBLANK($JH$3),"",IF(ISBLANK(Tipy!JU73),0,IF(AND(Tipy!JU73=Výsledky!$JF$3,Tipy!JW73=Výsledky!$JH$3),60,0)))</f>
        <v>0</v>
      </c>
      <c r="LH79" s="61" t="e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>#VALUE!</v>
      </c>
      <c r="LI79" s="61" t="e">
        <f>IF(ISBLANK($JH$3),"",IF(OR(Tipy!JX73=Výsledky!#REF!,Tipy!JX73=Výsledky!#REF!,Tipy!JX73=Výsledky!#REF!,Tipy!JX73=Výsledky!$JJ$9),IF(VLOOKUP(Tipy!JX73,'Kategórie hráčov'!$A$2:$B$46,2,FALSE)=30,30,20),0))</f>
        <v>#REF!</v>
      </c>
      <c r="LJ79" s="61" t="e">
        <f>IF(ISBLANK($JH$3),"",IF(OR(Tipy!JY73=Výsledky!#REF!,Tipy!JY73=Výsledky!#REF!,Tipy!JY73=Výsledky!#REF!,Tipy!JY73=Výsledky!$JM$9),IF(VLOOKUP(Tipy!JY73,'Kategórie hráčov'!$A$2:$B$46,2,FALSE)=30,30,20),0))</f>
        <v>#REF!</v>
      </c>
      <c r="LK79" s="62">
        <f>IF(ISBLANK($JH$3),"",IF(ISBLANK(Tipy!JU73),0,IF(OR(AND(Tipy!JU73=Výsledky!$JF$3,OR(Tipy!JW73=Výsledky!$JH$3+1,Tipy!JW73=Výsledky!$JH$3-1)),AND(Tipy!JW73=Výsledky!$JH$3,OR(Tipy!JU73=Výsledky!$JF$3+1,Tipy!JU73=Výsledky!$JF$3-1))),10,0)))</f>
        <v>0</v>
      </c>
      <c r="LL79" s="65" t="e">
        <f>IF(ISBLANK($JH$3),"",IF(ISBLANK(Tipy!JU73),"-",SUM(LG79:LK79)))</f>
        <v>#VALUE!</v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>
        <f>IF(ISBLANK($JH$3),"",IF(ISBLANK(Tipy!KI73),0,IF(AND(Tipy!KI73=Výsledky!$JF$3,Tipy!KK73=Výsledky!$JH$3),60,0)))</f>
        <v>0</v>
      </c>
      <c r="LV79" s="61" t="e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>#VALUE!</v>
      </c>
      <c r="LW79" s="61" t="e">
        <f>IF(ISBLANK($JH$3),"",IF(OR(Tipy!KL73=Výsledky!#REF!,Tipy!KL73=Výsledky!#REF!,Tipy!KL73=Výsledky!#REF!,Tipy!KL73=Výsledky!$JJ$9),IF(VLOOKUP(Tipy!KL73,'Kategórie hráčov'!$A$2:$B$46,2,FALSE)=30,30,20),0))</f>
        <v>#REF!</v>
      </c>
      <c r="LX79" s="61" t="e">
        <f>IF(ISBLANK($JH$3),"",IF(OR(Tipy!KM73=Výsledky!#REF!,Tipy!KM73=Výsledky!#REF!,Tipy!KM73=Výsledky!#REF!,Tipy!KM73=Výsledky!$JM$9),IF(VLOOKUP(Tipy!KM73,'Kategórie hráčov'!$A$2:$B$46,2,FALSE)=30,30,20),0))</f>
        <v>#REF!</v>
      </c>
      <c r="LY79" s="62">
        <f>IF(ISBLANK($JH$3),"",IF(ISBLANK(Tipy!KI73),0,IF(OR(AND(Tipy!KI73=Výsledky!$JF$3,OR(Tipy!KK73=Výsledky!$JH$3+1,Tipy!KK73=Výsledky!$JH$3-1)),AND(Tipy!KK73=Výsledky!$JH$3,OR(Tipy!KI73=Výsledky!$JF$3+1,Tipy!KI73=Výsledky!$JF$3-1))),10,0)))</f>
        <v>0</v>
      </c>
      <c r="LZ79" s="65" t="e">
        <f>IF(ISBLANK($JH$3),"",IF(ISBLANK(Tipy!KI73),"-",SUM(LU79:LY79)))</f>
        <v>#VALUE!</v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>
        <f>IF(ISBLANK($IT$3),"",IF(ISBLANK(Tipy!HF74),0,IF(AND(Tipy!HF74=Výsledky!$IR$3,Tipy!HH74=Výsledky!$IT$3),60,0)))</f>
        <v>0</v>
      </c>
      <c r="IP80" s="61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61">
        <f>IF(ISBLANK($IT$3),"",IF(OR(Tipy!HI74=Výsledky!$IO$6,Tipy!HI74=Výsledky!$IO$7,Tipy!HI74=Výsledky!$IO$8,Tipy!HI74=Výsledky!$IO$9),VLOOKUP(Tipy!HI74,'Kategórie hráčov'!$A$2:$B$51,2,FALSE),0))</f>
        <v>0</v>
      </c>
      <c r="IR80" s="61">
        <f>IF(ISBLANK($IT$3),"",IF(OR(Tipy!HJ74=Výsledky!$IR$6,Tipy!HJ74=Výsledky!$IR$7,Tipy!HJ74=Výsledky!$IR$8,Tipy!HJ74=Výsledky!$IR$9),VLOOKUP(Tipy!HJ74,'Kategórie hráčov'!$A$27:$B$76,2,FALSE),0))</f>
        <v>0</v>
      </c>
      <c r="IS80" s="62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5" t="str">
        <f>IF(ISBLANK($IT$3),"",IF(ISBLANK(Tipy!HF74),"-",SUM(IO80:IS80)))</f>
        <v>-</v>
      </c>
      <c r="IU80" s="64"/>
      <c r="IV80" s="61">
        <f>IF(ISBLANK($JA$3),"",IF(ISBLANK(Tipy!HL74),0,IF(AND(Tipy!HL74=Výsledky!$IY$3,Tipy!HN74=Výsledky!$JA$3),60,0)))</f>
        <v>0</v>
      </c>
      <c r="IW80" s="61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61">
        <f>IF(ISBLANK($JA$3),"",IF(OR(Tipy!HO74=Výsledky!$IV$6,Tipy!HO74=Výsledky!$IV$7,Tipy!HO74=Výsledky!$IV$8,Tipy!HO74=Výsledky!$IV$9),IF(VLOOKUP(Tipy!HO74,'Kategórie hráčov'!$A$2:$B$46,2,FALSE)=30,30,20),0))</f>
        <v>0</v>
      </c>
      <c r="IY80" s="61">
        <f>IF(ISBLANK($JA$3),"",IF(OR(Tipy!HP74=Výsledky!$IY$6,Tipy!HP74=Výsledky!$IY$7,Tipy!HP74=Výsledky!$IY$8,Tipy!HP74=Výsledky!$IY$9),IF(VLOOKUP(Tipy!HP74,'Kategórie hráčov'!$A$2:$B$46,2,FALSE)=30,30,20),0))</f>
        <v>0</v>
      </c>
      <c r="IZ80" s="62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5" t="str">
        <f>IF(ISBLANK($JA$3),"",IF(ISBLANK(Tipy!HL74),"-",SUM(IV80:IZ80)))</f>
        <v>-</v>
      </c>
      <c r="JB80" s="64"/>
      <c r="JC80" s="102">
        <f>IF(ISBLANK($JH$3),"",IF(ISBLANK(Tipy!HR74),0,IF(AND(Tipy!HR74=Výsledky!$JF$3,Tipy!HT74=Výsledky!$JH$3),60,0)))</f>
        <v>0</v>
      </c>
      <c r="JD80" s="101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01">
        <f>IF(ISBLANK($JH$3),"",IF(OR(Tipy!HU74=Výsledky!$JC$6,Tipy!HU74=Výsledky!$JC$7,Tipy!HU74=Výsledky!$JC$8,Tipy!HU74=Výsledky!$JC$9),VLOOKUP(Tipy!HU74,'Kategórie hráčov'!$A$2:$B$51,2,FALSE),0))</f>
        <v>0</v>
      </c>
      <c r="JF80" s="101">
        <f>IF(ISBLANK($JH$3),"",IF(OR(Tipy!HV74=Výsledky!$JF$6,Tipy!HV74=Výsledky!$JF$7,Tipy!HV74=Výsledky!$JF$8,Tipy!HV74=Výsledky!$JF$9),VLOOKUP(Tipy!HV74,'Kategórie hráčov'!$A$27:$B$76,2,FALSE),0))</f>
        <v>0</v>
      </c>
      <c r="JG80" s="30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63" t="str">
        <f>IF(ISBLANK($JH$3),"",IF(ISBLANK(Tipy!HR74),"-",SUM(JC80:JG80)))</f>
        <v>-</v>
      </c>
      <c r="JI80" s="64"/>
      <c r="JJ80" s="61">
        <f>IF(ISBLANK($JH$3),"",IF(ISBLANK(Tipy!HX74),0,IF(AND(Tipy!HX74=Výsledky!$JF$3,Tipy!HZ74=Výsledky!$JH$3),60,0)))</f>
        <v>0</v>
      </c>
      <c r="JK80" s="61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61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61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62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5" t="str">
        <f>IF(ISBLANK($JH$3),"",IF(ISBLANK(Tipy!HX74),"-",SUM(JJ80:JN80)))</f>
        <v>-</v>
      </c>
      <c r="JP80" s="64"/>
      <c r="JQ80" s="61">
        <f>IF(ISBLANK($JV$3),"",IF(ISBLANK(Tipy!ID74),0,IF(AND(Tipy!ID74=Výsledky!$JT$3,Tipy!IF74=Výsledky!$JV$3),60,0)))</f>
        <v>0</v>
      </c>
      <c r="JR80" s="61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61">
        <f>IF(ISBLANK($JV$3),"",IF(OR(Tipy!IG74=Výsledky!$JQ$6,Tipy!IG74=Výsledky!$JQ$7,Tipy!IG74=Výsledky!$JQ$8,Tipy!IG74=Výsledky!$JQ$9),VLOOKUP(Tipy!IG74,'Kategórie hráčov'!$A$2:$B$51,2,FALSE),0))</f>
        <v>0</v>
      </c>
      <c r="JT80" s="61">
        <f>IF(ISBLANK($JV$3),"",IF(OR(Tipy!IH74=Výsledky!$JT$6,Tipy!IH74=Výsledky!$JT$7,Tipy!IH74=Výsledky!$JT$8,Tipy!IH74=Výsledky!$JT$9),VLOOKUP(Tipy!IH74,'Kategórie hráčov'!$A$27:$B$76,2,FALSE),0))</f>
        <v>0</v>
      </c>
      <c r="JU80" s="62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5" t="str">
        <f>IF(ISBLANK($JV$3),"",IF(ISBLANK(Tipy!ID74),"-",SUM(JQ80:JU80)))</f>
        <v>-</v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>
        <f>IF(ISBLANK($JH$3),"",IF(ISBLANK(Tipy!JU74),0,IF(AND(Tipy!JU74=Výsledky!$JF$3,Tipy!JW74=Výsledky!$JH$3),60,0)))</f>
        <v>0</v>
      </c>
      <c r="LH80" s="61" t="e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>#VALUE!</v>
      </c>
      <c r="LI80" s="61" t="e">
        <f>IF(ISBLANK($JH$3),"",IF(OR(Tipy!JX74=Výsledky!#REF!,Tipy!JX74=Výsledky!#REF!,Tipy!JX74=Výsledky!#REF!,Tipy!JX74=Výsledky!$JJ$9),IF(VLOOKUP(Tipy!JX74,'Kategórie hráčov'!$A$2:$B$46,2,FALSE)=30,30,20),0))</f>
        <v>#REF!</v>
      </c>
      <c r="LJ80" s="61" t="e">
        <f>IF(ISBLANK($JH$3),"",IF(OR(Tipy!JY74=Výsledky!#REF!,Tipy!JY74=Výsledky!#REF!,Tipy!JY74=Výsledky!#REF!,Tipy!JY74=Výsledky!$JM$9),IF(VLOOKUP(Tipy!JY74,'Kategórie hráčov'!$A$2:$B$46,2,FALSE)=30,30,20),0))</f>
        <v>#REF!</v>
      </c>
      <c r="LK80" s="62">
        <f>IF(ISBLANK($JH$3),"",IF(ISBLANK(Tipy!JU74),0,IF(OR(AND(Tipy!JU74=Výsledky!$JF$3,OR(Tipy!JW74=Výsledky!$JH$3+1,Tipy!JW74=Výsledky!$JH$3-1)),AND(Tipy!JW74=Výsledky!$JH$3,OR(Tipy!JU74=Výsledky!$JF$3+1,Tipy!JU74=Výsledky!$JF$3-1))),10,0)))</f>
        <v>0</v>
      </c>
      <c r="LL80" s="65" t="e">
        <f>IF(ISBLANK($JH$3),"",IF(ISBLANK(Tipy!JU74),"-",SUM(LG80:LK80)))</f>
        <v>#VALUE!</v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>
        <f>IF(ISBLANK($JH$3),"",IF(ISBLANK(Tipy!KI74),0,IF(AND(Tipy!KI74=Výsledky!$JF$3,Tipy!KK74=Výsledky!$JH$3),60,0)))</f>
        <v>0</v>
      </c>
      <c r="LV80" s="61" t="e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>#VALUE!</v>
      </c>
      <c r="LW80" s="61" t="e">
        <f>IF(ISBLANK($JH$3),"",IF(OR(Tipy!KL74=Výsledky!#REF!,Tipy!KL74=Výsledky!#REF!,Tipy!KL74=Výsledky!#REF!,Tipy!KL74=Výsledky!$JJ$9),IF(VLOOKUP(Tipy!KL74,'Kategórie hráčov'!$A$2:$B$46,2,FALSE)=30,30,20),0))</f>
        <v>#REF!</v>
      </c>
      <c r="LX80" s="61" t="e">
        <f>IF(ISBLANK($JH$3),"",IF(OR(Tipy!KM74=Výsledky!#REF!,Tipy!KM74=Výsledky!#REF!,Tipy!KM74=Výsledky!#REF!,Tipy!KM74=Výsledky!$JM$9),IF(VLOOKUP(Tipy!KM74,'Kategórie hráčov'!$A$2:$B$46,2,FALSE)=30,30,20),0))</f>
        <v>#REF!</v>
      </c>
      <c r="LY80" s="62">
        <f>IF(ISBLANK($JH$3),"",IF(ISBLANK(Tipy!KI74),0,IF(OR(AND(Tipy!KI74=Výsledky!$JF$3,OR(Tipy!KK74=Výsledky!$JH$3+1,Tipy!KK74=Výsledky!$JH$3-1)),AND(Tipy!KK74=Výsledky!$JH$3,OR(Tipy!KI74=Výsledky!$JF$3+1,Tipy!KI74=Výsledky!$JF$3-1))),10,0)))</f>
        <v>0</v>
      </c>
      <c r="LZ80" s="65" t="e">
        <f>IF(ISBLANK($JH$3),"",IF(ISBLANK(Tipy!KI74),"-",SUM(LU80:LY80)))</f>
        <v>#VALUE!</v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>
        <f>IF(ISBLANK($IT$3),"",IF(ISBLANK(Tipy!HF75),0,IF(AND(Tipy!HF75=Výsledky!$IR$3,Tipy!HH75=Výsledky!$IT$3),60,0)))</f>
        <v>0</v>
      </c>
      <c r="IP81" s="61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61">
        <f>IF(ISBLANK($IT$3),"",IF(OR(Tipy!HI75=Výsledky!$IO$6,Tipy!HI75=Výsledky!$IO$7,Tipy!HI75=Výsledky!$IO$8,Tipy!HI75=Výsledky!$IO$9),VLOOKUP(Tipy!HI75,'Kategórie hráčov'!$A$2:$B$51,2,FALSE),0))</f>
        <v>0</v>
      </c>
      <c r="IR81" s="61">
        <f>IF(ISBLANK($IT$3),"",IF(OR(Tipy!HJ75=Výsledky!$IR$6,Tipy!HJ75=Výsledky!$IR$7,Tipy!HJ75=Výsledky!$IR$8,Tipy!HJ75=Výsledky!$IR$9),VLOOKUP(Tipy!HJ75,'Kategórie hráčov'!$A$27:$B$76,2,FALSE),0))</f>
        <v>20</v>
      </c>
      <c r="IS81" s="62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5">
        <f>IF(ISBLANK($IT$3),"",IF(ISBLANK(Tipy!HF75),"-",SUM(IO81:IS81)))</f>
        <v>50</v>
      </c>
      <c r="IU81" s="64"/>
      <c r="IV81" s="61">
        <f>IF(ISBLANK($JA$3),"",IF(ISBLANK(Tipy!HL75),0,IF(AND(Tipy!HL75=Výsledky!$IY$3,Tipy!HN75=Výsledky!$JA$3),60,0)))</f>
        <v>0</v>
      </c>
      <c r="IW81" s="61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61">
        <f>IF(ISBLANK($JA$3),"",IF(OR(Tipy!HO75=Výsledky!$IV$6,Tipy!HO75=Výsledky!$IV$7,Tipy!HO75=Výsledky!$IV$8,Tipy!HO75=Výsledky!$IV$9),IF(VLOOKUP(Tipy!HO75,'Kategórie hráčov'!$A$2:$B$46,2,FALSE)=30,30,20),0))</f>
        <v>0</v>
      </c>
      <c r="IY81" s="61">
        <f>IF(ISBLANK($JA$3),"",IF(OR(Tipy!HP75=Výsledky!$IY$6,Tipy!HP75=Výsledky!$IY$7,Tipy!HP75=Výsledky!$IY$8,Tipy!HP75=Výsledky!$IY$9),IF(VLOOKUP(Tipy!HP75,'Kategórie hráčov'!$A$2:$B$46,2,FALSE)=30,30,20),0))</f>
        <v>0</v>
      </c>
      <c r="IZ81" s="62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5">
        <f>IF(ISBLANK($JA$3),"",IF(ISBLANK(Tipy!HL75),"-",SUM(IV81:IZ81)))</f>
        <v>0</v>
      </c>
      <c r="JB81" s="64"/>
      <c r="JC81" s="102">
        <f>IF(ISBLANK($JH$3),"",IF(ISBLANK(Tipy!HR75),0,IF(AND(Tipy!HR75=Výsledky!$JF$3,Tipy!HT75=Výsledky!$JH$3),60,0)))</f>
        <v>0</v>
      </c>
      <c r="JD81" s="101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01">
        <f>IF(ISBLANK($JH$3),"",IF(OR(Tipy!HU75=Výsledky!$JC$6,Tipy!HU75=Výsledky!$JC$7,Tipy!HU75=Výsledky!$JC$8,Tipy!HU75=Výsledky!$JC$9),VLOOKUP(Tipy!HU75,'Kategórie hráčov'!$A$2:$B$51,2,FALSE),0))</f>
        <v>20</v>
      </c>
      <c r="JF81" s="101">
        <f>IF(ISBLANK($JH$3),"",IF(OR(Tipy!HV75=Výsledky!$JF$6,Tipy!HV75=Výsledky!$JF$7,Tipy!HV75=Výsledky!$JF$8,Tipy!HV75=Výsledky!$JF$9),VLOOKUP(Tipy!HV75,'Kategórie hráčov'!$A$27:$B$76,2,FALSE),0))</f>
        <v>0</v>
      </c>
      <c r="JG81" s="303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63">
        <f>IF(ISBLANK($JH$3),"",IF(ISBLANK(Tipy!HR75),"-",SUM(JC81:JG81)))</f>
        <v>50</v>
      </c>
      <c r="JI81" s="64"/>
      <c r="JJ81" s="61">
        <f>IF(ISBLANK($JH$3),"",IF(ISBLANK(Tipy!HX75),0,IF(AND(Tipy!HX75=Výsledky!$JF$3,Tipy!HZ75=Výsledky!$JH$3),60,0)))</f>
        <v>0</v>
      </c>
      <c r="JK81" s="61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61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61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62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5" t="str">
        <f>IF(ISBLANK($JH$3),"",IF(ISBLANK(Tipy!HX75),"-",SUM(JJ81:JN81)))</f>
        <v>-</v>
      </c>
      <c r="JP81" s="64"/>
      <c r="JQ81" s="61">
        <f>IF(ISBLANK($JV$3),"",IF(ISBLANK(Tipy!ID75),0,IF(AND(Tipy!ID75=Výsledky!$JT$3,Tipy!IF75=Výsledky!$JV$3),60,0)))</f>
        <v>0</v>
      </c>
      <c r="JR81" s="61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61">
        <f>IF(ISBLANK($JV$3),"",IF(OR(Tipy!IG75=Výsledky!$JQ$6,Tipy!IG75=Výsledky!$JQ$7,Tipy!IG75=Výsledky!$JQ$8,Tipy!IG75=Výsledky!$JQ$9),VLOOKUP(Tipy!IG75,'Kategórie hráčov'!$A$2:$B$51,2,FALSE),0))</f>
        <v>20</v>
      </c>
      <c r="JT81" s="61">
        <f>IF(ISBLANK($JV$3),"",IF(OR(Tipy!IH75=Výsledky!$JT$6,Tipy!IH75=Výsledky!$JT$7,Tipy!IH75=Výsledky!$JT$8,Tipy!IH75=Výsledky!$JT$9),VLOOKUP(Tipy!IH75,'Kategórie hráčov'!$A$27:$B$76,2,FALSE),0))</f>
        <v>0</v>
      </c>
      <c r="JU81" s="62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5">
        <f>IF(ISBLANK($JV$3),"",IF(ISBLANK(Tipy!ID75),"-",SUM(JQ81:JU81)))</f>
        <v>50</v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>
        <f>IF(ISBLANK($JH$3),"",IF(ISBLANK(Tipy!JU75),0,IF(AND(Tipy!JU75=Výsledky!$JF$3,Tipy!JW75=Výsledky!$JH$3),60,0)))</f>
        <v>0</v>
      </c>
      <c r="LH81" s="61" t="e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>#VALUE!</v>
      </c>
      <c r="LI81" s="61" t="e">
        <f>IF(ISBLANK($JH$3),"",IF(OR(Tipy!JX75=Výsledky!#REF!,Tipy!JX75=Výsledky!#REF!,Tipy!JX75=Výsledky!#REF!,Tipy!JX75=Výsledky!$JJ$9),IF(VLOOKUP(Tipy!JX75,'Kategórie hráčov'!$A$2:$B$46,2,FALSE)=30,30,20),0))</f>
        <v>#REF!</v>
      </c>
      <c r="LJ81" s="61" t="e">
        <f>IF(ISBLANK($JH$3),"",IF(OR(Tipy!JY75=Výsledky!#REF!,Tipy!JY75=Výsledky!#REF!,Tipy!JY75=Výsledky!#REF!,Tipy!JY75=Výsledky!$JM$9),IF(VLOOKUP(Tipy!JY75,'Kategórie hráčov'!$A$2:$B$46,2,FALSE)=30,30,20),0))</f>
        <v>#REF!</v>
      </c>
      <c r="LK81" s="62">
        <f>IF(ISBLANK($JH$3),"",IF(ISBLANK(Tipy!JU75),0,IF(OR(AND(Tipy!JU75=Výsledky!$JF$3,OR(Tipy!JW75=Výsledky!$JH$3+1,Tipy!JW75=Výsledky!$JH$3-1)),AND(Tipy!JW75=Výsledky!$JH$3,OR(Tipy!JU75=Výsledky!$JF$3+1,Tipy!JU75=Výsledky!$JF$3-1))),10,0)))</f>
        <v>0</v>
      </c>
      <c r="LL81" s="65" t="e">
        <f>IF(ISBLANK($JH$3),"",IF(ISBLANK(Tipy!JU75),"-",SUM(LG81:LK81)))</f>
        <v>#VALUE!</v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>
        <f>IF(ISBLANK($JH$3),"",IF(ISBLANK(Tipy!KI75),0,IF(AND(Tipy!KI75=Výsledky!$JF$3,Tipy!KK75=Výsledky!$JH$3),60,0)))</f>
        <v>0</v>
      </c>
      <c r="LV81" s="61" t="e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>#VALUE!</v>
      </c>
      <c r="LW81" s="61" t="e">
        <f>IF(ISBLANK($JH$3),"",IF(OR(Tipy!KL75=Výsledky!#REF!,Tipy!KL75=Výsledky!#REF!,Tipy!KL75=Výsledky!#REF!,Tipy!KL75=Výsledky!$JJ$9),IF(VLOOKUP(Tipy!KL75,'Kategórie hráčov'!$A$2:$B$46,2,FALSE)=30,30,20),0))</f>
        <v>#REF!</v>
      </c>
      <c r="LX81" s="61" t="e">
        <f>IF(ISBLANK($JH$3),"",IF(OR(Tipy!KM75=Výsledky!#REF!,Tipy!KM75=Výsledky!#REF!,Tipy!KM75=Výsledky!#REF!,Tipy!KM75=Výsledky!$JM$9),IF(VLOOKUP(Tipy!KM75,'Kategórie hráčov'!$A$2:$B$46,2,FALSE)=30,30,20),0))</f>
        <v>#REF!</v>
      </c>
      <c r="LY81" s="62">
        <f>IF(ISBLANK($JH$3),"",IF(ISBLANK(Tipy!KI75),0,IF(OR(AND(Tipy!KI75=Výsledky!$JF$3,OR(Tipy!KK75=Výsledky!$JH$3+1,Tipy!KK75=Výsledky!$JH$3-1)),AND(Tipy!KK75=Výsledky!$JH$3,OR(Tipy!KI75=Výsledky!$JF$3+1,Tipy!KI75=Výsledky!$JF$3-1))),10,0)))</f>
        <v>0</v>
      </c>
      <c r="LZ81" s="65" t="e">
        <f>IF(ISBLANK($JH$3),"",IF(ISBLANK(Tipy!KI75),"-",SUM(LU81:LY81)))</f>
        <v>#VALUE!</v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>
        <f>IF(ISBLANK($IT$3),"",IF(ISBLANK(Tipy!HF76),0,IF(AND(Tipy!HF76=Výsledky!$IR$3,Tipy!HH76=Výsledky!$IT$3),60,0)))</f>
        <v>0</v>
      </c>
      <c r="IP82" s="61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61">
        <f>IF(ISBLANK($IT$3),"",IF(OR(Tipy!HI76=Výsledky!$IO$6,Tipy!HI76=Výsledky!$IO$7,Tipy!HI76=Výsledky!$IO$8,Tipy!HI76=Výsledky!$IO$9),VLOOKUP(Tipy!HI76,'Kategórie hráčov'!$A$2:$B$51,2,FALSE),0))</f>
        <v>0</v>
      </c>
      <c r="IR82" s="61">
        <f>IF(ISBLANK($IT$3),"",IF(OR(Tipy!HJ76=Výsledky!$IR$6,Tipy!HJ76=Výsledky!$IR$7,Tipy!HJ76=Výsledky!$IR$8,Tipy!HJ76=Výsledky!$IR$9),VLOOKUP(Tipy!HJ76,'Kategórie hráčov'!$A$27:$B$76,2,FALSE),0))</f>
        <v>20</v>
      </c>
      <c r="IS82" s="62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5">
        <f>IF(ISBLANK($IT$3),"",IF(ISBLANK(Tipy!HF76),"-",SUM(IO82:IS82)))</f>
        <v>50</v>
      </c>
      <c r="IU82" s="64"/>
      <c r="IV82" s="61">
        <f>IF(ISBLANK($JA$3),"",IF(ISBLANK(Tipy!HL76),0,IF(AND(Tipy!HL76=Výsledky!$IY$3,Tipy!HN76=Výsledky!$JA$3),60,0)))</f>
        <v>0</v>
      </c>
      <c r="IW82" s="61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61">
        <f>IF(ISBLANK($JA$3),"",IF(OR(Tipy!HO76=Výsledky!$IV$6,Tipy!HO76=Výsledky!$IV$7,Tipy!HO76=Výsledky!$IV$8,Tipy!HO76=Výsledky!$IV$9),IF(VLOOKUP(Tipy!HO76,'Kategórie hráčov'!$A$2:$B$46,2,FALSE)=30,30,20),0))</f>
        <v>0</v>
      </c>
      <c r="IY82" s="61">
        <f>IF(ISBLANK($JA$3),"",IF(OR(Tipy!HP76=Výsledky!$IY$6,Tipy!HP76=Výsledky!$IY$7,Tipy!HP76=Výsledky!$IY$8,Tipy!HP76=Výsledky!$IY$9),IF(VLOOKUP(Tipy!HP76,'Kategórie hráčov'!$A$2:$B$46,2,FALSE)=30,30,20),0))</f>
        <v>0</v>
      </c>
      <c r="IZ82" s="62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5">
        <f>IF(ISBLANK($JA$3),"",IF(ISBLANK(Tipy!HL76),"-",SUM(IV82:IZ82)))</f>
        <v>0</v>
      </c>
      <c r="JB82" s="64"/>
      <c r="JC82" s="102">
        <f>IF(ISBLANK($JH$3),"",IF(ISBLANK(Tipy!HR76),0,IF(AND(Tipy!HR76=Výsledky!$JF$3,Tipy!HT76=Výsledky!$JH$3),60,0)))</f>
        <v>0</v>
      </c>
      <c r="JD82" s="101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101">
        <f>IF(ISBLANK($JH$3),"",IF(OR(Tipy!HU76=Výsledky!$JC$6,Tipy!HU76=Výsledky!$JC$7,Tipy!HU76=Výsledky!$JC$8,Tipy!HU76=Výsledky!$JC$9),VLOOKUP(Tipy!HU76,'Kategórie hráčov'!$A$2:$B$51,2,FALSE),0))</f>
        <v>20</v>
      </c>
      <c r="JF82" s="101">
        <f>IF(ISBLANK($JH$3),"",IF(OR(Tipy!HV76=Výsledky!$JF$6,Tipy!HV76=Výsledky!$JF$7,Tipy!HV76=Výsledky!$JF$8,Tipy!HV76=Výsledky!$JF$9),VLOOKUP(Tipy!HV76,'Kategórie hráčov'!$A$27:$B$76,2,FALSE),0))</f>
        <v>0</v>
      </c>
      <c r="JG82" s="30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63">
        <f>IF(ISBLANK($JH$3),"",IF(ISBLANK(Tipy!HR76),"-",SUM(JC82:JG82)))</f>
        <v>40</v>
      </c>
      <c r="JI82" s="64"/>
      <c r="JJ82" s="61">
        <f>IF(ISBLANK($JH$3),"",IF(ISBLANK(Tipy!HX76),0,IF(AND(Tipy!HX76=Výsledky!$JF$3,Tipy!HZ76=Výsledky!$JH$3),60,0)))</f>
        <v>0</v>
      </c>
      <c r="JK82" s="61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61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61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62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5" t="str">
        <f>IF(ISBLANK($JH$3),"",IF(ISBLANK(Tipy!HX76),"-",SUM(JJ82:JN82)))</f>
        <v>-</v>
      </c>
      <c r="JP82" s="64"/>
      <c r="JQ82" s="61">
        <f>IF(ISBLANK($JV$3),"",IF(ISBLANK(Tipy!ID76),0,IF(AND(Tipy!ID76=Výsledky!$JT$3,Tipy!IF76=Výsledky!$JV$3),60,0)))</f>
        <v>0</v>
      </c>
      <c r="JR82" s="61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61">
        <f>IF(ISBLANK($JV$3),"",IF(OR(Tipy!IG76=Výsledky!$JQ$6,Tipy!IG76=Výsledky!$JQ$7,Tipy!IG76=Výsledky!$JQ$8,Tipy!IG76=Výsledky!$JQ$9),VLOOKUP(Tipy!IG76,'Kategórie hráčov'!$A$2:$B$51,2,FALSE),0))</f>
        <v>0</v>
      </c>
      <c r="JT82" s="61">
        <f>IF(ISBLANK($JV$3),"",IF(OR(Tipy!IH76=Výsledky!$JT$6,Tipy!IH76=Výsledky!$JT$7,Tipy!IH76=Výsledky!$JT$8,Tipy!IH76=Výsledky!$JT$9),VLOOKUP(Tipy!IH76,'Kategórie hráčov'!$A$27:$B$76,2,FALSE),0))</f>
        <v>0</v>
      </c>
      <c r="JU82" s="62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5">
        <f>IF(ISBLANK($JV$3),"",IF(ISBLANK(Tipy!ID76),"-",SUM(JQ82:JU82)))</f>
        <v>20</v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>
        <f>IF(ISBLANK($JH$3),"",IF(ISBLANK(Tipy!JU76),0,IF(AND(Tipy!JU76=Výsledky!$JF$3,Tipy!JW76=Výsledky!$JH$3),60,0)))</f>
        <v>0</v>
      </c>
      <c r="LH82" s="61" t="e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>#VALUE!</v>
      </c>
      <c r="LI82" s="61" t="e">
        <f>IF(ISBLANK($JH$3),"",IF(OR(Tipy!JX76=Výsledky!#REF!,Tipy!JX76=Výsledky!#REF!,Tipy!JX76=Výsledky!#REF!,Tipy!JX76=Výsledky!$JJ$9),IF(VLOOKUP(Tipy!JX76,'Kategórie hráčov'!$A$2:$B$46,2,FALSE)=30,30,20),0))</f>
        <v>#REF!</v>
      </c>
      <c r="LJ82" s="61" t="e">
        <f>IF(ISBLANK($JH$3),"",IF(OR(Tipy!JY76=Výsledky!#REF!,Tipy!JY76=Výsledky!#REF!,Tipy!JY76=Výsledky!#REF!,Tipy!JY76=Výsledky!$JM$9),IF(VLOOKUP(Tipy!JY76,'Kategórie hráčov'!$A$2:$B$46,2,FALSE)=30,30,20),0))</f>
        <v>#REF!</v>
      </c>
      <c r="LK82" s="62">
        <f>IF(ISBLANK($JH$3),"",IF(ISBLANK(Tipy!JU76),0,IF(OR(AND(Tipy!JU76=Výsledky!$JF$3,OR(Tipy!JW76=Výsledky!$JH$3+1,Tipy!JW76=Výsledky!$JH$3-1)),AND(Tipy!JW76=Výsledky!$JH$3,OR(Tipy!JU76=Výsledky!$JF$3+1,Tipy!JU76=Výsledky!$JF$3-1))),10,0)))</f>
        <v>0</v>
      </c>
      <c r="LL82" s="65" t="e">
        <f>IF(ISBLANK($JH$3),"",IF(ISBLANK(Tipy!JU76),"-",SUM(LG82:LK82)))</f>
        <v>#VALUE!</v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>
        <f>IF(ISBLANK($JH$3),"",IF(ISBLANK(Tipy!KI76),0,IF(AND(Tipy!KI76=Výsledky!$JF$3,Tipy!KK76=Výsledky!$JH$3),60,0)))</f>
        <v>0</v>
      </c>
      <c r="LV82" s="61" t="e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>#VALUE!</v>
      </c>
      <c r="LW82" s="61" t="e">
        <f>IF(ISBLANK($JH$3),"",IF(OR(Tipy!KL76=Výsledky!#REF!,Tipy!KL76=Výsledky!#REF!,Tipy!KL76=Výsledky!#REF!,Tipy!KL76=Výsledky!$JJ$9),IF(VLOOKUP(Tipy!KL76,'Kategórie hráčov'!$A$2:$B$46,2,FALSE)=30,30,20),0))</f>
        <v>#REF!</v>
      </c>
      <c r="LX82" s="61" t="e">
        <f>IF(ISBLANK($JH$3),"",IF(OR(Tipy!KM76=Výsledky!#REF!,Tipy!KM76=Výsledky!#REF!,Tipy!KM76=Výsledky!#REF!,Tipy!KM76=Výsledky!$JM$9),IF(VLOOKUP(Tipy!KM76,'Kategórie hráčov'!$A$2:$B$46,2,FALSE)=30,30,20),0))</f>
        <v>#REF!</v>
      </c>
      <c r="LY82" s="62">
        <f>IF(ISBLANK($JH$3),"",IF(ISBLANK(Tipy!KI76),0,IF(OR(AND(Tipy!KI76=Výsledky!$JF$3,OR(Tipy!KK76=Výsledky!$JH$3+1,Tipy!KK76=Výsledky!$JH$3-1)),AND(Tipy!KK76=Výsledky!$JH$3,OR(Tipy!KI76=Výsledky!$JF$3+1,Tipy!KI76=Výsledky!$JF$3-1))),10,0)))</f>
        <v>0</v>
      </c>
      <c r="LZ82" s="65" t="e">
        <f>IF(ISBLANK($JH$3),"",IF(ISBLANK(Tipy!KI76),"-",SUM(LU82:LY82)))</f>
        <v>#VALUE!</v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>
        <f>IF(ISBLANK($IT$3),"",IF(ISBLANK(Tipy!HF77),0,IF(AND(Tipy!HF77=Výsledky!$IR$3,Tipy!HH77=Výsledky!$IT$3),60,0)))</f>
        <v>0</v>
      </c>
      <c r="IP83" s="61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61">
        <f>IF(ISBLANK($IT$3),"",IF(OR(Tipy!HI77=Výsledky!$IO$6,Tipy!HI77=Výsledky!$IO$7,Tipy!HI77=Výsledky!$IO$8,Tipy!HI77=Výsledky!$IO$9),VLOOKUP(Tipy!HI77,'Kategórie hráčov'!$A$2:$B$51,2,FALSE),0))</f>
        <v>0</v>
      </c>
      <c r="IR83" s="61">
        <f>IF(ISBLANK($IT$3),"",IF(OR(Tipy!HJ77=Výsledky!$IR$6,Tipy!HJ77=Výsledky!$IR$7,Tipy!HJ77=Výsledky!$IR$8,Tipy!HJ77=Výsledky!$IR$9),VLOOKUP(Tipy!HJ77,'Kategórie hráčov'!$A$27:$B$76,2,FALSE),0))</f>
        <v>0</v>
      </c>
      <c r="IS83" s="62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5">
        <f>IF(ISBLANK($IT$3),"",IF(ISBLANK(Tipy!HF77),"-",SUM(IO83:IS83)))</f>
        <v>20</v>
      </c>
      <c r="IU83" s="64"/>
      <c r="IV83" s="61">
        <f>IF(ISBLANK($JA$3),"",IF(ISBLANK(Tipy!HL77),0,IF(AND(Tipy!HL77=Výsledky!$IY$3,Tipy!HN77=Výsledky!$JA$3),60,0)))</f>
        <v>0</v>
      </c>
      <c r="IW83" s="61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61">
        <f>IF(ISBLANK($JA$3),"",IF(OR(Tipy!HO77=Výsledky!$IV$6,Tipy!HO77=Výsledky!$IV$7,Tipy!HO77=Výsledky!$IV$8,Tipy!HO77=Výsledky!$IV$9),IF(VLOOKUP(Tipy!HO77,'Kategórie hráčov'!$A$2:$B$46,2,FALSE)=30,30,20),0))</f>
        <v>0</v>
      </c>
      <c r="IY83" s="61">
        <f>IF(ISBLANK($JA$3),"",IF(OR(Tipy!HP77=Výsledky!$IY$6,Tipy!HP77=Výsledky!$IY$7,Tipy!HP77=Výsledky!$IY$8,Tipy!HP77=Výsledky!$IY$9),IF(VLOOKUP(Tipy!HP77,'Kategórie hráčov'!$A$2:$B$46,2,FALSE)=30,30,20),0))</f>
        <v>0</v>
      </c>
      <c r="IZ83" s="62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5">
        <f>IF(ISBLANK($JA$3),"",IF(ISBLANK(Tipy!HL77),"-",SUM(IV83:IZ83)))</f>
        <v>0</v>
      </c>
      <c r="JB83" s="64"/>
      <c r="JC83" s="102">
        <f>IF(ISBLANK($JH$3),"",IF(ISBLANK(Tipy!HR77),0,IF(AND(Tipy!HR77=Výsledky!$JF$3,Tipy!HT77=Výsledky!$JH$3),60,0)))</f>
        <v>0</v>
      </c>
      <c r="JD83" s="101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01">
        <f>IF(ISBLANK($JH$3),"",IF(OR(Tipy!HU77=Výsledky!$JC$6,Tipy!HU77=Výsledky!$JC$7,Tipy!HU77=Výsledky!$JC$8,Tipy!HU77=Výsledky!$JC$9),VLOOKUP(Tipy!HU77,'Kategórie hráčov'!$A$2:$B$51,2,FALSE),0))</f>
        <v>20</v>
      </c>
      <c r="JF83" s="101">
        <f>IF(ISBLANK($JH$3),"",IF(OR(Tipy!HV77=Výsledky!$JF$6,Tipy!HV77=Výsledky!$JF$7,Tipy!HV77=Výsledky!$JF$8,Tipy!HV77=Výsledky!$JF$9),VLOOKUP(Tipy!HV77,'Kategórie hráčov'!$A$27:$B$76,2,FALSE),0))</f>
        <v>0</v>
      </c>
      <c r="JG83" s="303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63">
        <f>IF(ISBLANK($JH$3),"",IF(ISBLANK(Tipy!HR77),"-",SUM(JC83:JG83)))</f>
        <v>40</v>
      </c>
      <c r="JI83" s="64"/>
      <c r="JJ83" s="61">
        <f>IF(ISBLANK($JH$3),"",IF(ISBLANK(Tipy!HX77),0,IF(AND(Tipy!HX77=Výsledky!$JF$3,Tipy!HZ77=Výsledky!$JH$3),60,0)))</f>
        <v>0</v>
      </c>
      <c r="JK83" s="61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61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61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62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5" t="str">
        <f>IF(ISBLANK($JH$3),"",IF(ISBLANK(Tipy!HX77),"-",SUM(JJ83:JN83)))</f>
        <v>-</v>
      </c>
      <c r="JP83" s="64"/>
      <c r="JQ83" s="61">
        <f>IF(ISBLANK($JV$3),"",IF(ISBLANK(Tipy!ID77),0,IF(AND(Tipy!ID77=Výsledky!$JT$3,Tipy!IF77=Výsledky!$JV$3),60,0)))</f>
        <v>0</v>
      </c>
      <c r="JR83" s="61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61">
        <f>IF(ISBLANK($JV$3),"",IF(OR(Tipy!IG77=Výsledky!$JQ$6,Tipy!IG77=Výsledky!$JQ$7,Tipy!IG77=Výsledky!$JQ$8,Tipy!IG77=Výsledky!$JQ$9),VLOOKUP(Tipy!IG77,'Kategórie hráčov'!$A$2:$B$51,2,FALSE),0))</f>
        <v>20</v>
      </c>
      <c r="JT83" s="61">
        <f>IF(ISBLANK($JV$3),"",IF(OR(Tipy!IH77=Výsledky!$JT$6,Tipy!IH77=Výsledky!$JT$7,Tipy!IH77=Výsledky!$JT$8,Tipy!IH77=Výsledky!$JT$9),VLOOKUP(Tipy!IH77,'Kategórie hráčov'!$A$27:$B$76,2,FALSE),0))</f>
        <v>0</v>
      </c>
      <c r="JU83" s="62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5">
        <f>IF(ISBLANK($JV$3),"",IF(ISBLANK(Tipy!ID77),"-",SUM(JQ83:JU83)))</f>
        <v>40</v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>
        <f>IF(ISBLANK($JH$3),"",IF(ISBLANK(Tipy!JU77),0,IF(AND(Tipy!JU77=Výsledky!$JF$3,Tipy!JW77=Výsledky!$JH$3),60,0)))</f>
        <v>0</v>
      </c>
      <c r="LH83" s="61" t="e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>#VALUE!</v>
      </c>
      <c r="LI83" s="61" t="e">
        <f>IF(ISBLANK($JH$3),"",IF(OR(Tipy!JX77=Výsledky!#REF!,Tipy!JX77=Výsledky!#REF!,Tipy!JX77=Výsledky!#REF!,Tipy!JX77=Výsledky!$JJ$9),IF(VLOOKUP(Tipy!JX77,'Kategórie hráčov'!$A$2:$B$46,2,FALSE)=30,30,20),0))</f>
        <v>#REF!</v>
      </c>
      <c r="LJ83" s="61" t="e">
        <f>IF(ISBLANK($JH$3),"",IF(OR(Tipy!JY77=Výsledky!#REF!,Tipy!JY77=Výsledky!#REF!,Tipy!JY77=Výsledky!#REF!,Tipy!JY77=Výsledky!$JM$9),IF(VLOOKUP(Tipy!JY77,'Kategórie hráčov'!$A$2:$B$46,2,FALSE)=30,30,20),0))</f>
        <v>#REF!</v>
      </c>
      <c r="LK83" s="62">
        <f>IF(ISBLANK($JH$3),"",IF(ISBLANK(Tipy!JU77),0,IF(OR(AND(Tipy!JU77=Výsledky!$JF$3,OR(Tipy!JW77=Výsledky!$JH$3+1,Tipy!JW77=Výsledky!$JH$3-1)),AND(Tipy!JW77=Výsledky!$JH$3,OR(Tipy!JU77=Výsledky!$JF$3+1,Tipy!JU77=Výsledky!$JF$3-1))),10,0)))</f>
        <v>0</v>
      </c>
      <c r="LL83" s="65" t="e">
        <f>IF(ISBLANK($JH$3),"",IF(ISBLANK(Tipy!JU77),"-",SUM(LG83:LK83)))</f>
        <v>#VALUE!</v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>
        <f>IF(ISBLANK($JH$3),"",IF(ISBLANK(Tipy!KI77),0,IF(AND(Tipy!KI77=Výsledky!$JF$3,Tipy!KK77=Výsledky!$JH$3),60,0)))</f>
        <v>0</v>
      </c>
      <c r="LV83" s="61" t="e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>#VALUE!</v>
      </c>
      <c r="LW83" s="61" t="e">
        <f>IF(ISBLANK($JH$3),"",IF(OR(Tipy!KL77=Výsledky!#REF!,Tipy!KL77=Výsledky!#REF!,Tipy!KL77=Výsledky!#REF!,Tipy!KL77=Výsledky!$JJ$9),IF(VLOOKUP(Tipy!KL77,'Kategórie hráčov'!$A$2:$B$46,2,FALSE)=30,30,20),0))</f>
        <v>#REF!</v>
      </c>
      <c r="LX83" s="61" t="e">
        <f>IF(ISBLANK($JH$3),"",IF(OR(Tipy!KM77=Výsledky!#REF!,Tipy!KM77=Výsledky!#REF!,Tipy!KM77=Výsledky!#REF!,Tipy!KM77=Výsledky!$JM$9),IF(VLOOKUP(Tipy!KM77,'Kategórie hráčov'!$A$2:$B$46,2,FALSE)=30,30,20),0))</f>
        <v>#REF!</v>
      </c>
      <c r="LY83" s="62">
        <f>IF(ISBLANK($JH$3),"",IF(ISBLANK(Tipy!KI77),0,IF(OR(AND(Tipy!KI77=Výsledky!$JF$3,OR(Tipy!KK77=Výsledky!$JH$3+1,Tipy!KK77=Výsledky!$JH$3-1)),AND(Tipy!KK77=Výsledky!$JH$3,OR(Tipy!KI77=Výsledky!$JF$3+1,Tipy!KI77=Výsledky!$JF$3-1))),10,0)))</f>
        <v>0</v>
      </c>
      <c r="LZ83" s="65" t="e">
        <f>IF(ISBLANK($JH$3),"",IF(ISBLANK(Tipy!KI77),"-",SUM(LU83:LY83)))</f>
        <v>#VALUE!</v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7">
        <f>IF(ISBLANK($IT$3),"",IF(ISBLANK(Tipy!HF78),0,IF(AND(Tipy!HF78=Výsledky!$IR$3,Tipy!HH78=Výsledky!$IT$3),60,0)))</f>
        <v>0</v>
      </c>
      <c r="IP84" s="68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8">
        <f>IF(ISBLANK($IT$3),"",IF(OR(Tipy!HI78=Výsledky!$IO$6,Tipy!HI78=Výsledky!$IO$7,Tipy!HI78=Výsledky!$IO$8,Tipy!HI78=Výsledky!$IO$9),VLOOKUP(Tipy!HI78,'Kategórie hráčov'!$A$2:$B$51,2,FALSE),0))</f>
        <v>0</v>
      </c>
      <c r="IR84" s="68">
        <f>IF(ISBLANK($IT$3),"",IF(OR(Tipy!HJ78=Výsledky!$IR$6,Tipy!HJ78=Výsledky!$IR$7,Tipy!HJ78=Výsledky!$IR$8,Tipy!HJ78=Výsledky!$IR$9),VLOOKUP(Tipy!HJ78,'Kategórie hráčov'!$A$27:$B$76,2,FALSE),0))</f>
        <v>0</v>
      </c>
      <c r="IS84" s="69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5" t="str">
        <f>IF(ISBLANK($IT$3),"",IF(ISBLANK(Tipy!HF78),"-",SUM(IO84:IS84)))</f>
        <v>-</v>
      </c>
      <c r="IU84" s="64"/>
      <c r="IV84" s="61">
        <f>IF(ISBLANK($JA$3),"",IF(ISBLANK(Tipy!HL78),0,IF(AND(Tipy!HL78=Výsledky!$IY$3,Tipy!HN78=Výsledky!$JA$3),60,0)))</f>
        <v>0</v>
      </c>
      <c r="IW84" s="61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61">
        <f>IF(ISBLANK($JA$3),"",IF(OR(Tipy!HO78=Výsledky!$IV$6,Tipy!HO78=Výsledky!$IV$7,Tipy!HO78=Výsledky!$IV$8,Tipy!HO78=Výsledky!$IV$9),IF(VLOOKUP(Tipy!HO78,'Kategórie hráčov'!$A$2:$B$46,2,FALSE)=30,30,20),0))</f>
        <v>0</v>
      </c>
      <c r="IY84" s="61">
        <f>IF(ISBLANK($JA$3),"",IF(OR(Tipy!HP78=Výsledky!$IY$6,Tipy!HP78=Výsledky!$IY$7,Tipy!HP78=Výsledky!$IY$8,Tipy!HP78=Výsledky!$IY$9),IF(VLOOKUP(Tipy!HP78,'Kategórie hráčov'!$A$2:$B$46,2,FALSE)=30,30,20),0))</f>
        <v>0</v>
      </c>
      <c r="IZ84" s="62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5">
        <f>IF(ISBLANK($JA$3),"",IF(ISBLANK(Tipy!HL78),"-",SUM(IV84:IZ84)))</f>
        <v>0</v>
      </c>
      <c r="JB84" s="64"/>
      <c r="JC84" s="67">
        <f>IF(ISBLANK($JH$3),"",IF(ISBLANK(Tipy!HR78),0,IF(AND(Tipy!HR78=Výsledky!$JF$3,Tipy!HT78=Výsledky!$JH$3),60,0)))</f>
        <v>0</v>
      </c>
      <c r="JD84" s="68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8">
        <f>IF(ISBLANK($JH$3),"",IF(OR(Tipy!HU78=Výsledky!$JC$6,Tipy!HU78=Výsledky!$JC$7,Tipy!HU78=Výsledky!$JC$8,Tipy!HU78=Výsledky!$JC$9),VLOOKUP(Tipy!HU78,'Kategórie hráčov'!$A$2:$B$51,2,FALSE),0))</f>
        <v>20</v>
      </c>
      <c r="JF84" s="68">
        <f>IF(ISBLANK($JH$3),"",IF(OR(Tipy!HV78=Výsledky!$JF$6,Tipy!HV78=Výsledky!$JF$7,Tipy!HV78=Výsledky!$JF$8,Tipy!HV78=Výsledky!$JF$9),VLOOKUP(Tipy!HV78,'Kategórie hráčov'!$A$27:$B$76,2,FALSE),0))</f>
        <v>0</v>
      </c>
      <c r="JG84" s="31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63">
        <f>IF(ISBLANK($JH$3),"",IF(ISBLANK(Tipy!HR78),"-",SUM(JC84:JG84)))</f>
        <v>50</v>
      </c>
      <c r="JI84" s="64"/>
      <c r="JJ84" s="67">
        <f>IF(ISBLANK($JH$3),"",IF(ISBLANK(Tipy!HX78),0,IF(AND(Tipy!HX78=Výsledky!$JF$3,Tipy!HZ78=Výsledky!$JH$3),60,0)))</f>
        <v>0</v>
      </c>
      <c r="JK84" s="68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8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8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9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70" t="str">
        <f>IF(ISBLANK($JH$3),"",IF(ISBLANK(Tipy!HX78),"-",SUM(JJ84:JN84)))</f>
        <v>-</v>
      </c>
      <c r="JP84" s="64"/>
      <c r="JQ84" s="67">
        <f>IF(ISBLANK($JV$3),"",IF(ISBLANK(Tipy!ID78),0,IF(AND(Tipy!ID78=Výsledky!$JT$3,Tipy!IF78=Výsledky!$JV$3),60,0)))</f>
        <v>0</v>
      </c>
      <c r="JR84" s="68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8">
        <f>IF(ISBLANK($JV$3),"",IF(OR(Tipy!IG78=Výsledky!$JQ$6,Tipy!IG78=Výsledky!$JQ$7,Tipy!IG78=Výsledky!$JQ$8,Tipy!IG78=Výsledky!$JQ$9),VLOOKUP(Tipy!IG78,'Kategórie hráčov'!$A$2:$B$51,2,FALSE),0))</f>
        <v>20</v>
      </c>
      <c r="JT84" s="68">
        <f>IF(ISBLANK($JV$3),"",IF(OR(Tipy!IH78=Výsledky!$JT$6,Tipy!IH78=Výsledky!$JT$7,Tipy!IH78=Výsledky!$JT$8,Tipy!IH78=Výsledky!$JT$9),VLOOKUP(Tipy!IH78,'Kategórie hráčov'!$A$27:$B$76,2,FALSE),0))</f>
        <v>0</v>
      </c>
      <c r="JU84" s="69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70">
        <f>IF(ISBLANK($JV$3),"",IF(ISBLANK(Tipy!ID78),"-",SUM(JQ84:JU84)))</f>
        <v>50</v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>
        <f>IF(ISBLANK($JH$3),"",IF(ISBLANK(Tipy!JU78),0,IF(AND(Tipy!JU78=Výsledky!$JF$3,Tipy!JW78=Výsledky!$JH$3),60,0)))</f>
        <v>0</v>
      </c>
      <c r="LH84" s="68" t="e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>#VALUE!</v>
      </c>
      <c r="LI84" s="68" t="e">
        <f>IF(ISBLANK($JH$3),"",IF(OR(Tipy!JX78=Výsledky!#REF!,Tipy!JX78=Výsledky!#REF!,Tipy!JX78=Výsledky!#REF!,Tipy!JX78=Výsledky!$JJ$9),IF(VLOOKUP(Tipy!JX78,'Kategórie hráčov'!$A$2:$B$46,2,FALSE)=30,30,20),0))</f>
        <v>#REF!</v>
      </c>
      <c r="LJ84" s="68" t="e">
        <f>IF(ISBLANK($JH$3),"",IF(OR(Tipy!JY78=Výsledky!#REF!,Tipy!JY78=Výsledky!#REF!,Tipy!JY78=Výsledky!#REF!,Tipy!JY78=Výsledky!$JM$9),IF(VLOOKUP(Tipy!JY78,'Kategórie hráčov'!$A$2:$B$46,2,FALSE)=30,30,20),0))</f>
        <v>#REF!</v>
      </c>
      <c r="LK84" s="69">
        <f>IF(ISBLANK($JH$3),"",IF(ISBLANK(Tipy!JU78),0,IF(OR(AND(Tipy!JU78=Výsledky!$JF$3,OR(Tipy!JW78=Výsledky!$JH$3+1,Tipy!JW78=Výsledky!$JH$3-1)),AND(Tipy!JW78=Výsledky!$JH$3,OR(Tipy!JU78=Výsledky!$JF$3+1,Tipy!JU78=Výsledky!$JF$3-1))),10,0)))</f>
        <v>0</v>
      </c>
      <c r="LL84" s="70" t="e">
        <f>IF(ISBLANK($JH$3),"",IF(ISBLANK(Tipy!JU78),"-",SUM(LG84:LK84)))</f>
        <v>#VALUE!</v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>
        <f>IF(ISBLANK($JH$3),"",IF(ISBLANK(Tipy!KI78),0,IF(AND(Tipy!KI78=Výsledky!$JF$3,Tipy!KK78=Výsledky!$JH$3),60,0)))</f>
        <v>0</v>
      </c>
      <c r="LV84" s="68" t="e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>#VALUE!</v>
      </c>
      <c r="LW84" s="68" t="e">
        <f>IF(ISBLANK($JH$3),"",IF(OR(Tipy!KL78=Výsledky!#REF!,Tipy!KL78=Výsledky!#REF!,Tipy!KL78=Výsledky!#REF!,Tipy!KL78=Výsledky!$JJ$9),IF(VLOOKUP(Tipy!KL78,'Kategórie hráčov'!$A$2:$B$46,2,FALSE)=30,30,20),0))</f>
        <v>#REF!</v>
      </c>
      <c r="LX84" s="68" t="e">
        <f>IF(ISBLANK($JH$3),"",IF(OR(Tipy!KM78=Výsledky!#REF!,Tipy!KM78=Výsledky!#REF!,Tipy!KM78=Výsledky!#REF!,Tipy!KM78=Výsledky!$JM$9),IF(VLOOKUP(Tipy!KM78,'Kategórie hráčov'!$A$2:$B$46,2,FALSE)=30,30,20),0))</f>
        <v>#REF!</v>
      </c>
      <c r="LY84" s="69">
        <f>IF(ISBLANK($JH$3),"",IF(ISBLANK(Tipy!KI78),0,IF(OR(AND(Tipy!KI78=Výsledky!$JF$3,OR(Tipy!KK78=Výsledky!$JH$3+1,Tipy!KK78=Výsledky!$JH$3-1)),AND(Tipy!KK78=Výsledky!$JH$3,OR(Tipy!KI78=Výsledky!$JF$3+1,Tipy!KI78=Výsledky!$JF$3-1))),10,0)))</f>
        <v>0</v>
      </c>
      <c r="LZ84" s="70" t="e">
        <f>IF(ISBLANK($JH$3),"",IF(ISBLANK(Tipy!KI78),"-",SUM(LU84:LY84)))</f>
        <v>#VALUE!</v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96" t="s">
        <v>151</v>
      </c>
      <c r="B92" s="79" t="s">
        <v>144</v>
      </c>
      <c r="C92" s="80"/>
      <c r="D92" s="456">
        <f>IF(ISBLANK(I3),"",COUNTIF(I12:I90,"&gt;=0"))</f>
        <v>0</v>
      </c>
      <c r="E92" s="456"/>
      <c r="F92" s="463">
        <f>IF(ISBLANK(I3),"",D92/COUNT($A$12:$A$90))</f>
        <v>0</v>
      </c>
      <c r="G92" s="463"/>
      <c r="H92" s="81"/>
      <c r="I92" s="82"/>
      <c r="J92" s="83"/>
      <c r="K92" s="456">
        <f>IF(ISBLANK(P3),"",COUNTIF(P12:P90,"&gt;=0"))</f>
        <v>67</v>
      </c>
      <c r="L92" s="456"/>
      <c r="M92" s="463">
        <f>IF(ISBLANK(P3),"",K92/COUNT($A$12:$A$90))</f>
        <v>0.9178082191780822</v>
      </c>
      <c r="N92" s="463"/>
      <c r="O92" s="81"/>
      <c r="P92" s="82"/>
      <c r="Q92" s="84"/>
      <c r="R92" s="456">
        <f>IF(ISBLANK(W3),"",COUNTIF(W12:W90,"&gt;=0"))</f>
        <v>62</v>
      </c>
      <c r="S92" s="456"/>
      <c r="T92" s="463">
        <f>IF(ISBLANK(W3),"",R92/COUNT($A$12:$A$90))</f>
        <v>0.84931506849315064</v>
      </c>
      <c r="U92" s="463"/>
      <c r="V92" s="81"/>
      <c r="W92" s="82"/>
      <c r="X92" s="84"/>
      <c r="Y92" s="456">
        <f>IF(ISBLANK(AD3),"",COUNTIF(AD12:AD90,"&gt;=0"))</f>
        <v>62</v>
      </c>
      <c r="Z92" s="456"/>
      <c r="AA92" s="463">
        <f>IF(ISBLANK(AD3),"",Y92/COUNT($A$12:$A$90))</f>
        <v>0.84931506849315064</v>
      </c>
      <c r="AB92" s="463"/>
      <c r="AC92" s="81"/>
      <c r="AD92" s="82"/>
      <c r="AE92" s="84"/>
      <c r="AF92" s="456">
        <f>IF(ISBLANK(AK3),"",COUNTIF(AK12:AK90,"&gt;=0"))</f>
        <v>58</v>
      </c>
      <c r="AG92" s="456"/>
      <c r="AH92" s="463">
        <f>IF(ISBLANK(AK3),"",AF92/COUNT($A$12:$A$90))</f>
        <v>0.79452054794520544</v>
      </c>
      <c r="AI92" s="463"/>
      <c r="AJ92" s="81"/>
      <c r="AK92" s="82"/>
      <c r="AL92" s="84"/>
      <c r="AM92" s="456">
        <f>IF(ISBLANK(AR3),"",COUNTIF(AR12:AR90,"&gt;=0"))</f>
        <v>62</v>
      </c>
      <c r="AN92" s="456"/>
      <c r="AO92" s="463">
        <f>IF(ISBLANK(AR3),"",AM92/COUNT($A$12:$A$90))</f>
        <v>0.84931506849315064</v>
      </c>
      <c r="AP92" s="463"/>
      <c r="AQ92" s="81"/>
      <c r="AR92" s="82"/>
      <c r="AS92" s="84"/>
      <c r="AT92" s="455">
        <f>IF(ISBLANK(AY3),"",COUNTIF(AY12:AY90,"&gt;=0"))</f>
        <v>60</v>
      </c>
      <c r="AU92" s="456"/>
      <c r="AV92" s="463">
        <f>IF(ISBLANK(AY3),"",AT92/COUNT($A$12:$A$90))</f>
        <v>0.82191780821917804</v>
      </c>
      <c r="AW92" s="463"/>
      <c r="AX92" s="81"/>
      <c r="AY92" s="82"/>
      <c r="AZ92" s="84"/>
      <c r="BA92" s="456">
        <f>IF(ISBLANK(BF3),"",COUNTIF(BF12:BF90,"&gt;=0"))</f>
        <v>51</v>
      </c>
      <c r="BB92" s="456"/>
      <c r="BC92" s="463">
        <f>IF(ISBLANK(BF3),"",BA92/COUNT($A$12:$A$90))</f>
        <v>0.69863013698630139</v>
      </c>
      <c r="BD92" s="463"/>
      <c r="BE92" s="81"/>
      <c r="BF92" s="82"/>
      <c r="BG92" s="84"/>
      <c r="BH92" s="456">
        <f>IF(ISBLANK(BM3),"",COUNTIF(BM12:BM90,"&gt;=0"))</f>
        <v>54</v>
      </c>
      <c r="BI92" s="456"/>
      <c r="BJ92" s="463">
        <f>IF(ISBLANK(BM3),"",BH92/COUNT($A$12:$A$90))</f>
        <v>0.73972602739726023</v>
      </c>
      <c r="BK92" s="463"/>
      <c r="BL92" s="81"/>
      <c r="BM92" s="82"/>
      <c r="BN92" s="84"/>
      <c r="BO92" s="456">
        <f>IF(ISBLANK(BT3),"",COUNTIF(BT12:BT90,"&gt;=0"))</f>
        <v>58</v>
      </c>
      <c r="BP92" s="456"/>
      <c r="BQ92" s="463">
        <f>IF(ISBLANK(BT3),"",BO92/COUNT($A$12:$A$90))</f>
        <v>0.79452054794520544</v>
      </c>
      <c r="BR92" s="463"/>
      <c r="BS92" s="81"/>
      <c r="BT92" s="82"/>
      <c r="BU92" s="84"/>
      <c r="BV92" s="456">
        <f>IF(ISBLANK(CA3),"",COUNTIF(CA12:CA90,"&gt;=0"))</f>
        <v>57</v>
      </c>
      <c r="BW92" s="456"/>
      <c r="BX92" s="463">
        <f>IF(ISBLANK(CA3),"",BV92/COUNT($A$12:$A$90))</f>
        <v>0.78082191780821919</v>
      </c>
      <c r="BY92" s="463"/>
      <c r="BZ92" s="81"/>
      <c r="CA92" s="82"/>
      <c r="CB92" s="84"/>
      <c r="CC92" s="456">
        <f>IF(ISBLANK(CH3),"",COUNTIF(CH12:CH90,"&gt;=0"))</f>
        <v>54</v>
      </c>
      <c r="CD92" s="456"/>
      <c r="CE92" s="463">
        <f>IF(ISBLANK(CH3),"",CC92/COUNT($A$12:$A$90))</f>
        <v>0.73972602739726023</v>
      </c>
      <c r="CF92" s="463"/>
      <c r="CG92" s="81"/>
      <c r="CH92" s="82"/>
      <c r="CI92" s="84"/>
      <c r="CJ92" s="456">
        <f>IF(ISBLANK(CO3),"",COUNTIF(CO12:CO90,"&gt;=0"))</f>
        <v>57</v>
      </c>
      <c r="CK92" s="456"/>
      <c r="CL92" s="463">
        <f>IF(ISBLANK(CO3),"",CJ92/COUNT($A$12:$A$90))</f>
        <v>0.78082191780821919</v>
      </c>
      <c r="CM92" s="463"/>
      <c r="CN92" s="81"/>
      <c r="CO92" s="82"/>
      <c r="CP92" s="84"/>
      <c r="CQ92" s="456">
        <f>IF(ISBLANK(CV3),"",COUNTIF(CV12:CV90,"&gt;=0"))</f>
        <v>54</v>
      </c>
      <c r="CR92" s="456"/>
      <c r="CS92" s="463">
        <f>IF(ISBLANK(CV3),"",CQ92/COUNT($A$12:$A$90))</f>
        <v>0.73972602739726023</v>
      </c>
      <c r="CT92" s="463"/>
      <c r="CU92" s="81"/>
      <c r="CV92" s="82"/>
      <c r="CW92" s="84"/>
      <c r="CX92" s="456">
        <f>IF(ISBLANK(DC3),"",COUNTIF(DC12:DC90,"&gt;=0"))</f>
        <v>53</v>
      </c>
      <c r="CY92" s="456"/>
      <c r="CZ92" s="463">
        <f>IF(ISBLANK(DC3),"",CX92/COUNT($A$12:$A$90))</f>
        <v>0.72602739726027399</v>
      </c>
      <c r="DA92" s="463"/>
      <c r="DB92" s="81"/>
      <c r="DC92" s="82"/>
      <c r="DD92" s="84"/>
      <c r="DE92" s="456">
        <f>IF(ISBLANK(DJ3),"",COUNTIF(DJ12:DJ90,"&gt;=0"))</f>
        <v>52</v>
      </c>
      <c r="DF92" s="456"/>
      <c r="DG92" s="463">
        <f>IF(ISBLANK(DJ3),"",DE92/COUNT($A$12:$A$90))</f>
        <v>0.71232876712328763</v>
      </c>
      <c r="DH92" s="463"/>
      <c r="DI92" s="81"/>
      <c r="DJ92" s="82"/>
      <c r="DK92" s="84"/>
      <c r="DL92" s="456">
        <f>IF(ISBLANK(DQ3),"",COUNTIF(DQ12:DQ90,"&gt;=0"))</f>
        <v>57</v>
      </c>
      <c r="DM92" s="456"/>
      <c r="DN92" s="463">
        <f>IF(ISBLANK(DQ3),"",DL92/COUNT($A$12:$A$90))</f>
        <v>0.78082191780821919</v>
      </c>
      <c r="DO92" s="463"/>
      <c r="DP92" s="81"/>
      <c r="DQ92" s="82"/>
      <c r="DR92" s="84"/>
      <c r="DS92" s="456">
        <f>IF(ISBLANK(DX3),"",COUNTIF(DX12:DX90,"&gt;=0"))</f>
        <v>44</v>
      </c>
      <c r="DT92" s="456"/>
      <c r="DU92" s="463">
        <f>IF(ISBLANK(DX3),"",DS92/COUNT($A$12:$A$90))</f>
        <v>0.60273972602739723</v>
      </c>
      <c r="DV92" s="463"/>
      <c r="DW92" s="81"/>
      <c r="DX92" s="82"/>
      <c r="DY92" s="84"/>
      <c r="DZ92" s="456">
        <f>IF(ISBLANK(EE3),"",COUNTIF(EE12:EE90,"&gt;=0"))</f>
        <v>52</v>
      </c>
      <c r="EA92" s="456"/>
      <c r="EB92" s="463">
        <f>IF(ISBLANK(EE3),"",DZ92/COUNT($A$12:$A$90))</f>
        <v>0.71232876712328763</v>
      </c>
      <c r="EC92" s="463"/>
      <c r="ED92" s="81"/>
      <c r="EE92" s="82"/>
      <c r="EF92" s="84"/>
      <c r="EG92" s="456">
        <f>IF(ISBLANK(EL3),"",COUNTIF(EL12:EL90,"&gt;=0"))</f>
        <v>51</v>
      </c>
      <c r="EH92" s="456"/>
      <c r="EI92" s="463">
        <f>IF(ISBLANK(EL3),"",EG92/COUNT($A$12:$A$90))</f>
        <v>0.69863013698630139</v>
      </c>
      <c r="EJ92" s="463"/>
      <c r="EK92" s="81"/>
      <c r="EL92" s="82"/>
      <c r="EM92" s="84"/>
      <c r="EN92" s="456">
        <f>IF(ISBLANK(ES3),"",COUNTIF(ES12:ES90,"&gt;=0"))</f>
        <v>51</v>
      </c>
      <c r="EO92" s="456"/>
      <c r="EP92" s="463">
        <f>IF(ISBLANK(ES3),"",EN92/COUNT($A$12:$A$90))</f>
        <v>0.69863013698630139</v>
      </c>
      <c r="EQ92" s="463"/>
      <c r="ER92" s="81"/>
      <c r="ES92" s="82"/>
      <c r="ET92" s="84"/>
      <c r="EU92" s="456">
        <f>IF(ISBLANK(EZ3),"",COUNTIF(EZ12:EZ90,"&gt;=0"))</f>
        <v>48</v>
      </c>
      <c r="EV92" s="456"/>
      <c r="EW92" s="463">
        <f>IF(ISBLANK(EZ3),"",EU92/COUNT($A$12:$A$90))</f>
        <v>0.65753424657534243</v>
      </c>
      <c r="EX92" s="463"/>
      <c r="EY92" s="81"/>
      <c r="EZ92" s="82"/>
      <c r="FA92" s="84"/>
      <c r="FB92" s="456">
        <f>IF(ISBLANK(FG3),"",COUNTIF(FG12:FG90,"&gt;=0"))</f>
        <v>47</v>
      </c>
      <c r="FC92" s="456"/>
      <c r="FD92" s="463">
        <f>IF(ISBLANK(FG3),"",FB92/COUNT($A$12:$A$90))</f>
        <v>0.64383561643835618</v>
      </c>
      <c r="FE92" s="463"/>
      <c r="FF92" s="81"/>
      <c r="FG92" s="82"/>
      <c r="FH92" s="84"/>
      <c r="FI92" s="456">
        <f>IF(ISBLANK(FN3),"",COUNTIF(FN12:FN90,"&gt;=0"))</f>
        <v>47</v>
      </c>
      <c r="FJ92" s="456"/>
      <c r="FK92" s="463">
        <f>IF(ISBLANK(FN3),"",FI92/COUNT($A$12:$A$90))</f>
        <v>0.64383561643835618</v>
      </c>
      <c r="FL92" s="463"/>
      <c r="FM92" s="81"/>
      <c r="FN92" s="82"/>
      <c r="FO92" s="84"/>
      <c r="FP92" s="456">
        <f>IF(ISBLANK(DJ3),"",COUNTIF(FU12:FU90,"&gt;=0"))</f>
        <v>51</v>
      </c>
      <c r="FQ92" s="456"/>
      <c r="FR92" s="463">
        <f>IF(ISBLANK(DJ3),"",FP92/COUNT($A$12:$A$90))</f>
        <v>0.69863013698630139</v>
      </c>
      <c r="FS92" s="463"/>
      <c r="FT92" s="81"/>
      <c r="FU92" s="82"/>
      <c r="FV92" s="84"/>
      <c r="FW92" s="456">
        <f>IF(ISBLANK(GB3),"",COUNTIF(GB12:GB90,"&gt;=0"))</f>
        <v>48</v>
      </c>
      <c r="FX92" s="456"/>
      <c r="FY92" s="463">
        <f>IF(ISBLANK(GB3),"",FW92/COUNT($A$12:$A$90))</f>
        <v>0.65753424657534243</v>
      </c>
      <c r="FZ92" s="463"/>
      <c r="GA92" s="81"/>
      <c r="GB92" s="82"/>
      <c r="GC92" s="84"/>
      <c r="GD92" s="456">
        <f>IF(ISBLANK(GI3),"",COUNTIF(GI12:GI90,"&gt;=0"))</f>
        <v>45</v>
      </c>
      <c r="GE92" s="456"/>
      <c r="GF92" s="463">
        <f>IF(ISBLANK(GI3),"",GD92/COUNT($A$12:$A$90))</f>
        <v>0.61643835616438358</v>
      </c>
      <c r="GG92" s="463"/>
      <c r="GH92" s="81"/>
      <c r="GI92" s="82"/>
      <c r="GJ92" s="84"/>
      <c r="GK92" s="456">
        <f>IF(ISBLANK(GP3),"",COUNTIF(GP12:GP90,"&gt;=0"))</f>
        <v>47</v>
      </c>
      <c r="GL92" s="456"/>
      <c r="GM92" s="463">
        <f>IF(ISBLANK(GP3),"",GK92/COUNT($A$12:$A$90))</f>
        <v>0.64383561643835618</v>
      </c>
      <c r="GN92" s="463"/>
      <c r="GO92" s="81"/>
      <c r="GP92" s="82"/>
      <c r="GQ92" s="84"/>
      <c r="GR92" s="456">
        <f>IF(ISBLANK(GW3),"",COUNTIF(GW12:GW90,"&gt;=0"))</f>
        <v>45</v>
      </c>
      <c r="GS92" s="456"/>
      <c r="GT92" s="463">
        <f>IF(ISBLANK(GI3),"",GR92/COUNT($A$12:$A$90))</f>
        <v>0.61643835616438358</v>
      </c>
      <c r="GU92" s="463"/>
      <c r="GV92" s="81"/>
      <c r="GW92" s="82"/>
      <c r="GX92" s="84"/>
      <c r="GY92" s="456">
        <f>IF(ISBLANK(HD3),"",COUNTIF(HD12:HD90,"&gt;=0"))</f>
        <v>50</v>
      </c>
      <c r="GZ92" s="456"/>
      <c r="HA92" s="463">
        <f>IF(ISBLANK(HD3),"",GY92/COUNT($A$12:$A$90))</f>
        <v>0.68493150684931503</v>
      </c>
      <c r="HB92" s="463"/>
      <c r="HC92" s="81"/>
      <c r="HD92" s="82"/>
      <c r="HE92" s="84"/>
      <c r="HF92" s="456">
        <f>IF(ISBLANK(HK3),"",COUNTIF(HK12:HK90,"&gt;=0"))</f>
        <v>48</v>
      </c>
      <c r="HG92" s="456"/>
      <c r="HH92" s="463">
        <f>IF(ISBLANK(HK3),"",HF92/COUNT($A$12:$A$90))</f>
        <v>0.65753424657534243</v>
      </c>
      <c r="HI92" s="463"/>
      <c r="HJ92" s="81"/>
      <c r="HK92" s="82"/>
      <c r="HL92" s="84"/>
      <c r="HM92" s="456">
        <f>IF(ISBLANK(HR3),"",COUNTIF(HR12:HR90,"&gt;=0"))</f>
        <v>48</v>
      </c>
      <c r="HN92" s="456"/>
      <c r="HO92" s="463">
        <f>IF(ISBLANK(HR3),"",HM92/COUNT($A$12:$A$90))</f>
        <v>0.65753424657534243</v>
      </c>
      <c r="HP92" s="463"/>
      <c r="HQ92" s="81"/>
      <c r="HR92" s="82"/>
      <c r="HS92" s="84"/>
      <c r="HT92" s="456">
        <f>IF(ISBLANK(HY3),"",COUNTIF(HY12:HY90,"&gt;=0"))</f>
        <v>46</v>
      </c>
      <c r="HU92" s="456"/>
      <c r="HV92" s="463">
        <f>IF(ISBLANK(HR3),"",HT92/COUNT($A$12:$A$90))</f>
        <v>0.63013698630136983</v>
      </c>
      <c r="HW92" s="463"/>
      <c r="HX92" s="81"/>
      <c r="HY92" s="82"/>
      <c r="HZ92" s="84"/>
      <c r="IA92" s="456">
        <f>IF(ISBLANK(IF3),"",COUNTIF(IF12:IF90,"&gt;=0"))</f>
        <v>49</v>
      </c>
      <c r="IB92" s="456"/>
      <c r="IC92" s="463">
        <f>IF(ISBLANK(IF3),"",IA92/COUNT($A$12:$A$90))</f>
        <v>0.67123287671232879</v>
      </c>
      <c r="ID92" s="463"/>
      <c r="IE92" s="81"/>
      <c r="IF92" s="82"/>
      <c r="IG92" s="84"/>
      <c r="IH92" s="456">
        <f>IF(ISBLANK(IF3),"",COUNTIF(IM12:IM90,"&gt;=0"))</f>
        <v>45</v>
      </c>
      <c r="II92" s="456"/>
      <c r="IJ92" s="463">
        <f>IF(ISBLANK(IF3),"",IH92/COUNT($A$12:$A$90))</f>
        <v>0.61643835616438358</v>
      </c>
      <c r="IK92" s="463"/>
      <c r="IL92" s="81"/>
      <c r="IM92" s="82"/>
      <c r="IN92" s="84"/>
      <c r="IO92" s="456">
        <f>IF(ISBLANK(IT3),"",COUNTIF(IT12:IT90,"&gt;=0"))</f>
        <v>46</v>
      </c>
      <c r="IP92" s="456"/>
      <c r="IQ92" s="463">
        <f>IF(ISBLANK(IT3),"",IO92/COUNT($A$12:$A$90))</f>
        <v>0.63013698630136983</v>
      </c>
      <c r="IR92" s="463"/>
      <c r="IS92" s="81"/>
      <c r="IT92" s="82"/>
      <c r="IU92" s="84"/>
      <c r="IV92" s="456">
        <f>IF(ISBLANK(JA3),"",COUNTIF(JA12:JA90,"&gt;=0"))</f>
        <v>49</v>
      </c>
      <c r="IW92" s="456"/>
      <c r="IX92" s="463">
        <f>IF(ISBLANK(JA3),"",IV92/COUNT($A$12:$A$90))</f>
        <v>0.67123287671232879</v>
      </c>
      <c r="IY92" s="463"/>
      <c r="IZ92" s="81"/>
      <c r="JA92" s="82"/>
      <c r="JB92" s="84"/>
      <c r="JC92" s="456">
        <f>IF(ISBLANK(JH3),"",COUNTIF(JH12:JH90,"&gt;=0"))</f>
        <v>42</v>
      </c>
      <c r="JD92" s="456"/>
      <c r="JE92" s="463">
        <f>IF(ISBLANK(JH3),"",JC92/COUNT($A$12:$A$90))</f>
        <v>0.57534246575342463</v>
      </c>
      <c r="JF92" s="463"/>
      <c r="JG92" s="81"/>
      <c r="JH92" s="82"/>
      <c r="JI92" s="84"/>
      <c r="JJ92" s="456">
        <f>IF(ISBLANK(JH3),"",COUNTIF(JO12:JO90,"&gt;=0"))</f>
        <v>0</v>
      </c>
      <c r="JK92" s="456"/>
      <c r="JL92" s="463">
        <f>IF(ISBLANK(JH3),"",JJ92/COUNT($A$12:$A$90))</f>
        <v>0</v>
      </c>
      <c r="JM92" s="463"/>
      <c r="JN92" s="81"/>
      <c r="JO92" s="82"/>
      <c r="JP92" s="84"/>
      <c r="JQ92" s="456">
        <f>IF(ISBLANK(JV3),"",COUNTIF(JV12:JV90,"&gt;=0"))</f>
        <v>42</v>
      </c>
      <c r="JR92" s="456"/>
      <c r="JS92" s="463">
        <f>IF(ISBLANK(JV3),"",JQ92/COUNT($A$12:$A$90))</f>
        <v>0.57534246575342463</v>
      </c>
      <c r="JT92" s="463"/>
      <c r="JU92" s="81"/>
      <c r="JV92" s="82"/>
      <c r="JW92" s="84"/>
      <c r="JX92" s="456" t="str">
        <f>IF(ISBLANK(KQ3),"",COUNTIF(KC12:KC90,"&gt;=0"))</f>
        <v/>
      </c>
      <c r="JY92" s="456"/>
      <c r="JZ92" s="463" t="str">
        <f>IF(ISBLANK(KQ3),"",JX92/COUNT($A$12:$A$90))</f>
        <v/>
      </c>
      <c r="KA92" s="463"/>
      <c r="KB92" s="81"/>
      <c r="KC92" s="82"/>
      <c r="KD92" s="84"/>
      <c r="KE92" s="456" t="str">
        <f>IF(ISBLANK(KX3),"",COUNTIF(KJ12:KJ90,"&gt;=0"))</f>
        <v/>
      </c>
      <c r="KF92" s="456"/>
      <c r="KG92" s="463" t="str">
        <f>IF(ISBLANK(KX3),"",KE92/COUNT($A$12:$A$90))</f>
        <v/>
      </c>
      <c r="KH92" s="463"/>
      <c r="KI92" s="81"/>
      <c r="KJ92" s="82"/>
      <c r="KK92" s="84"/>
      <c r="KL92" s="456" t="str">
        <f>IF(ISBLANK(KJ3),"",COUNTIF(KQ12:KQ90,"&gt;=0"))</f>
        <v/>
      </c>
      <c r="KM92" s="456"/>
      <c r="KN92" s="463" t="str">
        <f>IF(ISBLANK(KJ3),"",KL92/COUNT($A$12:$A$90))</f>
        <v/>
      </c>
      <c r="KO92" s="463"/>
      <c r="KP92" s="81"/>
      <c r="KQ92" s="82"/>
      <c r="KR92" s="84"/>
      <c r="KS92" s="456" t="str">
        <f>IF(ISBLANK(KC3),"",COUNTIF(KX12:KX90,"&gt;=0"))</f>
        <v/>
      </c>
      <c r="KT92" s="456"/>
      <c r="KU92" s="463" t="str">
        <f>IF(ISBLANK(KC3),"",KS92/COUNT($A$12:$A$90))</f>
        <v/>
      </c>
      <c r="KV92" s="463"/>
      <c r="KW92" s="81"/>
      <c r="KX92" s="82"/>
      <c r="KY92" s="85"/>
      <c r="KZ92" s="456" t="str">
        <f>IF(ISBLANK(LE3),"",COUNTIF(LE12:LE90,"&gt;=0"))</f>
        <v/>
      </c>
      <c r="LA92" s="456"/>
      <c r="LB92" s="463" t="str">
        <f>IF(ISBLANK(LE3),"",KZ92/COUNT($A$12:$A$90))</f>
        <v/>
      </c>
      <c r="LC92" s="463"/>
      <c r="LD92" s="81"/>
      <c r="LE92" s="82"/>
      <c r="LF92" s="84"/>
      <c r="LG92" s="456" t="str">
        <f>IF(ISBLANK(LE3),"",COUNTIF(LL12:LL90,"&gt;=0"))</f>
        <v/>
      </c>
      <c r="LH92" s="456"/>
      <c r="LI92" s="463" t="str">
        <f>IF(ISBLANK(LE3),"",LG92/COUNT($A$12:$A$90))</f>
        <v/>
      </c>
      <c r="LJ92" s="463"/>
      <c r="LK92" s="81"/>
      <c r="LL92" s="82"/>
      <c r="LM92" s="84"/>
      <c r="LN92" s="456" t="str">
        <f>IF(ISBLANK(LS3),"",COUNTIF(LS12:LS90,"&gt;=0"))</f>
        <v/>
      </c>
      <c r="LO92" s="456"/>
      <c r="LP92" s="463" t="str">
        <f>IF(ISBLANK(LS3),"",LN92/COUNT($A$12:$A$90))</f>
        <v/>
      </c>
      <c r="LQ92" s="463"/>
      <c r="LR92" s="81"/>
      <c r="LS92" s="82"/>
      <c r="LT92" s="84"/>
      <c r="LU92" s="456" t="str">
        <f>IF(ISBLANK(LS3),"",COUNTIF(LZ12:LZ90,"&gt;=0"))</f>
        <v/>
      </c>
      <c r="LV92" s="456"/>
      <c r="LW92" s="463" t="str">
        <f>IF(ISBLANK(LS3),"",LU92/COUNT($A$12:$A$90))</f>
        <v/>
      </c>
      <c r="LX92" s="463"/>
      <c r="LY92" s="81"/>
      <c r="LZ92" s="82"/>
      <c r="MA92" s="84"/>
      <c r="MB92" s="456" t="str">
        <f>IF(ISBLANK(MG3),"",COUNTIF(MG12:MG90,"&gt;=0"))</f>
        <v/>
      </c>
      <c r="MC92" s="456"/>
      <c r="MD92" s="463" t="str">
        <f>IF(ISBLANK(MG3),"",MB92/COUNT($A$12:$A$90))</f>
        <v/>
      </c>
      <c r="ME92" s="463"/>
      <c r="MF92" s="81"/>
      <c r="MG92" s="82"/>
      <c r="MH92" s="84"/>
      <c r="MI92" s="456" t="str">
        <f>IF(ISBLANK(MN3),"",COUNTIF(MN12:MN90,"&gt;=0"))</f>
        <v/>
      </c>
      <c r="MJ92" s="456"/>
      <c r="MK92" s="463" t="str">
        <f>IF(ISBLANK(MN3),"",MI92/COUNT($A$12:$A$90))</f>
        <v/>
      </c>
      <c r="ML92" s="463"/>
      <c r="MM92" s="81"/>
      <c r="MN92" s="82"/>
      <c r="MO92" s="84"/>
      <c r="MP92" s="456" t="str">
        <f>IF(ISBLANK(MU3),"",COUNTIF(MU12:MU90,"&gt;=0"))</f>
        <v/>
      </c>
      <c r="MQ92" s="456"/>
      <c r="MR92" s="463" t="str">
        <f>IF(ISBLANK(MU3),"",MP92/COUNT($A$12:$A$90))</f>
        <v/>
      </c>
      <c r="MS92" s="463"/>
      <c r="MT92" s="81"/>
      <c r="MU92" s="82"/>
      <c r="MV92" s="84"/>
      <c r="MW92" s="456" t="str">
        <f>IF(ISBLANK(NP3),"",COUNTIF(NB12:NB90,"&gt;=0"))</f>
        <v/>
      </c>
      <c r="MX92" s="456"/>
      <c r="MY92" s="463" t="str">
        <f>IF(ISBLANK(NP3),"",MW92/COUNT($A$12:$A$90))</f>
        <v/>
      </c>
      <c r="MZ92" s="463"/>
      <c r="NA92" s="81"/>
      <c r="NB92" s="82"/>
      <c r="NC92" s="84"/>
      <c r="ND92" s="456" t="str">
        <f>IF(ISBLANK(NB3),"",COUNTIF(NI12:NI90,"&gt;=0"))</f>
        <v/>
      </c>
      <c r="NE92" s="456"/>
      <c r="NF92" s="463" t="str">
        <f>IF(ISBLANK(NB3),"",ND92/COUNT($A$12:$A$90))</f>
        <v/>
      </c>
      <c r="NG92" s="463"/>
      <c r="NH92" s="81"/>
      <c r="NI92" s="82"/>
      <c r="NJ92" s="84"/>
      <c r="NK92" s="456" t="str">
        <f>IF(ISBLANK(OD3),"",COUNTIF(NP12:NP90,"&gt;=0"))</f>
        <v/>
      </c>
      <c r="NL92" s="456"/>
      <c r="NM92" s="463" t="str">
        <f>IF(ISBLANK(OD3),"",NK92/COUNT($A$12:$A$90))</f>
        <v/>
      </c>
      <c r="NN92" s="463"/>
      <c r="NO92" s="81"/>
      <c r="NP92" s="82"/>
      <c r="NQ92" s="84"/>
      <c r="NR92" s="456" t="str">
        <f>IF(ISBLANK(NI3),"",COUNTIF(NW12:NW90,"&gt;=0"))</f>
        <v/>
      </c>
      <c r="NS92" s="456"/>
      <c r="NT92" s="463" t="str">
        <f>IF(ISBLANK(NI3),"",NR92/COUNT($A$12:$A$90))</f>
        <v/>
      </c>
      <c r="NU92" s="463"/>
      <c r="NV92" s="81"/>
      <c r="NW92" s="82"/>
      <c r="NX92" s="84"/>
      <c r="NY92" s="456" t="str">
        <f>IF(ISBLANK(OK3),"",COUNTIF(OD12:OD90,"&gt;=0"))</f>
        <v/>
      </c>
      <c r="NZ92" s="456"/>
      <c r="OA92" s="463" t="str">
        <f>IF(ISBLANK(OK3),"",NY92/COUNT($A$12:$A$90))</f>
        <v/>
      </c>
      <c r="OB92" s="463"/>
      <c r="OC92" s="81"/>
      <c r="OD92" s="82"/>
      <c r="OE92" s="84"/>
      <c r="OF92" s="456" t="str">
        <f>IF(ISBLANK(NW3),"",COUNTIF(OK12:OK90,"&gt;=0"))</f>
        <v/>
      </c>
      <c r="OG92" s="456"/>
      <c r="OH92" s="463" t="str">
        <f>IF(ISBLANK(NW3),"",OF92/COUNT($A$12:$A$90))</f>
        <v/>
      </c>
      <c r="OI92" s="463"/>
      <c r="OJ92" s="81"/>
      <c r="OK92" s="82"/>
      <c r="OL92" s="84"/>
      <c r="OM92" s="456" t="str">
        <f>IF(ISBLANK(OR3),"",COUNTIF(OR12:OR90,"&gt;=0"))</f>
        <v/>
      </c>
      <c r="ON92" s="456"/>
      <c r="OO92" s="463" t="str">
        <f>IF(ISBLANK(OR3),"",OM92/COUNT($A$12:$A$90))</f>
        <v/>
      </c>
      <c r="OP92" s="463"/>
      <c r="OQ92" s="81"/>
      <c r="OR92" s="82"/>
      <c r="OS92" s="84"/>
      <c r="OT92" s="456" t="str">
        <f>IF(ISBLANK(OY3),"",COUNTIF(OY12:OY90,"&gt;=0"))</f>
        <v/>
      </c>
      <c r="OU92" s="456"/>
      <c r="OV92" s="463" t="str">
        <f>IF(ISBLANK(OY3),"",OT92/COUNT($A$12:$A$90))</f>
        <v/>
      </c>
      <c r="OW92" s="463"/>
      <c r="OX92" s="81"/>
      <c r="OY92" s="82"/>
      <c r="OZ92" s="84"/>
      <c r="PA92" s="456" t="str">
        <f>IF(ISBLANK(PF3),"",COUNTIF(PF12:PF90,"&gt;=0"))</f>
        <v/>
      </c>
      <c r="PB92" s="456"/>
      <c r="PC92" s="463" t="str">
        <f>IF(ISBLANK(PF3),"",PA92/COUNT($A$12:$A$90))</f>
        <v/>
      </c>
      <c r="PD92" s="463"/>
      <c r="PE92" s="81"/>
      <c r="PF92" s="82"/>
      <c r="PG92" s="84"/>
      <c r="PH92" s="456" t="str">
        <f>IF(ISBLANK(PM3),"",COUNTIF(PM12:PM90,"&gt;=0"))</f>
        <v/>
      </c>
      <c r="PI92" s="456"/>
      <c r="PJ92" s="463" t="str">
        <f>IF(ISBLANK(PM3),"",PH92/COUNT($A$12:$A$90))</f>
        <v/>
      </c>
      <c r="PK92" s="463"/>
      <c r="PL92" s="81"/>
      <c r="PM92" s="82"/>
      <c r="PN92" s="84"/>
      <c r="PO92" s="456" t="str">
        <f>IF(ISBLANK(PT3),"",COUNTIF(PT12:PT90,"&gt;=0"))</f>
        <v/>
      </c>
      <c r="PP92" s="456"/>
      <c r="PQ92" s="463" t="str">
        <f>IF(ISBLANK(PT3),"",PO92/COUNT($A$12:$A$90))</f>
        <v/>
      </c>
      <c r="PR92" s="463"/>
      <c r="PS92" s="81"/>
      <c r="PT92" s="82"/>
      <c r="PU92" s="84"/>
      <c r="PV92" s="456" t="str">
        <f>IF(ISBLANK(QA3),"",COUNTIF(QA12:QA90,"&gt;=0"))</f>
        <v/>
      </c>
      <c r="PW92" s="456"/>
      <c r="PX92" s="463" t="str">
        <f>IF(ISBLANK(QA3),"",PV92/COUNT($A$12:$A$90))</f>
        <v/>
      </c>
      <c r="PY92" s="463"/>
      <c r="PZ92" s="81"/>
      <c r="QA92" s="82"/>
      <c r="QB92" s="84"/>
      <c r="QC92" s="456" t="str">
        <f>IF(ISBLANK(QH3),"",COUNTIF(QH12:QH90,"&gt;=0"))</f>
        <v/>
      </c>
      <c r="QD92" s="456"/>
      <c r="QE92" s="463" t="str">
        <f>IF(ISBLANK(QH3),"",QC92/COUNT($A$12:$A$90))</f>
        <v/>
      </c>
      <c r="QF92" s="463"/>
      <c r="QG92" s="81"/>
      <c r="QH92" s="82"/>
      <c r="QI92" s="85"/>
      <c r="QJ92" s="456" t="str">
        <f>IF(ISBLANK(QV3),"",COUNTIF(QO12:QO90,"&gt;=0"))</f>
        <v/>
      </c>
      <c r="QK92" s="456"/>
      <c r="QL92" s="463" t="str">
        <f>IF(ISBLANK(QV3),"",QJ92/COUNT($A$12:$A$90))</f>
        <v/>
      </c>
      <c r="QM92" s="463"/>
      <c r="QN92" s="81"/>
      <c r="QO92" s="82"/>
      <c r="QP92" s="85"/>
      <c r="QQ92" s="456" t="str">
        <f>IF(ISBLANK(QO3),"",COUNTIF(QV12:QV90,"&gt;=0"))</f>
        <v/>
      </c>
      <c r="QR92" s="456"/>
      <c r="QS92" s="463" t="str">
        <f>IF(ISBLANK(QO3),"",QQ92/COUNT($A$12:$A$90))</f>
        <v/>
      </c>
      <c r="QT92" s="463"/>
      <c r="QU92" s="81"/>
      <c r="QV92" s="82"/>
    </row>
    <row r="93" spans="1:464" ht="15" customHeight="1" x14ac:dyDescent="0.2">
      <c r="A93" s="497"/>
      <c r="B93" s="86" t="s">
        <v>145</v>
      </c>
      <c r="C93" s="80"/>
      <c r="D93" s="459">
        <f>IF(ISBLANK(I3),"",COUNTIF(D12:D90,"=60"))</f>
        <v>0</v>
      </c>
      <c r="E93" s="459"/>
      <c r="F93" s="457" t="e">
        <f>IF(ISBLANK(I3),"",D93/D92)</f>
        <v>#DIV/0!</v>
      </c>
      <c r="G93" s="457"/>
      <c r="H93" s="457" t="e">
        <f>IF(ISBLANK(I3),"",(D93+D94)/D92)</f>
        <v>#DIV/0!</v>
      </c>
      <c r="I93" s="458"/>
      <c r="J93" s="83"/>
      <c r="K93" s="459">
        <f>IF(ISBLANK(P3),"",COUNTIF(K12:K90,"=60"))</f>
        <v>12</v>
      </c>
      <c r="L93" s="459"/>
      <c r="M93" s="457">
        <f>IF(ISBLANK(P3),"",K93/K92)</f>
        <v>0.17910447761194029</v>
      </c>
      <c r="N93" s="457"/>
      <c r="O93" s="457">
        <f>IF(ISBLANK(P3),"",(K93+K94)/K92)</f>
        <v>0.29850746268656714</v>
      </c>
      <c r="P93" s="458"/>
      <c r="Q93" s="84"/>
      <c r="R93" s="459">
        <f>IF(ISBLANK(W3),"",COUNTIF(R12:R90,"=60"))</f>
        <v>17</v>
      </c>
      <c r="S93" s="459"/>
      <c r="T93" s="457">
        <f>IF(ISBLANK(W3),"",R93/R92)</f>
        <v>0.27419354838709675</v>
      </c>
      <c r="U93" s="457"/>
      <c r="V93" s="457">
        <f>IF(ISBLANK(W3),"",(R93+R94)/R92)</f>
        <v>0.9838709677419355</v>
      </c>
      <c r="W93" s="458"/>
      <c r="X93" s="84"/>
      <c r="Y93" s="459">
        <f>IF(ISBLANK(AD3),"",COUNTIF(Y12:Y90,"=60"))</f>
        <v>15</v>
      </c>
      <c r="Z93" s="459"/>
      <c r="AA93" s="457">
        <f>IF(ISBLANK(AD3),"",Y93/Y92)</f>
        <v>0.24193548387096775</v>
      </c>
      <c r="AB93" s="457"/>
      <c r="AC93" s="457">
        <f>IF(ISBLANK(AD3),"",(Y93+Y94)/Y92)</f>
        <v>0.62903225806451613</v>
      </c>
      <c r="AD93" s="458"/>
      <c r="AE93" s="84"/>
      <c r="AF93" s="459">
        <f>IF(ISBLANK(AK3),"",COUNTIF(AF12:AF90,"=60"))</f>
        <v>4</v>
      </c>
      <c r="AG93" s="459"/>
      <c r="AH93" s="457">
        <f>IF(ISBLANK(AK3),"",AF93/AF92)</f>
        <v>6.8965517241379309E-2</v>
      </c>
      <c r="AI93" s="457"/>
      <c r="AJ93" s="457">
        <f>IF(ISBLANK(AK3),"",(AF93+AF94)/AF92)</f>
        <v>0.89655172413793105</v>
      </c>
      <c r="AK93" s="458"/>
      <c r="AL93" s="84"/>
      <c r="AM93" s="459">
        <f>IF(ISBLANK(AR3),"",COUNTIF(AM12:AM90,"=60"))</f>
        <v>12</v>
      </c>
      <c r="AN93" s="459"/>
      <c r="AO93" s="457">
        <f>IF(ISBLANK(AR3),"",AM93/AM92)</f>
        <v>0.19354838709677419</v>
      </c>
      <c r="AP93" s="457"/>
      <c r="AQ93" s="457">
        <f>IF(ISBLANK(AR3),"",(AM93+AM94)/AM92)</f>
        <v>0.95161290322580649</v>
      </c>
      <c r="AR93" s="458"/>
      <c r="AS93" s="84"/>
      <c r="AT93" s="465">
        <f>IF(ISBLANK(AY3),"",COUNTIF(AT12:AT90,"=60"))</f>
        <v>13</v>
      </c>
      <c r="AU93" s="459"/>
      <c r="AV93" s="457">
        <f>IF(ISBLANK(AY3),"",AT93/AT92)</f>
        <v>0.21666666666666667</v>
      </c>
      <c r="AW93" s="457"/>
      <c r="AX93" s="457">
        <f>IF(ISBLANK(BF3),"",(AT93+AT94)/AT92)</f>
        <v>0.98333333333333328</v>
      </c>
      <c r="AY93" s="458"/>
      <c r="AZ93" s="84"/>
      <c r="BA93" s="459">
        <f>IF(ISBLANK(BF3),"",COUNTIF(BA12:BA90,"=60"))</f>
        <v>15</v>
      </c>
      <c r="BB93" s="459"/>
      <c r="BC93" s="457">
        <f>IF(ISBLANK(BF3),"",BA93/BA92)</f>
        <v>0.29411764705882354</v>
      </c>
      <c r="BD93" s="457"/>
      <c r="BE93" s="457">
        <f>IF(ISBLANK(BF3),"",(BA93+BA94)/BA92)</f>
        <v>1</v>
      </c>
      <c r="BF93" s="458"/>
      <c r="BG93" s="84"/>
      <c r="BH93" s="459">
        <f>IF(ISBLANK(BM3),"",COUNTIF(BH12:BH90,"=60"))</f>
        <v>13</v>
      </c>
      <c r="BI93" s="459"/>
      <c r="BJ93" s="457">
        <f>IF(ISBLANK(BM3),"",BH93/BH92)</f>
        <v>0.24074074074074073</v>
      </c>
      <c r="BK93" s="457"/>
      <c r="BL93" s="457">
        <f>IF(ISBLANK(BT3),"",(BH93+BH94)/BH92)</f>
        <v>0.96296296296296291</v>
      </c>
      <c r="BM93" s="458"/>
      <c r="BN93" s="84"/>
      <c r="BO93" s="465">
        <f>IF(ISBLANK(BT3),"",COUNTIF(BO12:BO90,"=60"))</f>
        <v>0</v>
      </c>
      <c r="BP93" s="459"/>
      <c r="BQ93" s="457">
        <f>IF(ISBLANK(BT3),"",BO93/BO92)</f>
        <v>0</v>
      </c>
      <c r="BR93" s="457"/>
      <c r="BS93" s="457">
        <f>IF(ISBLANK(CA3),"",(BO93+BO94)/BO92)</f>
        <v>0</v>
      </c>
      <c r="BT93" s="458"/>
      <c r="BU93" s="84"/>
      <c r="BV93" s="459">
        <f>IF(ISBLANK(CA3),"",COUNTIF(BV12:BV90,"=60"))</f>
        <v>5</v>
      </c>
      <c r="BW93" s="459"/>
      <c r="BX93" s="457">
        <f>IF(ISBLANK(CA3),"",BV93/BV92)</f>
        <v>8.771929824561403E-2</v>
      </c>
      <c r="BY93" s="457"/>
      <c r="BZ93" s="457">
        <f>IF(ISBLANK(CH3),"",(BV93+BV94)/BV92)</f>
        <v>1</v>
      </c>
      <c r="CA93" s="458"/>
      <c r="CB93" s="84"/>
      <c r="CC93" s="459">
        <f>IF(ISBLANK(CH3),"",COUNTIF(CC12:CC90,"=60"))</f>
        <v>2</v>
      </c>
      <c r="CD93" s="459"/>
      <c r="CE93" s="457">
        <f>IF(ISBLANK(CH3),"",CC93/CC92)</f>
        <v>3.7037037037037035E-2</v>
      </c>
      <c r="CF93" s="457"/>
      <c r="CG93" s="457">
        <f>IF(ISBLANK(CH3),"",(CC93+CC94)/CC92)</f>
        <v>3.7037037037037035E-2</v>
      </c>
      <c r="CH93" s="458"/>
      <c r="CI93" s="84"/>
      <c r="CJ93" s="459">
        <f>IF(ISBLANK(CO3),"",COUNTIF(CJ12:CJ90,"=60"))</f>
        <v>11</v>
      </c>
      <c r="CK93" s="459"/>
      <c r="CL93" s="457">
        <f>IF(ISBLANK(CO3),"",CJ93/CJ92)</f>
        <v>0.19298245614035087</v>
      </c>
      <c r="CM93" s="457"/>
      <c r="CN93" s="457">
        <f>IF(ISBLANK(CO3),"",(CJ93+CJ94)/CJ92)</f>
        <v>0.98245614035087714</v>
      </c>
      <c r="CO93" s="458"/>
      <c r="CP93" s="84"/>
      <c r="CQ93" s="459">
        <f>IF(ISBLANK(CV3),"",COUNTIF(CQ12:CQ90,"=60"))</f>
        <v>1</v>
      </c>
      <c r="CR93" s="459"/>
      <c r="CS93" s="457">
        <f>IF(ISBLANK(CV3),"",CQ93/CQ92)</f>
        <v>1.8518518518518517E-2</v>
      </c>
      <c r="CT93" s="457"/>
      <c r="CU93" s="457">
        <f>IF(ISBLANK(CV3),"",(CQ93+CQ94)/CQ92)</f>
        <v>0.98148148148148151</v>
      </c>
      <c r="CV93" s="458"/>
      <c r="CW93" s="84"/>
      <c r="CX93" s="459">
        <f>IF(ISBLANK(DC3),"",COUNTIF(CX12:CX90,"=60"))</f>
        <v>14</v>
      </c>
      <c r="CY93" s="459"/>
      <c r="CZ93" s="457">
        <f>IF(ISBLANK(DC3),"",CX93/CX92)</f>
        <v>0.26415094339622641</v>
      </c>
      <c r="DA93" s="457"/>
      <c r="DB93" s="457">
        <f>IF(ISBLANK(DC3),"",(CX93+CX94)/CX92)</f>
        <v>1</v>
      </c>
      <c r="DC93" s="458"/>
      <c r="DD93" s="84"/>
      <c r="DE93" s="459">
        <f>IF(ISBLANK(DJ3),"",COUNTIF(DE12:DE90,"=60"))</f>
        <v>11</v>
      </c>
      <c r="DF93" s="459"/>
      <c r="DG93" s="457">
        <f>IF(ISBLANK(DJ3),"",DE93/DE92)</f>
        <v>0.21153846153846154</v>
      </c>
      <c r="DH93" s="457"/>
      <c r="DI93" s="457">
        <f>IF(ISBLANK(DJ3),"",(DE93+DE94)/DE92)</f>
        <v>0.98076923076923073</v>
      </c>
      <c r="DJ93" s="458"/>
      <c r="DK93" s="84"/>
      <c r="DL93" s="459">
        <f>IF(ISBLANK(DQ3),"",COUNTIF(DL12:DL90,"=60"))</f>
        <v>0</v>
      </c>
      <c r="DM93" s="459"/>
      <c r="DN93" s="457">
        <f>IF(ISBLANK(DQ3),"",DL93/DL92)</f>
        <v>0</v>
      </c>
      <c r="DO93" s="457"/>
      <c r="DP93" s="457">
        <f>IF(ISBLANK(DQ3),"",(DL93+DL94)/DL92)</f>
        <v>0</v>
      </c>
      <c r="DQ93" s="458"/>
      <c r="DR93" s="84"/>
      <c r="DS93" s="459">
        <f>IF(ISBLANK(DX3),"",COUNTIF(DS12:DS90,"=60"))</f>
        <v>0</v>
      </c>
      <c r="DT93" s="459"/>
      <c r="DU93" s="457">
        <f>IF(ISBLANK(DX3),"",DS93/DS92)</f>
        <v>0</v>
      </c>
      <c r="DV93" s="457"/>
      <c r="DW93" s="457">
        <f>IF(ISBLANK(DX3),"",(DS93+DS94)/DS92)</f>
        <v>0</v>
      </c>
      <c r="DX93" s="458"/>
      <c r="DY93" s="84"/>
      <c r="DZ93" s="459">
        <f>IF(ISBLANK(EE3),"",COUNTIF(DZ12:DZ90,"=60"))</f>
        <v>7</v>
      </c>
      <c r="EA93" s="459"/>
      <c r="EB93" s="457">
        <f>IF(ISBLANK(EE3),"",DZ93/DZ92)</f>
        <v>0.13461538461538461</v>
      </c>
      <c r="EC93" s="457"/>
      <c r="ED93" s="457">
        <f>IF(ISBLANK(EE3),"",(DZ93+DZ94)/DZ92)</f>
        <v>0.98076923076923073</v>
      </c>
      <c r="EE93" s="458"/>
      <c r="EF93" s="84"/>
      <c r="EG93" s="459">
        <f>IF(ISBLANK(EL3),"",COUNTIF(EG12:EG90,"=60"))</f>
        <v>7</v>
      </c>
      <c r="EH93" s="459"/>
      <c r="EI93" s="457">
        <f>IF(ISBLANK(EL3),"",EG93/EG92)</f>
        <v>0.13725490196078433</v>
      </c>
      <c r="EJ93" s="457"/>
      <c r="EK93" s="457">
        <f>IF(ISBLANK(EL3),"",(EG93+EG94)/EG92)</f>
        <v>0.29411764705882354</v>
      </c>
      <c r="EL93" s="458"/>
      <c r="EM93" s="84"/>
      <c r="EN93" s="459">
        <f>IF(ISBLANK(ES3),"",COUNTIF(EN12:EN90,"=60"))</f>
        <v>7</v>
      </c>
      <c r="EO93" s="459"/>
      <c r="EP93" s="457">
        <f>IF(ISBLANK(ES3),"",EN93/EN92)</f>
        <v>0.13725490196078433</v>
      </c>
      <c r="EQ93" s="457"/>
      <c r="ER93" s="457">
        <f>IF(ISBLANK(ES3),"",(EN93+EN94)/EN92)</f>
        <v>1</v>
      </c>
      <c r="ES93" s="458"/>
      <c r="ET93" s="84"/>
      <c r="EU93" s="459">
        <f>IF(ISBLANK(EZ3),"",COUNTIF(EU12:EU90,"=60"))</f>
        <v>0</v>
      </c>
      <c r="EV93" s="459"/>
      <c r="EW93" s="457">
        <f>IF(ISBLANK(EZ3),"",EU93/EU92)</f>
        <v>0</v>
      </c>
      <c r="EX93" s="457"/>
      <c r="EY93" s="457">
        <f>IF(ISBLANK(EZ3),"",(EU93+EU94)/EU92)</f>
        <v>1</v>
      </c>
      <c r="EZ93" s="458"/>
      <c r="FA93" s="84"/>
      <c r="FB93" s="459">
        <f>IF(ISBLANK(FG3),"",COUNTIF(FB12:FB90,"=60"))</f>
        <v>2</v>
      </c>
      <c r="FC93" s="459"/>
      <c r="FD93" s="457">
        <f>IF(ISBLANK(FG3),"",FB93/FB92)</f>
        <v>4.2553191489361701E-2</v>
      </c>
      <c r="FE93" s="457"/>
      <c r="FF93" s="457">
        <f>IF(ISBLANK(BM3),"",(FB93+FB94)/FB92)</f>
        <v>0.97872340425531912</v>
      </c>
      <c r="FG93" s="458"/>
      <c r="FH93" s="84"/>
      <c r="FI93" s="459">
        <f>IF(ISBLANK(FN3),"",COUNTIF(FI12:FI90,"=60"))</f>
        <v>11</v>
      </c>
      <c r="FJ93" s="459"/>
      <c r="FK93" s="457">
        <f>IF(ISBLANK(FN3),"",FI93/FI92)</f>
        <v>0.23404255319148937</v>
      </c>
      <c r="FL93" s="457"/>
      <c r="FM93" s="457">
        <f>IF(ISBLANK(FN3),"",(FI93+FI94)/FI92)</f>
        <v>1</v>
      </c>
      <c r="FN93" s="458"/>
      <c r="FO93" s="84"/>
      <c r="FP93" s="459">
        <f>IF(ISBLANK(DJ3),"",COUNTIF(FP12:FP90,"=60"))</f>
        <v>1</v>
      </c>
      <c r="FQ93" s="459"/>
      <c r="FR93" s="457">
        <f>IF(ISBLANK(DJ3),"",FP93/FP92)</f>
        <v>1.9607843137254902E-2</v>
      </c>
      <c r="FS93" s="457"/>
      <c r="FT93" s="457">
        <f>IF(ISBLANK(DJ3),"",(FP93+FP94)/FP92)</f>
        <v>7.8431372549019607E-2</v>
      </c>
      <c r="FU93" s="458"/>
      <c r="FV93" s="84"/>
      <c r="FW93" s="459">
        <f>IF(ISBLANK(GB3),"",COUNTIF(FW12:FW90,"=60"))</f>
        <v>0</v>
      </c>
      <c r="FX93" s="459"/>
      <c r="FY93" s="457">
        <f>IF(ISBLANK(GB3),"",FW93/FW92)</f>
        <v>0</v>
      </c>
      <c r="FZ93" s="457"/>
      <c r="GA93" s="457">
        <f>IF(ISBLANK(GB3),"",(FW93+FW94)/FW92)</f>
        <v>0</v>
      </c>
      <c r="GB93" s="458"/>
      <c r="GC93" s="84"/>
      <c r="GD93" s="459">
        <f>IF(ISBLANK(GI3),"",COUNTIF(GD12:GD90,"=60"))</f>
        <v>0</v>
      </c>
      <c r="GE93" s="459"/>
      <c r="GF93" s="457">
        <f>IF(ISBLANK(GI3),"",GD93/GD92)</f>
        <v>0</v>
      </c>
      <c r="GG93" s="457"/>
      <c r="GH93" s="457">
        <f>IF(ISBLANK(GI3),"",(GD93+GD94)/GD92)</f>
        <v>0.77777777777777779</v>
      </c>
      <c r="GI93" s="458"/>
      <c r="GJ93" s="84"/>
      <c r="GK93" s="459">
        <f>IF(ISBLANK(GP3),"",COUNTIF(GK12:GK90,"=60"))</f>
        <v>2</v>
      </c>
      <c r="GL93" s="459"/>
      <c r="GM93" s="457">
        <f>IF(ISBLANK(GP3),"",GK93/GK92)</f>
        <v>4.2553191489361701E-2</v>
      </c>
      <c r="GN93" s="457"/>
      <c r="GO93" s="457">
        <f>IF(ISBLANK(GW3),"",(GK93+GK94)/GK92)</f>
        <v>8.5106382978723402E-2</v>
      </c>
      <c r="GP93" s="458"/>
      <c r="GQ93" s="84"/>
      <c r="GR93" s="459">
        <f>IF(ISBLANK(GW3),"",COUNTIF(GR12:GR90,"=60"))</f>
        <v>11</v>
      </c>
      <c r="GS93" s="459"/>
      <c r="GT93" s="457">
        <f>IF(ISBLANK(GI3),"",GR93/GR92)</f>
        <v>0.24444444444444444</v>
      </c>
      <c r="GU93" s="457"/>
      <c r="GV93" s="457">
        <f>IF(ISBLANK(GW3),"",(GR93+GR94)/GR92)</f>
        <v>1</v>
      </c>
      <c r="GW93" s="458"/>
      <c r="GX93" s="84"/>
      <c r="GY93" s="459">
        <f>IF(ISBLANK(HD3),"",COUNTIF(GY12:GY90,"=60"))</f>
        <v>1</v>
      </c>
      <c r="GZ93" s="459"/>
      <c r="HA93" s="457">
        <f>IF(ISBLANK(HD3),"",GY93/GY92)</f>
        <v>0.02</v>
      </c>
      <c r="HB93" s="457"/>
      <c r="HC93" s="457">
        <f>IF(ISBLANK(HK3),"",(GY93+GY94)/GY92)</f>
        <v>0.98</v>
      </c>
      <c r="HD93" s="458"/>
      <c r="HE93" s="84"/>
      <c r="HF93" s="459">
        <f>IF(ISBLANK(HK3),"",COUNTIF(HF12:HF90,"=60"))</f>
        <v>3</v>
      </c>
      <c r="HG93" s="459"/>
      <c r="HH93" s="457">
        <f>IF(ISBLANK(HK3),"",HF93/HF92)</f>
        <v>6.25E-2</v>
      </c>
      <c r="HI93" s="457"/>
      <c r="HJ93" s="457">
        <f>IF(ISBLANK(HK3),"",(HF93+HF94)/HF92)</f>
        <v>0.5625</v>
      </c>
      <c r="HK93" s="458"/>
      <c r="HL93" s="84"/>
      <c r="HM93" s="459">
        <f>IF(ISBLANK(HR3),"",COUNTIF(HM12:HM90,"=60"))</f>
        <v>7</v>
      </c>
      <c r="HN93" s="459"/>
      <c r="HO93" s="457">
        <f>IF(ISBLANK(HR3),"",HM93/HM92)</f>
        <v>0.14583333333333334</v>
      </c>
      <c r="HP93" s="457"/>
      <c r="HQ93" s="457">
        <f>IF(ISBLANK(HR3),"",(HM93+HM94)/HM92)</f>
        <v>0.97916666666666663</v>
      </c>
      <c r="HR93" s="458"/>
      <c r="HS93" s="84"/>
      <c r="HT93" s="459">
        <f>IF(ISBLANK(HY3),"",COUNTIF(HT12:HT90,"=60"))</f>
        <v>1</v>
      </c>
      <c r="HU93" s="459"/>
      <c r="HV93" s="457">
        <f>IF(ISBLANK(HR3),"",HT93/HT92)</f>
        <v>2.1739130434782608E-2</v>
      </c>
      <c r="HW93" s="457"/>
      <c r="HX93" s="457">
        <f>IF(ISBLANK(HY3),"",(HT93+HT94)/HT92)</f>
        <v>0.93478260869565222</v>
      </c>
      <c r="HY93" s="458"/>
      <c r="HZ93" s="84"/>
      <c r="IA93" s="459">
        <f>IF(ISBLANK(IF3),"",COUNTIF(IA12:IA90,"=60"))</f>
        <v>5</v>
      </c>
      <c r="IB93" s="459"/>
      <c r="IC93" s="457">
        <f>IF(ISBLANK(IF3),"",IA93/IA92)</f>
        <v>0.10204081632653061</v>
      </c>
      <c r="ID93" s="457"/>
      <c r="IE93" s="457">
        <f>IF(ISBLANK(IF3),"",(IA93+IA94)/IA92)</f>
        <v>0.16326530612244897</v>
      </c>
      <c r="IF93" s="458"/>
      <c r="IG93" s="84"/>
      <c r="IH93" s="459">
        <f>IF(ISBLANK(IF3),"",COUNTIF(IH12:IH90,"=60"))</f>
        <v>1</v>
      </c>
      <c r="II93" s="459"/>
      <c r="IJ93" s="457">
        <f>IF(ISBLANK(IF3),"",IH93/IH92)</f>
        <v>2.2222222222222223E-2</v>
      </c>
      <c r="IK93" s="457"/>
      <c r="IL93" s="457">
        <f>IF(ISBLANK(IF3),"",(IH93+IH94)/IH92)</f>
        <v>1</v>
      </c>
      <c r="IM93" s="458"/>
      <c r="IN93" s="84"/>
      <c r="IO93" s="459">
        <f>IF(ISBLANK(IT3),"",COUNTIF(IO12:IO90,"=60"))</f>
        <v>1</v>
      </c>
      <c r="IP93" s="459"/>
      <c r="IQ93" s="457">
        <f>IF(ISBLANK(IT3),"",IO93/IO92)</f>
        <v>2.1739130434782608E-2</v>
      </c>
      <c r="IR93" s="457"/>
      <c r="IS93" s="457">
        <f>IF(ISBLANK(IT3),"",(IO93+IO94)/IO92)</f>
        <v>0.89130434782608692</v>
      </c>
      <c r="IT93" s="458"/>
      <c r="IU93" s="84"/>
      <c r="IV93" s="459">
        <f>IF(ISBLANK(JA3),"",COUNTIF(IV12:IV90,"=60"))</f>
        <v>0</v>
      </c>
      <c r="IW93" s="459"/>
      <c r="IX93" s="457">
        <f>IF(ISBLANK(JA3),"",IV93/IV92)</f>
        <v>0</v>
      </c>
      <c r="IY93" s="457"/>
      <c r="IZ93" s="457">
        <f>IF(ISBLANK(JA3),"",(IV93+IV94)/IV92)</f>
        <v>0</v>
      </c>
      <c r="JA93" s="458"/>
      <c r="JB93" s="84"/>
      <c r="JC93" s="459">
        <f>IF(ISBLANK(JH3),"",COUNTIF(JC12:JC90,"=60"))</f>
        <v>9</v>
      </c>
      <c r="JD93" s="459"/>
      <c r="JE93" s="457">
        <f>IF(ISBLANK(JH3),"",JC93/JC92)</f>
        <v>0.21428571428571427</v>
      </c>
      <c r="JF93" s="457"/>
      <c r="JG93" s="457">
        <f>IF(ISBLANK(JH3),"",(JC93+JC94)/JC92)</f>
        <v>1</v>
      </c>
      <c r="JH93" s="458"/>
      <c r="JI93" s="84"/>
      <c r="JJ93" s="459">
        <f>IF(ISBLANK(JH3),"",COUNTIF(JJ12:JJ90,"=60"))</f>
        <v>0</v>
      </c>
      <c r="JK93" s="459"/>
      <c r="JL93" s="457" t="e">
        <f>IF(ISBLANK(JH3),"",JJ93/JJ92)</f>
        <v>#DIV/0!</v>
      </c>
      <c r="JM93" s="457"/>
      <c r="JN93" s="457" t="e">
        <f>IF(ISBLANK(JH3),"",(JJ93+JJ94)/JJ92)</f>
        <v>#DIV/0!</v>
      </c>
      <c r="JO93" s="458"/>
      <c r="JP93" s="84"/>
      <c r="JQ93" s="459">
        <f>IF(ISBLANK(JV3),"",COUNTIF(JQ12:JQ90,"=60"))</f>
        <v>0</v>
      </c>
      <c r="JR93" s="459"/>
      <c r="JS93" s="457">
        <f>IF(ISBLANK(JV3),"",JQ93/JQ92)</f>
        <v>0</v>
      </c>
      <c r="JT93" s="457"/>
      <c r="JU93" s="457">
        <f>IF(ISBLANK(JV3),"",(JQ93+JQ94)/JQ92)</f>
        <v>0.95238095238095233</v>
      </c>
      <c r="JV93" s="458"/>
      <c r="JW93" s="84"/>
      <c r="JX93" s="459" t="str">
        <f>IF(ISBLANK(KQ3),"",COUNTIF(JX12:JX90,"=60"))</f>
        <v/>
      </c>
      <c r="JY93" s="459"/>
      <c r="JZ93" s="457" t="str">
        <f>IF(ISBLANK(KQ3),"",JX93/JX92)</f>
        <v/>
      </c>
      <c r="KA93" s="457"/>
      <c r="KB93" s="457" t="str">
        <f>IF(ISBLANK(KQ3),"",(JX93+JX94)/JX92)</f>
        <v/>
      </c>
      <c r="KC93" s="458"/>
      <c r="KD93" s="84"/>
      <c r="KE93" s="459" t="str">
        <f>IF(ISBLANK(KX3),"",COUNTIF(KE12:KE90,"=60"))</f>
        <v/>
      </c>
      <c r="KF93" s="459"/>
      <c r="KG93" s="457" t="str">
        <f>IF(ISBLANK(KX3),"",KE93/KE92)</f>
        <v/>
      </c>
      <c r="KH93" s="457"/>
      <c r="KI93" s="457" t="str">
        <f>IF(ISBLANK(KX3),"",(KE93+KE94)/KE92)</f>
        <v/>
      </c>
      <c r="KJ93" s="458"/>
      <c r="KK93" s="84"/>
      <c r="KL93" s="459" t="str">
        <f>IF(ISBLANK(KJ3),"",COUNTIF(KL12:KL90,"=60"))</f>
        <v/>
      </c>
      <c r="KM93" s="459"/>
      <c r="KN93" s="457" t="str">
        <f>IF(ISBLANK(KJ3),"",KL93/KL92)</f>
        <v/>
      </c>
      <c r="KO93" s="457"/>
      <c r="KP93" s="457" t="str">
        <f>IF(ISBLANK(KJ3),"",(KL93+KL94)/KL92)</f>
        <v/>
      </c>
      <c r="KQ93" s="458"/>
      <c r="KR93" s="84"/>
      <c r="KS93" s="459" t="str">
        <f>IF(ISBLANK(KC3),"",COUNTIF(KS12:KS90,"=60"))</f>
        <v/>
      </c>
      <c r="KT93" s="459"/>
      <c r="KU93" s="457" t="str">
        <f>IF(ISBLANK(KC3),"",KS93/KS92)</f>
        <v/>
      </c>
      <c r="KV93" s="457"/>
      <c r="KW93" s="457" t="str">
        <f>IF(ISBLANK(KC3),"",(KS93+KS94)/KS92)</f>
        <v/>
      </c>
      <c r="KX93" s="458"/>
      <c r="KY93" s="85"/>
      <c r="KZ93" s="459" t="str">
        <f>IF(ISBLANK(LE3),"",COUNTIF(KZ12:KZ90,"=60"))</f>
        <v/>
      </c>
      <c r="LA93" s="459"/>
      <c r="LB93" s="457" t="str">
        <f>IF(ISBLANK(LE3),"",KZ93/KZ92)</f>
        <v/>
      </c>
      <c r="LC93" s="457"/>
      <c r="LD93" s="457" t="str">
        <f>IF(ISBLANK(LE3),"",(KZ93+KZ94)/KZ92)</f>
        <v/>
      </c>
      <c r="LE93" s="458"/>
      <c r="LF93" s="84"/>
      <c r="LG93" s="459" t="str">
        <f>IF(ISBLANK(LE3),"",COUNTIF(LG12:LG90,"=60"))</f>
        <v/>
      </c>
      <c r="LH93" s="459"/>
      <c r="LI93" s="457" t="str">
        <f>IF(ISBLANK(LE3),"",LG93/LG92)</f>
        <v/>
      </c>
      <c r="LJ93" s="457"/>
      <c r="LK93" s="457" t="str">
        <f>IF(ISBLANK(LE3),"",(LG93+LG94)/LG92)</f>
        <v/>
      </c>
      <c r="LL93" s="458"/>
      <c r="LM93" s="84"/>
      <c r="LN93" s="459" t="str">
        <f>IF(ISBLANK(LS3),"",COUNTIF(LN12:LN90,"=60"))</f>
        <v/>
      </c>
      <c r="LO93" s="459"/>
      <c r="LP93" s="457" t="str">
        <f>IF(ISBLANK(LS3),"",LN93/LN92)</f>
        <v/>
      </c>
      <c r="LQ93" s="457"/>
      <c r="LR93" s="457" t="str">
        <f>IF(ISBLANK(LS3),"",(LN93+LN94)/LN92)</f>
        <v/>
      </c>
      <c r="LS93" s="458"/>
      <c r="LT93" s="84"/>
      <c r="LU93" s="459" t="str">
        <f>IF(ISBLANK(LS3),"",COUNTIF(LU12:LU90,"=60"))</f>
        <v/>
      </c>
      <c r="LV93" s="459"/>
      <c r="LW93" s="457" t="str">
        <f>IF(ISBLANK(LS3),"",LU93/LU92)</f>
        <v/>
      </c>
      <c r="LX93" s="457"/>
      <c r="LY93" s="457" t="str">
        <f>IF(ISBLANK(LS3),"",(LU93+LU94)/LU92)</f>
        <v/>
      </c>
      <c r="LZ93" s="458"/>
      <c r="MA93" s="84"/>
      <c r="MB93" s="459" t="str">
        <f>IF(ISBLANK(MG3),"",COUNTIF(MB12:MB90,"=60"))</f>
        <v/>
      </c>
      <c r="MC93" s="459"/>
      <c r="MD93" s="457" t="str">
        <f>IF(ISBLANK(MG3),"",MB93/MB92)</f>
        <v/>
      </c>
      <c r="ME93" s="457"/>
      <c r="MF93" s="457" t="str">
        <f>IF(ISBLANK(MG3),"",(MB93+MB94)/MB92)</f>
        <v/>
      </c>
      <c r="MG93" s="458"/>
      <c r="MH93" s="84"/>
      <c r="MI93" s="459" t="str">
        <f>IF(ISBLANK(MN3),"",COUNTIF(MI12:MI90,"=60"))</f>
        <v/>
      </c>
      <c r="MJ93" s="459"/>
      <c r="MK93" s="457" t="str">
        <f>IF(ISBLANK(MN3),"",MI93/MI92)</f>
        <v/>
      </c>
      <c r="ML93" s="457"/>
      <c r="MM93" s="457" t="str">
        <f>IF(ISBLANK(MN3),"",(MI93+MI94)/MI92)</f>
        <v/>
      </c>
      <c r="MN93" s="458"/>
      <c r="MO93" s="84"/>
      <c r="MP93" s="459" t="str">
        <f>IF(ISBLANK(MU3),"",COUNTIF(MP12:MP90,"=60"))</f>
        <v/>
      </c>
      <c r="MQ93" s="459"/>
      <c r="MR93" s="457" t="str">
        <f>IF(ISBLANK(MU3),"",MP93/MP92)</f>
        <v/>
      </c>
      <c r="MS93" s="457"/>
      <c r="MT93" s="457" t="str">
        <f>IF(ISBLANK(MU3),"",(MP93+MP94)/MP92)</f>
        <v/>
      </c>
      <c r="MU93" s="458"/>
      <c r="MV93" s="84"/>
      <c r="MW93" s="459" t="str">
        <f>IF(ISBLANK(NP3),"",COUNTIF(MW12:MW90,"=60"))</f>
        <v/>
      </c>
      <c r="MX93" s="459"/>
      <c r="MY93" s="457" t="str">
        <f>IF(ISBLANK(NP3),"",MW93/MW92)</f>
        <v/>
      </c>
      <c r="MZ93" s="457"/>
      <c r="NA93" s="457" t="str">
        <f>IF(ISBLANK(NP3),"",(MW93+MW94)/MW92)</f>
        <v/>
      </c>
      <c r="NB93" s="458"/>
      <c r="NC93" s="84"/>
      <c r="ND93" s="459" t="str">
        <f>IF(ISBLANK(NB3),"",COUNTIF(ND12:ND90,"=60"))</f>
        <v/>
      </c>
      <c r="NE93" s="459"/>
      <c r="NF93" s="457" t="str">
        <f>IF(ISBLANK(NB3),"",ND93/ND92)</f>
        <v/>
      </c>
      <c r="NG93" s="457"/>
      <c r="NH93" s="457" t="str">
        <f>IF(ISBLANK(NB3),"",(ND93+ND94)/ND92)</f>
        <v/>
      </c>
      <c r="NI93" s="458"/>
      <c r="NJ93" s="84"/>
      <c r="NK93" s="459" t="str">
        <f>IF(ISBLANK(OD3),"",COUNTIF(NK12:NK90,"=60"))</f>
        <v/>
      </c>
      <c r="NL93" s="459"/>
      <c r="NM93" s="457" t="str">
        <f>IF(ISBLANK(OD3),"",NK93/NK92)</f>
        <v/>
      </c>
      <c r="NN93" s="457"/>
      <c r="NO93" s="457" t="str">
        <f>IF(ISBLANK(OD3),"",(NK93+NK94)/NK92)</f>
        <v/>
      </c>
      <c r="NP93" s="458"/>
      <c r="NQ93" s="84"/>
      <c r="NR93" s="459" t="str">
        <f>IF(ISBLANK(NI3),"",COUNTIF(NR12:NR90,"=60"))</f>
        <v/>
      </c>
      <c r="NS93" s="459"/>
      <c r="NT93" s="457" t="str">
        <f>IF(ISBLANK(NI3),"",NR93/NR92)</f>
        <v/>
      </c>
      <c r="NU93" s="457"/>
      <c r="NV93" s="457" t="str">
        <f>IF(ISBLANK(NI3),"",(NR93+NR94)/NR92)</f>
        <v/>
      </c>
      <c r="NW93" s="458"/>
      <c r="NX93" s="84"/>
      <c r="NY93" s="459" t="str">
        <f>IF(ISBLANK(OK3),"",COUNTIF(NY12:NY90,"=60"))</f>
        <v/>
      </c>
      <c r="NZ93" s="459"/>
      <c r="OA93" s="457" t="str">
        <f>IF(ISBLANK(OK3),"",NY93/NY92)</f>
        <v/>
      </c>
      <c r="OB93" s="457"/>
      <c r="OC93" s="457" t="str">
        <f>IF(ISBLANK(OK3),"",(NY93+NY94)/NY92)</f>
        <v/>
      </c>
      <c r="OD93" s="458"/>
      <c r="OE93" s="84"/>
      <c r="OF93" s="459" t="str">
        <f>IF(ISBLANK(NW3),"",COUNTIF(OF12:OF90,"=60"))</f>
        <v/>
      </c>
      <c r="OG93" s="459"/>
      <c r="OH93" s="457" t="str">
        <f>IF(ISBLANK(NW3),"",OF93/OF92)</f>
        <v/>
      </c>
      <c r="OI93" s="457"/>
      <c r="OJ93" s="457" t="str">
        <f>IF(ISBLANK(NW3),"",(OF93+OF94)/OF92)</f>
        <v/>
      </c>
      <c r="OK93" s="458"/>
      <c r="OL93" s="84"/>
      <c r="OM93" s="459" t="str">
        <f>IF(ISBLANK(OR3),"",COUNTIF(OM12:OM90,"=60"))</f>
        <v/>
      </c>
      <c r="ON93" s="459"/>
      <c r="OO93" s="457" t="str">
        <f>IF(ISBLANK(OR3),"",OM93/OM92)</f>
        <v/>
      </c>
      <c r="OP93" s="457"/>
      <c r="OQ93" s="457" t="str">
        <f>IF(ISBLANK(OR3),"",(OM93+OM94)/OM92)</f>
        <v/>
      </c>
      <c r="OR93" s="458"/>
      <c r="OS93" s="84"/>
      <c r="OT93" s="459" t="str">
        <f>IF(ISBLANK(OY3),"",COUNTIF(OT12:OT90,"=60"))</f>
        <v/>
      </c>
      <c r="OU93" s="459"/>
      <c r="OV93" s="457" t="str">
        <f>IF(ISBLANK(OY3),"",OT93/OT92)</f>
        <v/>
      </c>
      <c r="OW93" s="457"/>
      <c r="OX93" s="457" t="str">
        <f>IF(ISBLANK(OY3),"",(OT93+OT94)/OT92)</f>
        <v/>
      </c>
      <c r="OY93" s="458"/>
      <c r="OZ93" s="84"/>
      <c r="PA93" s="459" t="str">
        <f>IF(ISBLANK(PF3),"",COUNTIF(PA12:PA90,"=60"))</f>
        <v/>
      </c>
      <c r="PB93" s="459"/>
      <c r="PC93" s="457" t="str">
        <f>IF(ISBLANK(PF3),"",PA93/PA92)</f>
        <v/>
      </c>
      <c r="PD93" s="457"/>
      <c r="PE93" s="457" t="str">
        <f>IF(ISBLANK(PF3),"",(PA93+PA94)/PA92)</f>
        <v/>
      </c>
      <c r="PF93" s="458"/>
      <c r="PG93" s="84"/>
      <c r="PH93" s="459" t="str">
        <f>IF(ISBLANK(PM3),"",COUNTIF(PH12:PH90,"=60"))</f>
        <v/>
      </c>
      <c r="PI93" s="459"/>
      <c r="PJ93" s="457" t="str">
        <f>IF(ISBLANK(PM3),"",PH93/PH92)</f>
        <v/>
      </c>
      <c r="PK93" s="457"/>
      <c r="PL93" s="457" t="str">
        <f>IF(ISBLANK(PM3),"",(PH93+PH94)/PH92)</f>
        <v/>
      </c>
      <c r="PM93" s="458"/>
      <c r="PN93" s="84"/>
      <c r="PO93" s="459" t="str">
        <f>IF(ISBLANK(PT3),"",COUNTIF(PO12:PO90,"=60"))</f>
        <v/>
      </c>
      <c r="PP93" s="459"/>
      <c r="PQ93" s="457" t="str">
        <f>IF(ISBLANK(PT3),"",PO93/PO92)</f>
        <v/>
      </c>
      <c r="PR93" s="457"/>
      <c r="PS93" s="457" t="str">
        <f>IF(ISBLANK(PT3),"",(PO93+PO94)/PO92)</f>
        <v/>
      </c>
      <c r="PT93" s="458"/>
      <c r="PU93" s="84"/>
      <c r="PV93" s="459" t="str">
        <f>IF(ISBLANK(QA3),"",COUNTIF(PV12:PV90,"=60"))</f>
        <v/>
      </c>
      <c r="PW93" s="459"/>
      <c r="PX93" s="457" t="str">
        <f>IF(ISBLANK(QA3),"",PV93/PV92)</f>
        <v/>
      </c>
      <c r="PY93" s="457"/>
      <c r="PZ93" s="457" t="str">
        <f>IF(ISBLANK(QA3),"",(PV93+PV94)/PV92)</f>
        <v/>
      </c>
      <c r="QA93" s="458"/>
      <c r="QB93" s="84"/>
      <c r="QC93" s="459" t="str">
        <f>IF(ISBLANK(QH3),"",COUNTIF(QC12:QC90,"=60"))</f>
        <v/>
      </c>
      <c r="QD93" s="459"/>
      <c r="QE93" s="457" t="str">
        <f>IF(ISBLANK(QH3),"",QC93/QC92)</f>
        <v/>
      </c>
      <c r="QF93" s="457"/>
      <c r="QG93" s="457" t="str">
        <f>IF(ISBLANK(QH3),"",(QC93+QC94)/QC92)</f>
        <v/>
      </c>
      <c r="QH93" s="458"/>
      <c r="QI93" s="85"/>
      <c r="QJ93" s="459" t="str">
        <f>IF(ISBLANK(QV3),"",COUNTIF(QJ12:QJ90,"=60"))</f>
        <v/>
      </c>
      <c r="QK93" s="459"/>
      <c r="QL93" s="457" t="str">
        <f>IF(ISBLANK(QV3),"",QJ93/QJ92)</f>
        <v/>
      </c>
      <c r="QM93" s="457"/>
      <c r="QN93" s="457" t="str">
        <f>IF(ISBLANK(QV3),"",(QJ93+QJ94)/QJ92)</f>
        <v/>
      </c>
      <c r="QO93" s="458"/>
      <c r="QP93" s="85"/>
      <c r="QQ93" s="459" t="str">
        <f>IF(ISBLANK(QO3),"",COUNTIF(QQ12:QQ90,"=60"))</f>
        <v/>
      </c>
      <c r="QR93" s="459"/>
      <c r="QS93" s="457" t="str">
        <f>IF(ISBLANK(QO3),"",QQ93/QQ92)</f>
        <v/>
      </c>
      <c r="QT93" s="457"/>
      <c r="QU93" s="457" t="str">
        <f>IF(ISBLANK(QO3),"",(QQ93+QQ94)/QQ92)</f>
        <v/>
      </c>
      <c r="QV93" s="458"/>
    </row>
    <row r="94" spans="1:464" ht="15" customHeight="1" x14ac:dyDescent="0.2">
      <c r="A94" s="497"/>
      <c r="B94" s="86" t="s">
        <v>146</v>
      </c>
      <c r="C94" s="80"/>
      <c r="D94" s="459">
        <f>IF(ISBLANK(I3),"",COUNTIF(E12:E90,"=20"))</f>
        <v>0</v>
      </c>
      <c r="E94" s="459"/>
      <c r="F94" s="457" t="e">
        <f>IF(ISBLANK(I3),"",D94/D92)</f>
        <v>#DIV/0!</v>
      </c>
      <c r="G94" s="457"/>
      <c r="H94" s="457"/>
      <c r="I94" s="458"/>
      <c r="J94" s="83"/>
      <c r="K94" s="459">
        <f>IF(ISBLANK(P3),"",COUNTIF(L12:L90,"=20"))</f>
        <v>8</v>
      </c>
      <c r="L94" s="459"/>
      <c r="M94" s="457">
        <f>IF(ISBLANK(P3),"",K94/K92)</f>
        <v>0.11940298507462686</v>
      </c>
      <c r="N94" s="457"/>
      <c r="O94" s="457"/>
      <c r="P94" s="458"/>
      <c r="Q94" s="84"/>
      <c r="R94" s="459">
        <f>IF(ISBLANK(W3),"",COUNTIF(S12:S90,"=20"))</f>
        <v>44</v>
      </c>
      <c r="S94" s="459"/>
      <c r="T94" s="457">
        <f>IF(ISBLANK(W3),"",R94/R92)</f>
        <v>0.70967741935483875</v>
      </c>
      <c r="U94" s="457"/>
      <c r="V94" s="457"/>
      <c r="W94" s="458"/>
      <c r="X94" s="84"/>
      <c r="Y94" s="459">
        <f>IF(ISBLANK(AD3),"",COUNTIF(Z12:Z90,"=20"))</f>
        <v>24</v>
      </c>
      <c r="Z94" s="459"/>
      <c r="AA94" s="457">
        <f>IF(ISBLANK(AD3),"",Y94/Y92)</f>
        <v>0.38709677419354838</v>
      </c>
      <c r="AB94" s="457"/>
      <c r="AC94" s="457"/>
      <c r="AD94" s="458"/>
      <c r="AE94" s="84"/>
      <c r="AF94" s="459">
        <f>IF(ISBLANK(AK3),"",COUNTIF(AG12:AG90,"=20"))</f>
        <v>48</v>
      </c>
      <c r="AG94" s="459"/>
      <c r="AH94" s="457">
        <f>IF(ISBLANK(AK3),"",AF94/AF92)</f>
        <v>0.82758620689655171</v>
      </c>
      <c r="AI94" s="457"/>
      <c r="AJ94" s="457"/>
      <c r="AK94" s="458"/>
      <c r="AL94" s="84"/>
      <c r="AM94" s="459">
        <f>IF(ISBLANK(AR3),"",COUNTIF(AN12:AN90,"=20"))</f>
        <v>47</v>
      </c>
      <c r="AN94" s="459"/>
      <c r="AO94" s="457">
        <f>IF(ISBLANK(AR3),"",AM94/AM92)</f>
        <v>0.75806451612903225</v>
      </c>
      <c r="AP94" s="457"/>
      <c r="AQ94" s="457"/>
      <c r="AR94" s="458"/>
      <c r="AS94" s="84"/>
      <c r="AT94" s="465">
        <f>IF(ISBLANK(AY3),"",COUNTIF(AU12:AU90,"=20"))</f>
        <v>46</v>
      </c>
      <c r="AU94" s="459"/>
      <c r="AV94" s="457">
        <f>IF(ISBLANK(AY3),"",AT94/AT92)</f>
        <v>0.76666666666666672</v>
      </c>
      <c r="AW94" s="457"/>
      <c r="AX94" s="457"/>
      <c r="AY94" s="458"/>
      <c r="AZ94" s="84"/>
      <c r="BA94" s="459">
        <f>IF(ISBLANK(BF3),"",COUNTIF(BB12:BB90,"=20"))</f>
        <v>36</v>
      </c>
      <c r="BB94" s="459"/>
      <c r="BC94" s="457">
        <f>IF(ISBLANK(BF3),"",BA94/BA92)</f>
        <v>0.70588235294117652</v>
      </c>
      <c r="BD94" s="457"/>
      <c r="BE94" s="457"/>
      <c r="BF94" s="458"/>
      <c r="BG94" s="84"/>
      <c r="BH94" s="459">
        <f>IF(ISBLANK(BM3),"",COUNTIF(BI12:BI90,"=20"))</f>
        <v>39</v>
      </c>
      <c r="BI94" s="459"/>
      <c r="BJ94" s="457">
        <f>IF(ISBLANK(BM3),"",BH94/BH92)</f>
        <v>0.72222222222222221</v>
      </c>
      <c r="BK94" s="457"/>
      <c r="BL94" s="457"/>
      <c r="BM94" s="458"/>
      <c r="BN94" s="84"/>
      <c r="BO94" s="459">
        <f>IF(ISBLANK(BT3),"",COUNTIF(BP12:BP90,"=20"))</f>
        <v>0</v>
      </c>
      <c r="BP94" s="459"/>
      <c r="BQ94" s="457">
        <f>IF(ISBLANK(BT3),"",BO94/BO92)</f>
        <v>0</v>
      </c>
      <c r="BR94" s="457"/>
      <c r="BS94" s="457"/>
      <c r="BT94" s="458"/>
      <c r="BU94" s="84"/>
      <c r="BV94" s="459">
        <f>IF(ISBLANK(CA3),"",COUNTIF(BW12:BW90,"=20"))</f>
        <v>52</v>
      </c>
      <c r="BW94" s="459"/>
      <c r="BX94" s="457">
        <f>IF(ISBLANK(CA3),"",BV94/BV92)</f>
        <v>0.91228070175438591</v>
      </c>
      <c r="BY94" s="457"/>
      <c r="BZ94" s="457"/>
      <c r="CA94" s="458"/>
      <c r="CB94" s="84"/>
      <c r="CC94" s="459">
        <f>IF(ISBLANK(CH3),"",COUNTIF(CD12:CD90,"=20"))</f>
        <v>0</v>
      </c>
      <c r="CD94" s="459"/>
      <c r="CE94" s="457">
        <f>IF(ISBLANK(CH3),"",CC94/CC92)</f>
        <v>0</v>
      </c>
      <c r="CF94" s="457"/>
      <c r="CG94" s="457"/>
      <c r="CH94" s="458"/>
      <c r="CI94" s="84"/>
      <c r="CJ94" s="459">
        <f>IF(ISBLANK(CO3),"",COUNTIF(CK12:CK90,"=20"))</f>
        <v>45</v>
      </c>
      <c r="CK94" s="459"/>
      <c r="CL94" s="457">
        <f>IF(ISBLANK(CO3),"",CJ94/CJ92)</f>
        <v>0.78947368421052633</v>
      </c>
      <c r="CM94" s="457"/>
      <c r="CN94" s="457"/>
      <c r="CO94" s="458"/>
      <c r="CP94" s="84"/>
      <c r="CQ94" s="459">
        <f>IF(ISBLANK(CV3),"",COUNTIF(CR12:CR90,"=20"))</f>
        <v>52</v>
      </c>
      <c r="CR94" s="459"/>
      <c r="CS94" s="457">
        <f>IF(ISBLANK(CV3),"",CQ94/CQ92)</f>
        <v>0.96296296296296291</v>
      </c>
      <c r="CT94" s="457"/>
      <c r="CU94" s="457"/>
      <c r="CV94" s="458"/>
      <c r="CW94" s="84"/>
      <c r="CX94" s="459">
        <f>IF(ISBLANK(DC3),"",COUNTIF(CY12:CY90,"=20"))</f>
        <v>39</v>
      </c>
      <c r="CY94" s="459"/>
      <c r="CZ94" s="457">
        <f>IF(ISBLANK(DC3),"",CX94/CX92)</f>
        <v>0.73584905660377353</v>
      </c>
      <c r="DA94" s="457"/>
      <c r="DB94" s="457"/>
      <c r="DC94" s="458"/>
      <c r="DD94" s="84"/>
      <c r="DE94" s="459">
        <f>IF(ISBLANK(DJ3),"",COUNTIF(DF12:DF90,"=20"))</f>
        <v>40</v>
      </c>
      <c r="DF94" s="459"/>
      <c r="DG94" s="457">
        <f>IF(ISBLANK(DJ3),"",DE94/DE92)</f>
        <v>0.76923076923076927</v>
      </c>
      <c r="DH94" s="457"/>
      <c r="DI94" s="457"/>
      <c r="DJ94" s="458"/>
      <c r="DK94" s="84"/>
      <c r="DL94" s="459">
        <f>IF(ISBLANK(DQ3),"",COUNTIF(DM12:DM90,"=20"))</f>
        <v>0</v>
      </c>
      <c r="DM94" s="459"/>
      <c r="DN94" s="457">
        <f>IF(ISBLANK(DQ3),"",DL94/DL92)</f>
        <v>0</v>
      </c>
      <c r="DO94" s="457"/>
      <c r="DP94" s="457"/>
      <c r="DQ94" s="458"/>
      <c r="DR94" s="84"/>
      <c r="DS94" s="459">
        <f>IF(ISBLANK(DX3),"",COUNTIF(DT12:DT90,"=20"))</f>
        <v>0</v>
      </c>
      <c r="DT94" s="459"/>
      <c r="DU94" s="457">
        <f>IF(ISBLANK(DX3),"",DS94/DS92)</f>
        <v>0</v>
      </c>
      <c r="DV94" s="457"/>
      <c r="DW94" s="457"/>
      <c r="DX94" s="458"/>
      <c r="DY94" s="84"/>
      <c r="DZ94" s="459">
        <f>IF(ISBLANK(EE3),"",COUNTIF(EA12:EA90,"=20"))</f>
        <v>44</v>
      </c>
      <c r="EA94" s="459"/>
      <c r="EB94" s="457">
        <f>IF(ISBLANK(EE3),"",DZ94/DZ92)</f>
        <v>0.84615384615384615</v>
      </c>
      <c r="EC94" s="457"/>
      <c r="ED94" s="457"/>
      <c r="EE94" s="458"/>
      <c r="EF94" s="84"/>
      <c r="EG94" s="459">
        <f>IF(ISBLANK(EL3),"",COUNTIF(EH12:EH90,"=20"))</f>
        <v>8</v>
      </c>
      <c r="EH94" s="459"/>
      <c r="EI94" s="457">
        <f>IF(ISBLANK(EL3),"",EG94/EG92)</f>
        <v>0.15686274509803921</v>
      </c>
      <c r="EJ94" s="457"/>
      <c r="EK94" s="457"/>
      <c r="EL94" s="458"/>
      <c r="EM94" s="84"/>
      <c r="EN94" s="459">
        <f>IF(ISBLANK(ES3),"",COUNTIF(EO12:EO90,"=20"))</f>
        <v>44</v>
      </c>
      <c r="EO94" s="459"/>
      <c r="EP94" s="457">
        <f>IF(ISBLANK(ES3),"",EN94/EN92)</f>
        <v>0.86274509803921573</v>
      </c>
      <c r="EQ94" s="457"/>
      <c r="ER94" s="457"/>
      <c r="ES94" s="458"/>
      <c r="ET94" s="84"/>
      <c r="EU94" s="459">
        <f>IF(ISBLANK(EZ3),"",COUNTIF(EV12:EV90,"=20"))</f>
        <v>48</v>
      </c>
      <c r="EV94" s="459"/>
      <c r="EW94" s="457">
        <f>IF(ISBLANK(EZ3),"",EU94/EU92)</f>
        <v>1</v>
      </c>
      <c r="EX94" s="457"/>
      <c r="EY94" s="457"/>
      <c r="EZ94" s="458"/>
      <c r="FA94" s="84"/>
      <c r="FB94" s="459">
        <f>IF(ISBLANK(FG3),"",COUNTIF(FC12:FC90,"=20"))</f>
        <v>44</v>
      </c>
      <c r="FC94" s="459"/>
      <c r="FD94" s="457">
        <f>IF(ISBLANK(FG3),"",FB94/FB92)</f>
        <v>0.93617021276595747</v>
      </c>
      <c r="FE94" s="457"/>
      <c r="FF94" s="457"/>
      <c r="FG94" s="458"/>
      <c r="FH94" s="84"/>
      <c r="FI94" s="459">
        <f>IF(ISBLANK(FN3),"",COUNTIF(FJ12:FJ90,"=20"))</f>
        <v>36</v>
      </c>
      <c r="FJ94" s="459"/>
      <c r="FK94" s="457">
        <f>IF(ISBLANK(FN3),"",FI94/FI92)</f>
        <v>0.76595744680851063</v>
      </c>
      <c r="FL94" s="457"/>
      <c r="FM94" s="457"/>
      <c r="FN94" s="458"/>
      <c r="FO94" s="84"/>
      <c r="FP94" s="459">
        <f>IF(ISBLANK(DJ3),"",COUNTIF(FQ12:FQ90,"=20"))</f>
        <v>3</v>
      </c>
      <c r="FQ94" s="459"/>
      <c r="FR94" s="457">
        <f>IF(ISBLANK(DJ3),"",FP94/FP92)</f>
        <v>5.8823529411764705E-2</v>
      </c>
      <c r="FS94" s="457"/>
      <c r="FT94" s="457"/>
      <c r="FU94" s="458"/>
      <c r="FV94" s="84"/>
      <c r="FW94" s="459">
        <f>IF(ISBLANK(GB3),"",COUNTIF(FX12:FX90,"=20"))</f>
        <v>0</v>
      </c>
      <c r="FX94" s="459"/>
      <c r="FY94" s="457">
        <f>IF(ISBLANK(GB3),"",FW94/FW92)</f>
        <v>0</v>
      </c>
      <c r="FZ94" s="457"/>
      <c r="GA94" s="457"/>
      <c r="GB94" s="458"/>
      <c r="GC94" s="84"/>
      <c r="GD94" s="459">
        <f>IF(ISBLANK(GI3),"",COUNTIF(GE12:GE90,"=20"))</f>
        <v>35</v>
      </c>
      <c r="GE94" s="459"/>
      <c r="GF94" s="457">
        <f>IF(ISBLANK(GI3),"",GD94/GD92)</f>
        <v>0.77777777777777779</v>
      </c>
      <c r="GG94" s="457"/>
      <c r="GH94" s="457"/>
      <c r="GI94" s="458"/>
      <c r="GJ94" s="84"/>
      <c r="GK94" s="459">
        <f>IF(ISBLANK(GP3),"",COUNTIF(GL12:GL90,"=20"))</f>
        <v>2</v>
      </c>
      <c r="GL94" s="459"/>
      <c r="GM94" s="457">
        <f>IF(ISBLANK(GP3),"",GK94/GK92)</f>
        <v>4.2553191489361701E-2</v>
      </c>
      <c r="GN94" s="457"/>
      <c r="GO94" s="457"/>
      <c r="GP94" s="458"/>
      <c r="GQ94" s="84"/>
      <c r="GR94" s="459">
        <f>IF(ISBLANK(GW3),"",COUNTIF(GS12:GS90,"=20"))</f>
        <v>34</v>
      </c>
      <c r="GS94" s="459"/>
      <c r="GT94" s="457">
        <f>IF(ISBLANK(GI3),"",GR94/GR92)</f>
        <v>0.75555555555555554</v>
      </c>
      <c r="GU94" s="457"/>
      <c r="GV94" s="457"/>
      <c r="GW94" s="458"/>
      <c r="GX94" s="84"/>
      <c r="GY94" s="459">
        <f>IF(ISBLANK(HD3),"",COUNTIF(GZ12:GZ90,"=20"))</f>
        <v>48</v>
      </c>
      <c r="GZ94" s="459"/>
      <c r="HA94" s="457">
        <f>IF(ISBLANK(HD3),"",GY94/GY92)</f>
        <v>0.96</v>
      </c>
      <c r="HB94" s="457"/>
      <c r="HC94" s="457"/>
      <c r="HD94" s="458"/>
      <c r="HE94" s="84"/>
      <c r="HF94" s="459">
        <f>IF(ISBLANK(HK3),"",COUNTIF(HG12:HG90,"=20"))</f>
        <v>24</v>
      </c>
      <c r="HG94" s="459"/>
      <c r="HH94" s="457">
        <f>IF(ISBLANK(HK3),"",HF94/HF92)</f>
        <v>0.5</v>
      </c>
      <c r="HI94" s="457"/>
      <c r="HJ94" s="457"/>
      <c r="HK94" s="458"/>
      <c r="HL94" s="84"/>
      <c r="HM94" s="459">
        <f>IF(ISBLANK(HR3),"",COUNTIF(HN12:HN90,"=20"))</f>
        <v>40</v>
      </c>
      <c r="HN94" s="459"/>
      <c r="HO94" s="457">
        <f>IF(ISBLANK(HR3),"",HM94/HM92)</f>
        <v>0.83333333333333337</v>
      </c>
      <c r="HP94" s="457"/>
      <c r="HQ94" s="457"/>
      <c r="HR94" s="458"/>
      <c r="HS94" s="84"/>
      <c r="HT94" s="459">
        <f>IF(ISBLANK(HY3),"",COUNTIF(HU12:HU90,"=20"))</f>
        <v>42</v>
      </c>
      <c r="HU94" s="459"/>
      <c r="HV94" s="457">
        <f>IF(ISBLANK(HR3),"",HT94/HT92)</f>
        <v>0.91304347826086951</v>
      </c>
      <c r="HW94" s="457"/>
      <c r="HX94" s="457"/>
      <c r="HY94" s="458"/>
      <c r="HZ94" s="84"/>
      <c r="IA94" s="459">
        <f>IF(ISBLANK(IF3),"",COUNTIF(IB12:IB90,"=20"))</f>
        <v>3</v>
      </c>
      <c r="IB94" s="459"/>
      <c r="IC94" s="457">
        <f>IF(ISBLANK(IF3),"",IA94/IA92)</f>
        <v>6.1224489795918366E-2</v>
      </c>
      <c r="ID94" s="457"/>
      <c r="IE94" s="457"/>
      <c r="IF94" s="458"/>
      <c r="IG94" s="84"/>
      <c r="IH94" s="459">
        <f>IF(ISBLANK(IF3),"",COUNTIF(II12:II90,"=20"))</f>
        <v>44</v>
      </c>
      <c r="II94" s="459"/>
      <c r="IJ94" s="457">
        <f>IF(ISBLANK(IF3),"",IH94/IH92)</f>
        <v>0.97777777777777775</v>
      </c>
      <c r="IK94" s="457"/>
      <c r="IL94" s="457"/>
      <c r="IM94" s="458"/>
      <c r="IN94" s="84"/>
      <c r="IO94" s="459">
        <f>IF(ISBLANK(IT3),"",COUNTIF(IP12:IP90,"=20"))</f>
        <v>40</v>
      </c>
      <c r="IP94" s="459"/>
      <c r="IQ94" s="457">
        <f>IF(ISBLANK(IT3),"",IO94/IO92)</f>
        <v>0.86956521739130432</v>
      </c>
      <c r="IR94" s="457"/>
      <c r="IS94" s="457"/>
      <c r="IT94" s="458"/>
      <c r="IU94" s="84"/>
      <c r="IV94" s="459">
        <f>IF(ISBLANK(JA3),"",COUNTIF(IW12:IW90,"=20"))</f>
        <v>0</v>
      </c>
      <c r="IW94" s="459"/>
      <c r="IX94" s="457">
        <f>IF(ISBLANK(JA3),"",IV94/IV92)</f>
        <v>0</v>
      </c>
      <c r="IY94" s="457"/>
      <c r="IZ94" s="457"/>
      <c r="JA94" s="458"/>
      <c r="JB94" s="84"/>
      <c r="JC94" s="459">
        <f>IF(ISBLANK(JH3),"",COUNTIF(JD12:JD90,"=20"))</f>
        <v>33</v>
      </c>
      <c r="JD94" s="459"/>
      <c r="JE94" s="457">
        <f>IF(ISBLANK(JH3),"",JC94/JC92)</f>
        <v>0.7857142857142857</v>
      </c>
      <c r="JF94" s="457"/>
      <c r="JG94" s="457"/>
      <c r="JH94" s="458"/>
      <c r="JI94" s="84"/>
      <c r="JJ94" s="459">
        <f>IF(ISBLANK(JH3),"",COUNTIF(JK12:JK90,"=20"))</f>
        <v>0</v>
      </c>
      <c r="JK94" s="459"/>
      <c r="JL94" s="457" t="e">
        <f>IF(ISBLANK(JH3),"",JJ94/JJ92)</f>
        <v>#DIV/0!</v>
      </c>
      <c r="JM94" s="457"/>
      <c r="JN94" s="457"/>
      <c r="JO94" s="458"/>
      <c r="JP94" s="84"/>
      <c r="JQ94" s="459">
        <f>IF(ISBLANK(JV3),"",COUNTIF(JR12:JR90,"=20"))</f>
        <v>40</v>
      </c>
      <c r="JR94" s="459"/>
      <c r="JS94" s="457">
        <f>IF(ISBLANK(JV3),"",JQ94/JQ92)</f>
        <v>0.95238095238095233</v>
      </c>
      <c r="JT94" s="457"/>
      <c r="JU94" s="457"/>
      <c r="JV94" s="458"/>
      <c r="JW94" s="84"/>
      <c r="JX94" s="459" t="str">
        <f>IF(ISBLANK(KQ3),"",COUNTIF(JY12:JY90,"=20"))</f>
        <v/>
      </c>
      <c r="JY94" s="459"/>
      <c r="JZ94" s="457" t="str">
        <f>IF(ISBLANK(KQ3),"",JX94/JX92)</f>
        <v/>
      </c>
      <c r="KA94" s="457"/>
      <c r="KB94" s="457"/>
      <c r="KC94" s="458"/>
      <c r="KD94" s="84"/>
      <c r="KE94" s="459" t="str">
        <f>IF(ISBLANK(KX3),"",COUNTIF(KF12:KF90,"=20"))</f>
        <v/>
      </c>
      <c r="KF94" s="459"/>
      <c r="KG94" s="457" t="str">
        <f>IF(ISBLANK(KX3),"",KE94/KE92)</f>
        <v/>
      </c>
      <c r="KH94" s="457"/>
      <c r="KI94" s="457"/>
      <c r="KJ94" s="458"/>
      <c r="KK94" s="84"/>
      <c r="KL94" s="459" t="str">
        <f>IF(ISBLANK(KJ3),"",COUNTIF(KM12:KM90,"=20"))</f>
        <v/>
      </c>
      <c r="KM94" s="459"/>
      <c r="KN94" s="457" t="str">
        <f>IF(ISBLANK(KJ3),"",KL94/KL92)</f>
        <v/>
      </c>
      <c r="KO94" s="457"/>
      <c r="KP94" s="457"/>
      <c r="KQ94" s="458"/>
      <c r="KR94" s="84"/>
      <c r="KS94" s="459" t="str">
        <f>IF(ISBLANK(KC3),"",COUNTIF(KT12:KT90,"=20"))</f>
        <v/>
      </c>
      <c r="KT94" s="459"/>
      <c r="KU94" s="457" t="str">
        <f>IF(ISBLANK(KC3),"",KS94/KS92)</f>
        <v/>
      </c>
      <c r="KV94" s="457"/>
      <c r="KW94" s="457"/>
      <c r="KX94" s="458"/>
      <c r="KY94" s="85"/>
      <c r="KZ94" s="459" t="str">
        <f>IF(ISBLANK(LE3),"",COUNTIF(LA12:LA90,"=20"))</f>
        <v/>
      </c>
      <c r="LA94" s="459"/>
      <c r="LB94" s="457" t="str">
        <f>IF(ISBLANK(LE3),"",KZ94/KZ92)</f>
        <v/>
      </c>
      <c r="LC94" s="457"/>
      <c r="LD94" s="457"/>
      <c r="LE94" s="458"/>
      <c r="LF94" s="84"/>
      <c r="LG94" s="459" t="str">
        <f>IF(ISBLANK(LE3),"",COUNTIF(LH12:LH90,"=20"))</f>
        <v/>
      </c>
      <c r="LH94" s="459"/>
      <c r="LI94" s="457" t="str">
        <f>IF(ISBLANK(LE3),"",LG94/LG92)</f>
        <v/>
      </c>
      <c r="LJ94" s="457"/>
      <c r="LK94" s="457"/>
      <c r="LL94" s="458"/>
      <c r="LM94" s="84"/>
      <c r="LN94" s="459" t="str">
        <f>IF(ISBLANK(LS3),"",COUNTIF(LO12:LO90,"=20"))</f>
        <v/>
      </c>
      <c r="LO94" s="459"/>
      <c r="LP94" s="457" t="str">
        <f>IF(ISBLANK(LS3),"",LN94/LN92)</f>
        <v/>
      </c>
      <c r="LQ94" s="457"/>
      <c r="LR94" s="457"/>
      <c r="LS94" s="458"/>
      <c r="LT94" s="84"/>
      <c r="LU94" s="459" t="str">
        <f>IF(ISBLANK(LS3),"",COUNTIF(LV12:LV90,"=20"))</f>
        <v/>
      </c>
      <c r="LV94" s="459"/>
      <c r="LW94" s="457" t="str">
        <f>IF(ISBLANK(LS3),"",LU94/LU92)</f>
        <v/>
      </c>
      <c r="LX94" s="457"/>
      <c r="LY94" s="457"/>
      <c r="LZ94" s="458"/>
      <c r="MA94" s="84"/>
      <c r="MB94" s="459" t="str">
        <f>IF(ISBLANK(MG3),"",COUNTIF(MC12:MC90,"=20"))</f>
        <v/>
      </c>
      <c r="MC94" s="459"/>
      <c r="MD94" s="457" t="str">
        <f>IF(ISBLANK(MG3),"",MB94/MB92)</f>
        <v/>
      </c>
      <c r="ME94" s="457"/>
      <c r="MF94" s="457"/>
      <c r="MG94" s="458"/>
      <c r="MH94" s="84"/>
      <c r="MI94" s="459" t="str">
        <f>IF(ISBLANK(MN3),"",COUNTIF(MJ12:MJ90,"=20"))</f>
        <v/>
      </c>
      <c r="MJ94" s="459"/>
      <c r="MK94" s="457" t="str">
        <f>IF(ISBLANK(MN3),"",MI94/MI92)</f>
        <v/>
      </c>
      <c r="ML94" s="457"/>
      <c r="MM94" s="457"/>
      <c r="MN94" s="458"/>
      <c r="MO94" s="84"/>
      <c r="MP94" s="459" t="str">
        <f>IF(ISBLANK(MU3),"",COUNTIF(MQ12:MQ90,"=20"))</f>
        <v/>
      </c>
      <c r="MQ94" s="459"/>
      <c r="MR94" s="457" t="str">
        <f>IF(ISBLANK(MU3),"",MP94/MP92)</f>
        <v/>
      </c>
      <c r="MS94" s="457"/>
      <c r="MT94" s="457"/>
      <c r="MU94" s="458"/>
      <c r="MV94" s="84"/>
      <c r="MW94" s="459" t="str">
        <f>IF(ISBLANK(NP3),"",COUNTIF(MX12:MX90,"=20"))</f>
        <v/>
      </c>
      <c r="MX94" s="459"/>
      <c r="MY94" s="457" t="str">
        <f>IF(ISBLANK(NP3),"",MW94/MW92)</f>
        <v/>
      </c>
      <c r="MZ94" s="457"/>
      <c r="NA94" s="457"/>
      <c r="NB94" s="458"/>
      <c r="NC94" s="84"/>
      <c r="ND94" s="459" t="str">
        <f>IF(ISBLANK(NB3),"",COUNTIF(NE12:NE90,"=20"))</f>
        <v/>
      </c>
      <c r="NE94" s="459"/>
      <c r="NF94" s="457" t="str">
        <f>IF(ISBLANK(NB3),"",ND94/ND92)</f>
        <v/>
      </c>
      <c r="NG94" s="457"/>
      <c r="NH94" s="457"/>
      <c r="NI94" s="458"/>
      <c r="NJ94" s="84"/>
      <c r="NK94" s="459" t="str">
        <f>IF(ISBLANK(OD3),"",COUNTIF(NL12:NL90,"=20"))</f>
        <v/>
      </c>
      <c r="NL94" s="459"/>
      <c r="NM94" s="457" t="str">
        <f>IF(ISBLANK(OD3),"",NK94/NK92)</f>
        <v/>
      </c>
      <c r="NN94" s="457"/>
      <c r="NO94" s="457"/>
      <c r="NP94" s="458"/>
      <c r="NQ94" s="84"/>
      <c r="NR94" s="459" t="str">
        <f>IF(ISBLANK(NI3),"",COUNTIF(NS12:NS90,"=20"))</f>
        <v/>
      </c>
      <c r="NS94" s="459"/>
      <c r="NT94" s="457" t="str">
        <f>IF(ISBLANK(NI3),"",NR94/NR92)</f>
        <v/>
      </c>
      <c r="NU94" s="457"/>
      <c r="NV94" s="457"/>
      <c r="NW94" s="458"/>
      <c r="NX94" s="84"/>
      <c r="NY94" s="459" t="str">
        <f>IF(ISBLANK(OK3),"",COUNTIF(NZ12:NZ90,"=20"))</f>
        <v/>
      </c>
      <c r="NZ94" s="459"/>
      <c r="OA94" s="457" t="str">
        <f>IF(ISBLANK(OK3),"",NY94/NY92)</f>
        <v/>
      </c>
      <c r="OB94" s="457"/>
      <c r="OC94" s="457"/>
      <c r="OD94" s="458"/>
      <c r="OE94" s="84"/>
      <c r="OF94" s="459" t="str">
        <f>IF(ISBLANK(NW3),"",COUNTIF(OG12:OG90,"=20"))</f>
        <v/>
      </c>
      <c r="OG94" s="459"/>
      <c r="OH94" s="457" t="str">
        <f>IF(ISBLANK(NW3),"",OF94/OF92)</f>
        <v/>
      </c>
      <c r="OI94" s="457"/>
      <c r="OJ94" s="457"/>
      <c r="OK94" s="458"/>
      <c r="OL94" s="84"/>
      <c r="OM94" s="459" t="str">
        <f>IF(ISBLANK(OR3),"",COUNTIF(ON12:ON90,"=20"))</f>
        <v/>
      </c>
      <c r="ON94" s="459"/>
      <c r="OO94" s="457" t="str">
        <f>IF(ISBLANK(OR3),"",OM94/OM92)</f>
        <v/>
      </c>
      <c r="OP94" s="457"/>
      <c r="OQ94" s="457"/>
      <c r="OR94" s="458"/>
      <c r="OS94" s="84"/>
      <c r="OT94" s="459" t="str">
        <f>IF(ISBLANK(OY3),"",COUNTIF(OU12:OU90,"=20"))</f>
        <v/>
      </c>
      <c r="OU94" s="459"/>
      <c r="OV94" s="457" t="str">
        <f>IF(ISBLANK(OY3),"",OT94/OT92)</f>
        <v/>
      </c>
      <c r="OW94" s="457"/>
      <c r="OX94" s="457"/>
      <c r="OY94" s="458"/>
      <c r="OZ94" s="84"/>
      <c r="PA94" s="459" t="str">
        <f>IF(ISBLANK(PF3),"",COUNTIF(PB12:PB90,"=20"))</f>
        <v/>
      </c>
      <c r="PB94" s="459"/>
      <c r="PC94" s="457" t="str">
        <f>IF(ISBLANK(PF3),"",PA94/PA92)</f>
        <v/>
      </c>
      <c r="PD94" s="457"/>
      <c r="PE94" s="457"/>
      <c r="PF94" s="458"/>
      <c r="PG94" s="84"/>
      <c r="PH94" s="459" t="str">
        <f>IF(ISBLANK(PM3),"",COUNTIF(PI12:PI90,"=20"))</f>
        <v/>
      </c>
      <c r="PI94" s="459"/>
      <c r="PJ94" s="457" t="str">
        <f>IF(ISBLANK(PM3),"",PH94/PH92)</f>
        <v/>
      </c>
      <c r="PK94" s="457"/>
      <c r="PL94" s="457"/>
      <c r="PM94" s="458"/>
      <c r="PN94" s="84"/>
      <c r="PO94" s="459" t="str">
        <f>IF(ISBLANK(PT3),"",COUNTIF(PP12:PP90,"=20"))</f>
        <v/>
      </c>
      <c r="PP94" s="459"/>
      <c r="PQ94" s="457" t="str">
        <f>IF(ISBLANK(PT3),"",PO94/PO92)</f>
        <v/>
      </c>
      <c r="PR94" s="457"/>
      <c r="PS94" s="457"/>
      <c r="PT94" s="458"/>
      <c r="PU94" s="84"/>
      <c r="PV94" s="459" t="str">
        <f>IF(ISBLANK(QA3),"",COUNTIF(PW12:PW90,"=20"))</f>
        <v/>
      </c>
      <c r="PW94" s="459"/>
      <c r="PX94" s="457" t="str">
        <f>IF(ISBLANK(QA3),"",PV94/PV92)</f>
        <v/>
      </c>
      <c r="PY94" s="457"/>
      <c r="PZ94" s="457"/>
      <c r="QA94" s="458"/>
      <c r="QB94" s="84"/>
      <c r="QC94" s="459" t="str">
        <f>IF(ISBLANK(QH3),"",COUNTIF(QD12:QD90,"=20"))</f>
        <v/>
      </c>
      <c r="QD94" s="459"/>
      <c r="QE94" s="457" t="str">
        <f>IF(ISBLANK(QH3),"",QC94/QC92)</f>
        <v/>
      </c>
      <c r="QF94" s="457"/>
      <c r="QG94" s="457"/>
      <c r="QH94" s="458"/>
      <c r="QI94" s="85"/>
      <c r="QJ94" s="459" t="str">
        <f>IF(ISBLANK(QV3),"",COUNTIF(QK12:QK90,"=20"))</f>
        <v/>
      </c>
      <c r="QK94" s="459"/>
      <c r="QL94" s="457" t="str">
        <f>IF(ISBLANK(QV3),"",QJ94/QJ92)</f>
        <v/>
      </c>
      <c r="QM94" s="457"/>
      <c r="QN94" s="457"/>
      <c r="QO94" s="458"/>
      <c r="QP94" s="85"/>
      <c r="QQ94" s="459" t="str">
        <f>IF(ISBLANK(QO3),"",COUNTIF(QR12:QR90,"=20"))</f>
        <v/>
      </c>
      <c r="QR94" s="459"/>
      <c r="QS94" s="457" t="str">
        <f>IF(ISBLANK(QO3),"",QQ94/QQ92)</f>
        <v/>
      </c>
      <c r="QT94" s="457"/>
      <c r="QU94" s="457"/>
      <c r="QV94" s="458"/>
    </row>
    <row r="95" spans="1:464" ht="15" customHeight="1" x14ac:dyDescent="0.2">
      <c r="A95" s="497"/>
      <c r="B95" s="86" t="s">
        <v>147</v>
      </c>
      <c r="C95" s="80"/>
      <c r="D95" s="459">
        <f>IF(ISBLANK(I3),"",COUNTIF(F12:F90,"=20")+COUNTIF(F12:F90,"=30"))</f>
        <v>0</v>
      </c>
      <c r="E95" s="459"/>
      <c r="F95" s="457" t="e">
        <f>IF(ISBLANK(I3),"",D95/D92)</f>
        <v>#DIV/0!</v>
      </c>
      <c r="G95" s="457"/>
      <c r="H95" s="293"/>
      <c r="I95" s="87"/>
      <c r="J95" s="83"/>
      <c r="K95" s="459">
        <f>IF(ISBLANK(P3),"",COUNTIF(M12:M90,"=20")+COUNTIF(M12:M90,"=30"))</f>
        <v>6</v>
      </c>
      <c r="L95" s="459"/>
      <c r="M95" s="457">
        <f>IF(ISBLANK(P3),"",K95/K92)</f>
        <v>8.9552238805970144E-2</v>
      </c>
      <c r="N95" s="457"/>
      <c r="O95" s="293"/>
      <c r="P95" s="87"/>
      <c r="Q95" s="84"/>
      <c r="R95" s="459">
        <f>IF(ISBLANK(W3),"",COUNTIF(T12:T90,"=20")+COUNTIF(T12:T90,"=30"))</f>
        <v>45</v>
      </c>
      <c r="S95" s="459"/>
      <c r="T95" s="457">
        <f>IF(ISBLANK(W3),"",R95/R92)</f>
        <v>0.72580645161290325</v>
      </c>
      <c r="U95" s="457"/>
      <c r="V95" s="293"/>
      <c r="W95" s="87"/>
      <c r="X95" s="84"/>
      <c r="Y95" s="459">
        <f>IF(ISBLANK(AD3),"",COUNTIF(AA12:AA90,"=20")+COUNTIF(AA12:AA90,"=30"))</f>
        <v>4</v>
      </c>
      <c r="Z95" s="459"/>
      <c r="AA95" s="457">
        <f>IF(ISBLANK(AD3),"",Y95/Y92)</f>
        <v>6.4516129032258063E-2</v>
      </c>
      <c r="AB95" s="457"/>
      <c r="AC95" s="293"/>
      <c r="AD95" s="87"/>
      <c r="AE95" s="84"/>
      <c r="AF95" s="459">
        <f>IF(ISBLANK(AK3),"",COUNTIF(AH12:AH90,"=20")+COUNTIF(AH12:AH90,"=30"))</f>
        <v>27</v>
      </c>
      <c r="AG95" s="459"/>
      <c r="AH95" s="457">
        <f>IF(ISBLANK(AK3),"",AF95/AF92)</f>
        <v>0.46551724137931033</v>
      </c>
      <c r="AI95" s="457"/>
      <c r="AJ95" s="293"/>
      <c r="AK95" s="87"/>
      <c r="AL95" s="84"/>
      <c r="AM95" s="459">
        <f>IF(ISBLANK(AR3),"",COUNTIF(AO12:AO90,"=20")+COUNTIF(AO12:AO90,"=30"))</f>
        <v>3</v>
      </c>
      <c r="AN95" s="459"/>
      <c r="AO95" s="457">
        <f>IF(ISBLANK(AR3),"",AM95/AM92)</f>
        <v>4.8387096774193547E-2</v>
      </c>
      <c r="AP95" s="457"/>
      <c r="AQ95" s="293"/>
      <c r="AR95" s="87"/>
      <c r="AS95" s="84"/>
      <c r="AT95" s="465">
        <f>IF(ISBLANK(AY3),"",COUNTIF(AV12:AV90,"=20")+COUNTIF(AV12:AV90,"=30"))</f>
        <v>43</v>
      </c>
      <c r="AU95" s="459"/>
      <c r="AV95" s="457">
        <f>IF(ISBLANK(AY3),"",AT95/AT92)</f>
        <v>0.71666666666666667</v>
      </c>
      <c r="AW95" s="457"/>
      <c r="AX95" s="293"/>
      <c r="AY95" s="87"/>
      <c r="AZ95" s="84"/>
      <c r="BA95" s="459">
        <f>IF(ISBLANK(BF3),"",COUNTIF(BC12:BC90,"=20")+COUNTIF(BC12:BC90,"=30"))</f>
        <v>41</v>
      </c>
      <c r="BB95" s="459"/>
      <c r="BC95" s="457">
        <f>IF(ISBLANK(BF3),"",BA95/BA92)</f>
        <v>0.80392156862745101</v>
      </c>
      <c r="BD95" s="457"/>
      <c r="BE95" s="293"/>
      <c r="BF95" s="87"/>
      <c r="BG95" s="84"/>
      <c r="BH95" s="459">
        <f>IF(ISBLANK(BM3),"",COUNTIF(BJ12:BJ90,"=20")+COUNTIF(BJ12:BJ90,"=30"))</f>
        <v>41</v>
      </c>
      <c r="BI95" s="459"/>
      <c r="BJ95" s="457">
        <f>IF(ISBLANK(BM3),"",BH95/BH92)</f>
        <v>0.7592592592592593</v>
      </c>
      <c r="BK95" s="457"/>
      <c r="BL95" s="293"/>
      <c r="BM95" s="87"/>
      <c r="BN95" s="84"/>
      <c r="BO95" s="459">
        <f>IF(ISBLANK(BT3),"",COUNTIF(BQ12:BQ90,"=20")+COUNTIF(BQ12:BQ90,"=30"))</f>
        <v>0</v>
      </c>
      <c r="BP95" s="459"/>
      <c r="BQ95" s="457">
        <f>IF(ISBLANK(BT3),"",BO95/BO92)</f>
        <v>0</v>
      </c>
      <c r="BR95" s="457"/>
      <c r="BS95" s="293"/>
      <c r="BT95" s="87"/>
      <c r="BU95" s="84"/>
      <c r="BV95" s="459">
        <f>IF(ISBLANK(CA3),"",COUNTIF(BX12:BX90,"=20")+COUNTIF(BX12:BX90,"=30"))</f>
        <v>13</v>
      </c>
      <c r="BW95" s="459"/>
      <c r="BX95" s="457">
        <f>IF(ISBLANK(CA3),"",BV95/BV92)</f>
        <v>0.22807017543859648</v>
      </c>
      <c r="BY95" s="457"/>
      <c r="BZ95" s="293"/>
      <c r="CA95" s="87"/>
      <c r="CB95" s="84"/>
      <c r="CC95" s="459">
        <f>IF(ISBLANK(CH3),"",COUNTIF(CE12:CE90,"=20")+COUNTIF(CE12:CE90,"=30"))</f>
        <v>28</v>
      </c>
      <c r="CD95" s="459"/>
      <c r="CE95" s="457">
        <f>IF(ISBLANK(CH3),"",CC95/CC92)</f>
        <v>0.51851851851851849</v>
      </c>
      <c r="CF95" s="457"/>
      <c r="CG95" s="293"/>
      <c r="CH95" s="87"/>
      <c r="CI95" s="84"/>
      <c r="CJ95" s="459">
        <f>IF(ISBLANK(CO3),"",COUNTIF(CL12:CL90,"=20")+COUNTIF(CL12:CL90,"=30"))</f>
        <v>40</v>
      </c>
      <c r="CK95" s="459"/>
      <c r="CL95" s="457">
        <f>IF(ISBLANK(CO3),"",CJ95/CJ92)</f>
        <v>0.70175438596491224</v>
      </c>
      <c r="CM95" s="457"/>
      <c r="CN95" s="293"/>
      <c r="CO95" s="87"/>
      <c r="CP95" s="84"/>
      <c r="CQ95" s="459">
        <f>IF(ISBLANK(CV3),"",COUNTIF(CS12:CS90,"=20")+COUNTIF(CS12:CS90,"=30"))</f>
        <v>46</v>
      </c>
      <c r="CR95" s="459"/>
      <c r="CS95" s="457">
        <f>IF(ISBLANK(CV3),"",CQ95/CQ92)</f>
        <v>0.85185185185185186</v>
      </c>
      <c r="CT95" s="457"/>
      <c r="CU95" s="293"/>
      <c r="CV95" s="87"/>
      <c r="CW95" s="84"/>
      <c r="CX95" s="459">
        <f>IF(ISBLANK(DC3),"",COUNTIF(CZ12:CZ90,"=20")+COUNTIF(CZ12:CZ90,"=30"))</f>
        <v>45</v>
      </c>
      <c r="CY95" s="459"/>
      <c r="CZ95" s="457">
        <f>IF(ISBLANK(DC3),"",CX95/CX92)</f>
        <v>0.84905660377358494</v>
      </c>
      <c r="DA95" s="457"/>
      <c r="DB95" s="293"/>
      <c r="DC95" s="87"/>
      <c r="DD95" s="84"/>
      <c r="DE95" s="459">
        <f>IF(ISBLANK(DJ3),"",COUNTIF(DG12:DG90,"=20")+COUNTIF(DG12:DG90,"=30"))</f>
        <v>32</v>
      </c>
      <c r="DF95" s="459"/>
      <c r="DG95" s="457">
        <f>IF(ISBLANK(DJ3),"",DE95/DE92)</f>
        <v>0.61538461538461542</v>
      </c>
      <c r="DH95" s="457"/>
      <c r="DI95" s="293"/>
      <c r="DJ95" s="87"/>
      <c r="DK95" s="84"/>
      <c r="DL95" s="459">
        <f>IF(ISBLANK(DQ3),"",COUNTIF(DN12:DN90,"=20")+COUNTIF(DN12:DN90,"=30"))</f>
        <v>0</v>
      </c>
      <c r="DM95" s="459"/>
      <c r="DN95" s="457">
        <f>IF(ISBLANK(DQ3),"",DL95/DL92)</f>
        <v>0</v>
      </c>
      <c r="DO95" s="457"/>
      <c r="DP95" s="293"/>
      <c r="DQ95" s="87"/>
      <c r="DR95" s="84"/>
      <c r="DS95" s="459">
        <f>IF(ISBLANK(DX3),"",COUNTIF(DU12:DU90,"=20")+COUNTIF(DU12:DU90,"=30"))</f>
        <v>12</v>
      </c>
      <c r="DT95" s="459"/>
      <c r="DU95" s="457">
        <f>IF(ISBLANK(DX3),"",DS95/DS92)</f>
        <v>0.27272727272727271</v>
      </c>
      <c r="DV95" s="457"/>
      <c r="DW95" s="293"/>
      <c r="DX95" s="87"/>
      <c r="DY95" s="84"/>
      <c r="DZ95" s="459">
        <f>IF(ISBLANK(EE3),"",COUNTIF(EB12:EB90,"=20")+COUNTIF(EB12:EB90,"=30"))</f>
        <v>39</v>
      </c>
      <c r="EA95" s="459"/>
      <c r="EB95" s="457">
        <f>IF(ISBLANK(EE3),"",DZ95/DZ92)</f>
        <v>0.75</v>
      </c>
      <c r="EC95" s="457"/>
      <c r="ED95" s="293"/>
      <c r="EE95" s="87"/>
      <c r="EF95" s="84"/>
      <c r="EG95" s="459">
        <f>IF(ISBLANK(EL3),"",COUNTIF(EI12:EI90,"=20")+COUNTIF(EI12:EI90,"=30"))</f>
        <v>3</v>
      </c>
      <c r="EH95" s="459"/>
      <c r="EI95" s="457">
        <f>IF(ISBLANK(EL3),"",EG95/EG92)</f>
        <v>5.8823529411764705E-2</v>
      </c>
      <c r="EJ95" s="457"/>
      <c r="EK95" s="293"/>
      <c r="EL95" s="87"/>
      <c r="EM95" s="84"/>
      <c r="EN95" s="459">
        <f>IF(ISBLANK(ES3),"",COUNTIF(EP12:EP90,"=20")+COUNTIF(EP12:EP90,"=30"))</f>
        <v>32</v>
      </c>
      <c r="EO95" s="459"/>
      <c r="EP95" s="457">
        <f>IF(ISBLANK(ES3),"",EN95/EN92)</f>
        <v>0.62745098039215685</v>
      </c>
      <c r="EQ95" s="457"/>
      <c r="ER95" s="293"/>
      <c r="ES95" s="87"/>
      <c r="ET95" s="84"/>
      <c r="EU95" s="459">
        <f>IF(ISBLANK(EZ3),"",COUNTIF(EW12:EW90,"=20")+COUNTIF(EW12:EW90,"=30"))</f>
        <v>0</v>
      </c>
      <c r="EV95" s="459"/>
      <c r="EW95" s="457">
        <f>IF(ISBLANK(EZ3),"",EU95/EU92)</f>
        <v>0</v>
      </c>
      <c r="EX95" s="457"/>
      <c r="EY95" s="293"/>
      <c r="EZ95" s="87"/>
      <c r="FA95" s="84"/>
      <c r="FB95" s="459">
        <f>IF(ISBLANK(FG3),"",COUNTIF(FD12:FD90,"=20")+COUNTIF(FD12:FD90,"=30")+COUNTIF(FD12:FD90,"=40"))</f>
        <v>3</v>
      </c>
      <c r="FC95" s="459"/>
      <c r="FD95" s="457">
        <f>IF(ISBLANK(FG3),"",FB95/FB92)</f>
        <v>6.3829787234042548E-2</v>
      </c>
      <c r="FE95" s="457"/>
      <c r="FF95" s="293"/>
      <c r="FG95" s="87"/>
      <c r="FH95" s="84"/>
      <c r="FI95" s="459">
        <f>IF(ISBLANK(FN3),"",COUNTIF(FK12:FK90,"=20")+COUNTIF(FK12:FK90,"=30"))</f>
        <v>30</v>
      </c>
      <c r="FJ95" s="459"/>
      <c r="FK95" s="457">
        <f>IF(ISBLANK(FN3),"",FI95/FI92)</f>
        <v>0.63829787234042556</v>
      </c>
      <c r="FL95" s="457"/>
      <c r="FM95" s="293"/>
      <c r="FN95" s="87"/>
      <c r="FO95" s="84"/>
      <c r="FP95" s="459">
        <f>IF(ISBLANK(DJ3),"",COUNTIF(FR12:FR90,"=20")+COUNTIF(FR12:FR90,"=30"))</f>
        <v>3</v>
      </c>
      <c r="FQ95" s="459"/>
      <c r="FR95" s="457">
        <f>IF(ISBLANK(DJ3),"",FP95/FP92)</f>
        <v>5.8823529411764705E-2</v>
      </c>
      <c r="FS95" s="457"/>
      <c r="FT95" s="293"/>
      <c r="FU95" s="87"/>
      <c r="FV95" s="84"/>
      <c r="FW95" s="459">
        <f>IF(ISBLANK(GB3),"",COUNTIF(FY12:FY90,"=20")+COUNTIF(FY12:FY90,"=30"))</f>
        <v>0</v>
      </c>
      <c r="FX95" s="459"/>
      <c r="FY95" s="457">
        <f>IF(ISBLANK(GB3),"",FW95/FW92)</f>
        <v>0</v>
      </c>
      <c r="FZ95" s="457"/>
      <c r="GA95" s="293"/>
      <c r="GB95" s="87"/>
      <c r="GC95" s="84"/>
      <c r="GD95" s="459">
        <f>IF(ISBLANK(GI3),"",COUNTIF(GF12:GF90,"=20")+COUNTIF(GF12:GF90,"=30"))</f>
        <v>30</v>
      </c>
      <c r="GE95" s="459"/>
      <c r="GF95" s="457">
        <f>IF(ISBLANK(GI3),"",GD95/GD92)</f>
        <v>0.66666666666666663</v>
      </c>
      <c r="GG95" s="457"/>
      <c r="GH95" s="293"/>
      <c r="GI95" s="87"/>
      <c r="GJ95" s="84"/>
      <c r="GK95" s="459">
        <f>IF(ISBLANK(GP3),"",COUNTIF(GM12:GM90,"=20")+COUNTIF(GM12:GM90,"=30"))</f>
        <v>28</v>
      </c>
      <c r="GL95" s="459"/>
      <c r="GM95" s="457">
        <f>IF(ISBLANK(GP3),"",GK95/GK92)</f>
        <v>0.5957446808510638</v>
      </c>
      <c r="GN95" s="457"/>
      <c r="GO95" s="293"/>
      <c r="GP95" s="87"/>
      <c r="GQ95" s="84"/>
      <c r="GR95" s="459">
        <f>IF(ISBLANK(GW3),"",COUNTIF(GT12:GT90,"=20")+COUNTIF(GT12:GT90,"=30"))</f>
        <v>13</v>
      </c>
      <c r="GS95" s="459"/>
      <c r="GT95" s="457">
        <f>IF(ISBLANK(GI3),"",GR95/GR92)</f>
        <v>0.28888888888888886</v>
      </c>
      <c r="GU95" s="457"/>
      <c r="GV95" s="293"/>
      <c r="GW95" s="87"/>
      <c r="GX95" s="84"/>
      <c r="GY95" s="459">
        <f>IF(ISBLANK(HD3),"",COUNTIF(HA12:HA90,"=20")+COUNTIF(HA12:HA90,"=30"))</f>
        <v>34</v>
      </c>
      <c r="GZ95" s="459"/>
      <c r="HA95" s="457">
        <f>IF(ISBLANK(HD3),"",GY95/GY92)</f>
        <v>0.68</v>
      </c>
      <c r="HB95" s="457"/>
      <c r="HC95" s="293"/>
      <c r="HD95" s="87"/>
      <c r="HE95" s="84"/>
      <c r="HF95" s="459">
        <f>IF(ISBLANK(HK3),"",COUNTIF(HH12:HH90,"=20")+COUNTIF(HH12:HH90,"=30"))</f>
        <v>3</v>
      </c>
      <c r="HG95" s="459"/>
      <c r="HH95" s="457">
        <f>IF(ISBLANK(HK3),"",HF95/HF92)</f>
        <v>6.25E-2</v>
      </c>
      <c r="HI95" s="457"/>
      <c r="HJ95" s="293"/>
      <c r="HK95" s="87"/>
      <c r="HL95" s="84"/>
      <c r="HM95" s="459">
        <f>IF(ISBLANK(HR3),"",COUNTIF(HO12:HO90,"=20")+COUNTIF(HO12:HO90,"=30"))</f>
        <v>5</v>
      </c>
      <c r="HN95" s="459"/>
      <c r="HO95" s="457">
        <f>IF(ISBLANK(HR3),"",HM95/HM92)</f>
        <v>0.10416666666666667</v>
      </c>
      <c r="HP95" s="457"/>
      <c r="HQ95" s="293"/>
      <c r="HR95" s="87"/>
      <c r="HS95" s="84"/>
      <c r="HT95" s="459">
        <f>IF(ISBLANK(HY3),"",COUNTIF(HV12:HV90,"=20")+COUNTIF(HV12:HV90,"=30"))</f>
        <v>37</v>
      </c>
      <c r="HU95" s="459"/>
      <c r="HV95" s="457">
        <f>IF(ISBLANK(HR3),"",HT95/HT92)</f>
        <v>0.80434782608695654</v>
      </c>
      <c r="HW95" s="457"/>
      <c r="HX95" s="293"/>
      <c r="HY95" s="87"/>
      <c r="HZ95" s="84"/>
      <c r="IA95" s="459">
        <f>IF(ISBLANK(IF3),"",COUNTIF(IC12:IC90,"=20")+COUNTIF(IC12:IC90,"=30"))</f>
        <v>7</v>
      </c>
      <c r="IB95" s="459"/>
      <c r="IC95" s="457">
        <f>IF(ISBLANK(IF3),"",IA95/IA92)</f>
        <v>0.14285714285714285</v>
      </c>
      <c r="ID95" s="457"/>
      <c r="IE95" s="293"/>
      <c r="IF95" s="87"/>
      <c r="IG95" s="84"/>
      <c r="IH95" s="459">
        <f>IF(ISBLANK(IF3),"",COUNTIF(IJ12:IJ90,"=20")+COUNTIF(IJ12:IJ90,"=30"))</f>
        <v>36</v>
      </c>
      <c r="II95" s="459"/>
      <c r="IJ95" s="457">
        <f>IF(ISBLANK(IF3),"",IH95/IH92)</f>
        <v>0.8</v>
      </c>
      <c r="IK95" s="457"/>
      <c r="IL95" s="293"/>
      <c r="IM95" s="87"/>
      <c r="IN95" s="84"/>
      <c r="IO95" s="459">
        <f>IF(ISBLANK(IT3),"",COUNTIF(IQ12:IQ90,"=20")+COUNTIF(IQ12:IQ90,"=30"))</f>
        <v>19</v>
      </c>
      <c r="IP95" s="459"/>
      <c r="IQ95" s="457">
        <f>IF(ISBLANK(IT3),"",IO95/IO92)</f>
        <v>0.41304347826086957</v>
      </c>
      <c r="IR95" s="457"/>
      <c r="IS95" s="293"/>
      <c r="IT95" s="87"/>
      <c r="IU95" s="84"/>
      <c r="IV95" s="459">
        <f>IF(ISBLANK(JA3),"",COUNTIF(IX12:IX90,"=20")+COUNTIF(IX12:IX90,"=30"))</f>
        <v>1</v>
      </c>
      <c r="IW95" s="459"/>
      <c r="IX95" s="457">
        <f>IF(ISBLANK(JA3),"",IV95/IV92)</f>
        <v>2.0408163265306121E-2</v>
      </c>
      <c r="IY95" s="457"/>
      <c r="IZ95" s="293"/>
      <c r="JA95" s="87"/>
      <c r="JB95" s="84"/>
      <c r="JC95" s="459">
        <f>IF(ISBLANK(JH3),"",COUNTIF(JE12:JE90,"=20")+COUNTIF(JE12:JE90,"=30"))</f>
        <v>40</v>
      </c>
      <c r="JD95" s="459"/>
      <c r="JE95" s="457">
        <f>IF(ISBLANK(JH3),"",JC95/JC92)</f>
        <v>0.95238095238095233</v>
      </c>
      <c r="JF95" s="457"/>
      <c r="JG95" s="293"/>
      <c r="JH95" s="87"/>
      <c r="JI95" s="84"/>
      <c r="JJ95" s="459">
        <f>IF(ISBLANK(JH3),"",COUNTIF(JL12:JL90,"=20")+COUNTIF(JL12:JL90,"=30"))</f>
        <v>0</v>
      </c>
      <c r="JK95" s="459"/>
      <c r="JL95" s="457" t="e">
        <f>IF(ISBLANK(JH3),"",JJ95/JJ92)</f>
        <v>#DIV/0!</v>
      </c>
      <c r="JM95" s="457"/>
      <c r="JN95" s="293"/>
      <c r="JO95" s="87"/>
      <c r="JP95" s="84"/>
      <c r="JQ95" s="459">
        <f>IF(ISBLANK(JV3),"",COUNTIF(JS12:JS90,"=20")+COUNTIF(JS12:JS90,"=30"))</f>
        <v>22</v>
      </c>
      <c r="JR95" s="459"/>
      <c r="JS95" s="457">
        <f>IF(ISBLANK(JV3),"",JQ95/JQ92)</f>
        <v>0.52380952380952384</v>
      </c>
      <c r="JT95" s="457"/>
      <c r="JU95" s="293"/>
      <c r="JV95" s="87"/>
      <c r="JW95" s="84"/>
      <c r="JX95" s="459" t="str">
        <f>IF(ISBLANK(KQ3),"",COUNTIF(JZ12:JZ90,"=20")+COUNTIF(JZ12:JZ90,"=30"))</f>
        <v/>
      </c>
      <c r="JY95" s="459"/>
      <c r="JZ95" s="457" t="str">
        <f>IF(ISBLANK(KQ3),"",JX95/JX92)</f>
        <v/>
      </c>
      <c r="KA95" s="457"/>
      <c r="KB95" s="293"/>
      <c r="KC95" s="87"/>
      <c r="KD95" s="84"/>
      <c r="KE95" s="459" t="str">
        <f>IF(ISBLANK(KX3),"",COUNTIF(KG12:KG90,"=20")+COUNTIF(KG12:KG90,"=30"))</f>
        <v/>
      </c>
      <c r="KF95" s="459"/>
      <c r="KG95" s="457" t="str">
        <f>IF(ISBLANK(KX3),"",KE95/KE92)</f>
        <v/>
      </c>
      <c r="KH95" s="457"/>
      <c r="KI95" s="293"/>
      <c r="KJ95" s="87"/>
      <c r="KK95" s="84"/>
      <c r="KL95" s="459" t="str">
        <f>IF(ISBLANK(KJ3),"",COUNTIF(KN12:KN90,"=20")+COUNTIF(KN12:KN90,"=30"))</f>
        <v/>
      </c>
      <c r="KM95" s="459"/>
      <c r="KN95" s="457" t="str">
        <f>IF(ISBLANK(KJ3),"",KL95/KL92)</f>
        <v/>
      </c>
      <c r="KO95" s="457"/>
      <c r="KP95" s="293"/>
      <c r="KQ95" s="87"/>
      <c r="KR95" s="84"/>
      <c r="KS95" s="459" t="str">
        <f>IF(ISBLANK(KC3),"",COUNTIF(KU12:KU90,"=20")+COUNTIF(KU12:KU90,"=30"))</f>
        <v/>
      </c>
      <c r="KT95" s="459"/>
      <c r="KU95" s="457" t="str">
        <f>IF(ISBLANK(KC3),"",KS95/KS92)</f>
        <v/>
      </c>
      <c r="KV95" s="457"/>
      <c r="KW95" s="293"/>
      <c r="KX95" s="87"/>
      <c r="KY95" s="85"/>
      <c r="KZ95" s="459" t="str">
        <f>IF(ISBLANK(LE3),"",COUNTIF(LB12:LB90,"=20")+COUNTIF(LB12:LB90,"=30"))</f>
        <v/>
      </c>
      <c r="LA95" s="459"/>
      <c r="LB95" s="457" t="str">
        <f>IF(ISBLANK(LE3),"",KZ95/KZ92)</f>
        <v/>
      </c>
      <c r="LC95" s="457"/>
      <c r="LD95" s="293"/>
      <c r="LE95" s="87"/>
      <c r="LF95" s="84"/>
      <c r="LG95" s="459" t="str">
        <f>IF(ISBLANK(LE3),"",COUNTIF(LI12:LI90,"=20")+COUNTIF(LI12:LI90,"=30"))</f>
        <v/>
      </c>
      <c r="LH95" s="459"/>
      <c r="LI95" s="457" t="str">
        <f>IF(ISBLANK(LE3),"",LG95/LG92)</f>
        <v/>
      </c>
      <c r="LJ95" s="457"/>
      <c r="LK95" s="293"/>
      <c r="LL95" s="87"/>
      <c r="LM95" s="84"/>
      <c r="LN95" s="459" t="str">
        <f>IF(ISBLANK(LS3),"",COUNTIF(LP12:LP90,"=20")+COUNTIF(LP12:LP90,"=30"))</f>
        <v/>
      </c>
      <c r="LO95" s="459"/>
      <c r="LP95" s="457" t="str">
        <f>IF(ISBLANK(LS3),"",LN95/LN92)</f>
        <v/>
      </c>
      <c r="LQ95" s="457"/>
      <c r="LR95" s="293"/>
      <c r="LS95" s="87"/>
      <c r="LT95" s="84"/>
      <c r="LU95" s="459" t="str">
        <f>IF(ISBLANK(LS3),"",COUNTIF(LW12:LW90,"=20")+COUNTIF(LW12:LW90,"=30"))</f>
        <v/>
      </c>
      <c r="LV95" s="459"/>
      <c r="LW95" s="457" t="str">
        <f>IF(ISBLANK(LS3),"",LU95/LU92)</f>
        <v/>
      </c>
      <c r="LX95" s="457"/>
      <c r="LY95" s="293"/>
      <c r="LZ95" s="87"/>
      <c r="MA95" s="84"/>
      <c r="MB95" s="459" t="str">
        <f>IF(ISBLANK(MG3),"",COUNTIF(MD12:MD90,"=20")+COUNTIF(MD12:MD90,"=30"))</f>
        <v/>
      </c>
      <c r="MC95" s="459"/>
      <c r="MD95" s="457" t="str">
        <f>IF(ISBLANK(MG3),"",MB95/MB92)</f>
        <v/>
      </c>
      <c r="ME95" s="457"/>
      <c r="MF95" s="293"/>
      <c r="MG95" s="87"/>
      <c r="MH95" s="84"/>
      <c r="MI95" s="459" t="str">
        <f>IF(ISBLANK(MN3),"",COUNTIF(MK12:MK90,"=20")+COUNTIF(MK12:MK90,"=30"))</f>
        <v/>
      </c>
      <c r="MJ95" s="459"/>
      <c r="MK95" s="457" t="str">
        <f>IF(ISBLANK(MN3),"",MI95/MI92)</f>
        <v/>
      </c>
      <c r="ML95" s="457"/>
      <c r="MM95" s="293"/>
      <c r="MN95" s="87"/>
      <c r="MO95" s="84"/>
      <c r="MP95" s="459" t="str">
        <f>IF(ISBLANK(MU3),"",COUNTIF(MR12:MR90,"=20")+COUNTIF(MR12:MR90,"=30"))</f>
        <v/>
      </c>
      <c r="MQ95" s="459"/>
      <c r="MR95" s="457" t="str">
        <f>IF(ISBLANK(MU3),"",MP95/MP92)</f>
        <v/>
      </c>
      <c r="MS95" s="457"/>
      <c r="MT95" s="293"/>
      <c r="MU95" s="87"/>
      <c r="MV95" s="84"/>
      <c r="MW95" s="459" t="str">
        <f>IF(ISBLANK(NP3),"",COUNTIF(MY12:MY90,"=20")+COUNTIF(MY12:MY90,"=30"))</f>
        <v/>
      </c>
      <c r="MX95" s="459"/>
      <c r="MY95" s="457" t="str">
        <f>IF(ISBLANK(NP3),"",MW95/MW92)</f>
        <v/>
      </c>
      <c r="MZ95" s="457"/>
      <c r="NA95" s="293"/>
      <c r="NB95" s="87"/>
      <c r="NC95" s="84"/>
      <c r="ND95" s="459" t="str">
        <f>IF(ISBLANK(NB3),"",COUNTIF(NF12:NF90,"=20")+COUNTIF(NF12:NF90,"=30"))</f>
        <v/>
      </c>
      <c r="NE95" s="459"/>
      <c r="NF95" s="457" t="str">
        <f>IF(ISBLANK(NB3),"",ND95/ND92)</f>
        <v/>
      </c>
      <c r="NG95" s="457"/>
      <c r="NH95" s="293"/>
      <c r="NI95" s="87"/>
      <c r="NJ95" s="84"/>
      <c r="NK95" s="459" t="str">
        <f>IF(ISBLANK(OD3),"",COUNTIF(NM12:NM90,"=20")+COUNTIF(NM12:NM90,"=30"))</f>
        <v/>
      </c>
      <c r="NL95" s="459"/>
      <c r="NM95" s="457" t="str">
        <f>IF(ISBLANK(OD3),"",NK95/NK92)</f>
        <v/>
      </c>
      <c r="NN95" s="457"/>
      <c r="NO95" s="293"/>
      <c r="NP95" s="87"/>
      <c r="NQ95" s="84"/>
      <c r="NR95" s="459" t="str">
        <f>IF(ISBLANK(NI3),"",COUNTIF(NT12:NT90,"=20")+COUNTIF(NT12:NT90,"=30"))</f>
        <v/>
      </c>
      <c r="NS95" s="459"/>
      <c r="NT95" s="457" t="str">
        <f>IF(ISBLANK(NI3),"",NR95/NR92)</f>
        <v/>
      </c>
      <c r="NU95" s="457"/>
      <c r="NV95" s="293"/>
      <c r="NW95" s="87"/>
      <c r="NX95" s="84"/>
      <c r="NY95" s="459" t="str">
        <f>IF(ISBLANK(OK3),"",COUNTIF(OA12:OA90,"=20")+COUNTIF(OA12:OA90,"=30"))</f>
        <v/>
      </c>
      <c r="NZ95" s="459"/>
      <c r="OA95" s="457" t="str">
        <f>IF(ISBLANK(OK3),"",NY95/NY92)</f>
        <v/>
      </c>
      <c r="OB95" s="457"/>
      <c r="OC95" s="293"/>
      <c r="OD95" s="87"/>
      <c r="OE95" s="84"/>
      <c r="OF95" s="459" t="str">
        <f>IF(ISBLANK(NW3),"",COUNTIF(OH12:OH90,"=20")+COUNTIF(OH12:OH90,"=30"))</f>
        <v/>
      </c>
      <c r="OG95" s="459"/>
      <c r="OH95" s="457" t="str">
        <f>IF(ISBLANK(NW3),"",OF95/OF92)</f>
        <v/>
      </c>
      <c r="OI95" s="457"/>
      <c r="OJ95" s="293"/>
      <c r="OK95" s="87"/>
      <c r="OL95" s="84"/>
      <c r="OM95" s="459" t="str">
        <f>IF(ISBLANK(OR3),"",COUNTIF(OO12:OO90,"=20")+COUNTIF(OO12:OO90,"=30"))</f>
        <v/>
      </c>
      <c r="ON95" s="459"/>
      <c r="OO95" s="457" t="str">
        <f>IF(ISBLANK(OR3),"",OM95/OM92)</f>
        <v/>
      </c>
      <c r="OP95" s="457"/>
      <c r="OQ95" s="293"/>
      <c r="OR95" s="87"/>
      <c r="OS95" s="84"/>
      <c r="OT95" s="459" t="str">
        <f>IF(ISBLANK(OY3),"",COUNTIF(OV12:OV90,"=20")+COUNTIF(OV12:OV90,"=30"))</f>
        <v/>
      </c>
      <c r="OU95" s="459"/>
      <c r="OV95" s="457" t="str">
        <f>IF(ISBLANK(OY3),"",OT95/OT92)</f>
        <v/>
      </c>
      <c r="OW95" s="457"/>
      <c r="OX95" s="293"/>
      <c r="OY95" s="87"/>
      <c r="OZ95" s="84"/>
      <c r="PA95" s="459" t="str">
        <f>IF(ISBLANK(PF3),"",COUNTIF(PC12:PC90,"=20")+COUNTIF(PC12:PC90,"=30"))</f>
        <v/>
      </c>
      <c r="PB95" s="459"/>
      <c r="PC95" s="457" t="str">
        <f>IF(ISBLANK(PF3),"",PA95/PA92)</f>
        <v/>
      </c>
      <c r="PD95" s="457"/>
      <c r="PE95" s="293"/>
      <c r="PF95" s="87"/>
      <c r="PG95" s="84"/>
      <c r="PH95" s="459" t="str">
        <f>IF(ISBLANK(PM3),"",COUNTIF(PJ12:PJ90,"=20")+COUNTIF(PJ12:PJ90,"=30"))</f>
        <v/>
      </c>
      <c r="PI95" s="459"/>
      <c r="PJ95" s="457" t="str">
        <f>IF(ISBLANK(PM3),"",PH95/PH92)</f>
        <v/>
      </c>
      <c r="PK95" s="457"/>
      <c r="PL95" s="293"/>
      <c r="PM95" s="87"/>
      <c r="PN95" s="84"/>
      <c r="PO95" s="459" t="str">
        <f>IF(ISBLANK(PT3),"",COUNTIF(PQ12:PQ90,"=20")+COUNTIF(PQ12:PQ90,"=30"))</f>
        <v/>
      </c>
      <c r="PP95" s="459"/>
      <c r="PQ95" s="457" t="str">
        <f>IF(ISBLANK(PT3),"",PO95/PO92)</f>
        <v/>
      </c>
      <c r="PR95" s="457"/>
      <c r="PS95" s="293"/>
      <c r="PT95" s="87"/>
      <c r="PU95" s="84"/>
      <c r="PV95" s="459" t="str">
        <f>IF(ISBLANK(QA3),"",COUNTIF(PX12:PX90,"=20")+COUNTIF(PX12:PX90,"=30"))</f>
        <v/>
      </c>
      <c r="PW95" s="459"/>
      <c r="PX95" s="457" t="str">
        <f>IF(ISBLANK(QA3),"",PV95/PV92)</f>
        <v/>
      </c>
      <c r="PY95" s="457"/>
      <c r="PZ95" s="293"/>
      <c r="QA95" s="87"/>
      <c r="QB95" s="84"/>
      <c r="QC95" s="459" t="str">
        <f>IF(ISBLANK(QH3),"",COUNTIF(QE12:QE90,"=20")+COUNTIF(QE12:QE90,"=30"))</f>
        <v/>
      </c>
      <c r="QD95" s="459"/>
      <c r="QE95" s="457" t="str">
        <f>IF(ISBLANK(QH3),"",QC95/QC92)</f>
        <v/>
      </c>
      <c r="QF95" s="457"/>
      <c r="QG95" s="293"/>
      <c r="QH95" s="87"/>
      <c r="QI95" s="85"/>
      <c r="QJ95" s="459" t="str">
        <f>IF(ISBLANK(QV3),"",COUNTIF(QL12:QL90,"=20")+COUNTIF(QL12:QL90,"=30"))</f>
        <v/>
      </c>
      <c r="QK95" s="459"/>
      <c r="QL95" s="457" t="str">
        <f>IF(ISBLANK(QV3),"",QJ95/QJ92)</f>
        <v/>
      </c>
      <c r="QM95" s="457"/>
      <c r="QN95" s="293"/>
      <c r="QO95" s="87"/>
      <c r="QP95" s="85"/>
      <c r="QQ95" s="459" t="str">
        <f>IF(ISBLANK(QO3),"",COUNTIF(QS12:QS90,"=20")+COUNTIF(QS12:QS90,"=30"))</f>
        <v/>
      </c>
      <c r="QR95" s="459"/>
      <c r="QS95" s="457" t="str">
        <f>IF(ISBLANK(QO3),"",QQ95/QQ92)</f>
        <v/>
      </c>
      <c r="QT95" s="457"/>
      <c r="QU95" s="293"/>
      <c r="QV95" s="87"/>
    </row>
    <row r="96" spans="1:464" ht="15" customHeight="1" x14ac:dyDescent="0.2">
      <c r="A96" s="497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60" t="str">
        <f>IF(ISBLANK(D6),"",D6)</f>
        <v>TAA</v>
      </c>
      <c r="H96" s="460"/>
      <c r="I96" s="461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60" t="str">
        <f>IF(ISBLANK(K6),"",K6)</f>
        <v>Díaz</v>
      </c>
      <c r="O96" s="460"/>
      <c r="P96" s="461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60" t="str">
        <f>IF(ISBLANK(R6),"",R6)</f>
        <v>Díaz</v>
      </c>
      <c r="V96" s="460"/>
      <c r="W96" s="461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60" t="str">
        <f>IF(ISBLANK(Y6),"",Y6)</f>
        <v>Nunez</v>
      </c>
      <c r="AC96" s="460"/>
      <c r="AD96" s="461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60" t="str">
        <f>IF(ISBLANK(AF6),"",AF6)</f>
        <v>Szoboszlai</v>
      </c>
      <c r="AJ96" s="460"/>
      <c r="AK96" s="461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60" t="str">
        <f>IF(ISBLANK(AM6),"",AM6)</f>
        <v>Gakpo</v>
      </c>
      <c r="AQ96" s="460"/>
      <c r="AR96" s="461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60" t="str">
        <f>IF(ISBLANK(AT6),"",AT6)</f>
        <v>Nunez</v>
      </c>
      <c r="AX96" s="460"/>
      <c r="AY96" s="461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60" t="str">
        <f>IF(ISBLANK(BA6),"",BA6)</f>
        <v>Salah</v>
      </c>
      <c r="BE96" s="460"/>
      <c r="BF96" s="461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60" t="str">
        <f>IF(ISBLANK(BH6),"",BH6)</f>
        <v>Gakpo</v>
      </c>
      <c r="BL96" s="460"/>
      <c r="BM96" s="461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60" t="str">
        <f>IF(ISBLANK(BO6),"",BO6)</f>
        <v>Gakpo</v>
      </c>
      <c r="BS96" s="460"/>
      <c r="BT96" s="461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60" t="str">
        <f>IF(ISBLANK(BV6),"",BV6)</f>
        <v>Gravenberch</v>
      </c>
      <c r="BZ96" s="460"/>
      <c r="CA96" s="461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60" t="str">
        <f>IF(ISBLANK(CC6),"",CC6)</f>
        <v>Salah</v>
      </c>
      <c r="CG96" s="460"/>
      <c r="CH96" s="461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60" t="str">
        <f>IF(ISBLANK(CJ6),"",CJ6)</f>
        <v>Salah</v>
      </c>
      <c r="CN96" s="460"/>
      <c r="CO96" s="461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60" t="str">
        <f>IF(ISBLANK(CQ6),"",CQ6)</f>
        <v>Jota</v>
      </c>
      <c r="CU96" s="460"/>
      <c r="CV96" s="461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60" t="str">
        <f>IF(ISBLANK(CX6),"",CX6)</f>
        <v>Jota</v>
      </c>
      <c r="DB96" s="460"/>
      <c r="DC96" s="461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60" t="str">
        <f>IF(ISBLANK(DE6),"",DE6)</f>
        <v>Gakpo</v>
      </c>
      <c r="DI96" s="460"/>
      <c r="DJ96" s="461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60" t="str">
        <f>IF(ISBLANK(DL6),"",DL6)</f>
        <v>Díaz</v>
      </c>
      <c r="DP96" s="460"/>
      <c r="DQ96" s="461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60" t="str">
        <f>IF(ISBLANK(DS6),"",DS6)</f>
        <v>Jota</v>
      </c>
      <c r="DW96" s="460"/>
      <c r="DX96" s="461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60" t="str">
        <f>IF(ISBLANK(DZ6),"",DZ6)</f>
        <v>Salah</v>
      </c>
      <c r="ED96" s="460"/>
      <c r="EE96" s="461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60" t="str">
        <f>IF(ISBLANK(EG6),"",EG6)</f>
        <v>TAA</v>
      </c>
      <c r="EK96" s="460"/>
      <c r="EL96" s="461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60" t="str">
        <f>IF(ISBLANK(EN6),"",EN6)</f>
        <v>Díaz</v>
      </c>
      <c r="ER96" s="460"/>
      <c r="ES96" s="461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60" t="str">
        <f>IF(ISBLANK(EU6),"",EU6)</f>
        <v>MacAllister</v>
      </c>
      <c r="EY96" s="460"/>
      <c r="EZ96" s="461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60" t="str">
        <f>IF(ISBLANK(FB6),"",FB6)</f>
        <v>van Dijk</v>
      </c>
      <c r="FF96" s="460"/>
      <c r="FG96" s="461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60" t="str">
        <f>IF(ISBLANK(FI6),"",FI6)</f>
        <v>Salah</v>
      </c>
      <c r="FM96" s="460"/>
      <c r="FN96" s="461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60" t="str">
        <f>IF(ISBLANK(FP6),"",FP6)</f>
        <v>Quansah</v>
      </c>
      <c r="FT96" s="460"/>
      <c r="FU96" s="461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60" t="str">
        <f>IF(ISBLANK(FW6),"",FW6)</f>
        <v/>
      </c>
      <c r="GA96" s="460"/>
      <c r="GB96" s="461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60" t="str">
        <f>IF(ISBLANK(GD6),"",GD6)</f>
        <v>Bowen</v>
      </c>
      <c r="GH96" s="460"/>
      <c r="GI96" s="461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60" t="str">
        <f>IF(ISBLANK(GK6),"",GK6)</f>
        <v>Salah</v>
      </c>
      <c r="GO96" s="460"/>
      <c r="GP96" s="461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60" t="str">
        <f>IF(ISBLANK(GR6),"",GR6)</f>
        <v>Nunez</v>
      </c>
      <c r="GV96" s="460"/>
      <c r="GW96" s="461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60" t="str">
        <f>IF(ISBLANK(GY6),"",GY6)</f>
        <v>Salah</v>
      </c>
      <c r="HC96" s="460"/>
      <c r="HD96" s="461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60" t="str">
        <f>IF(ISBLANK(HF6),"",HF6)</f>
        <v>Díaz</v>
      </c>
      <c r="HJ96" s="460"/>
      <c r="HK96" s="461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60" t="str">
        <f>IF(ISBLANK(HM6),"",HM6)</f>
        <v>Jones</v>
      </c>
      <c r="HQ96" s="460"/>
      <c r="HR96" s="461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60" t="str">
        <f>IF(ISBLANK(HT6),"",HT6)</f>
        <v>Nunez</v>
      </c>
      <c r="HX96" s="460"/>
      <c r="HY96" s="461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60" t="str">
        <f>IF(ISBLANK(IA6),"",IA6)</f>
        <v>Díaz</v>
      </c>
      <c r="IE96" s="460"/>
      <c r="IF96" s="461"/>
      <c r="IG96" s="84"/>
      <c r="IH96" s="88"/>
      <c r="II96" s="381">
        <f>IF(ISBLANK(IH6),"",COUNTIF(Tipy!$HC$6:$HC$84,Výsledky!IK96))</f>
        <v>1</v>
      </c>
      <c r="IJ96" s="89">
        <f>IF(ISBLANK(IH6),"",II96/IH92)</f>
        <v>2.2222222222222223E-2</v>
      </c>
      <c r="IK96" s="460" t="str">
        <f>IF(ISBLANK(IH6),"",IH6)</f>
        <v>Jones</v>
      </c>
      <c r="IL96" s="460"/>
      <c r="IM96" s="461"/>
      <c r="IN96" s="84"/>
      <c r="IO96" s="88"/>
      <c r="IP96" s="293">
        <f>IF(ISBLANK(IO6),"",COUNTIF(Tipy!$HI$6:$HI$84,Výsledky!IR96))</f>
        <v>18</v>
      </c>
      <c r="IQ96" s="89">
        <f>IF(ISBLANK(IO6),"",IP96/IO92)</f>
        <v>0.39130434782608697</v>
      </c>
      <c r="IR96" s="460" t="str">
        <f>IF(ISBLANK(IO6),"",IO6)</f>
        <v>Jota</v>
      </c>
      <c r="IS96" s="460"/>
      <c r="IT96" s="461"/>
      <c r="IU96" s="84"/>
      <c r="IV96" s="88"/>
      <c r="IW96" s="293">
        <f>IF(ISBLANK(IV6),"",COUNTIF(Tipy!$HO$6:$HO$84,Výsledky!IY96))</f>
        <v>1</v>
      </c>
      <c r="IX96" s="89">
        <f>IF(ISBLANK(IV6),"",IW96/IV92)</f>
        <v>2.0408163265306121E-2</v>
      </c>
      <c r="IY96" s="460" t="str">
        <f>IF(ISBLANK(IV6),"",IV6)</f>
        <v>Saka</v>
      </c>
      <c r="IZ96" s="460"/>
      <c r="JA96" s="461"/>
      <c r="JB96" s="84"/>
      <c r="JC96" s="88"/>
      <c r="JD96" s="293">
        <f>IF(ISBLANK(JC6),"",COUNTIF(Tipy!$HU$6:$HU$84,Výsledky!JF96))</f>
        <v>20</v>
      </c>
      <c r="JE96" s="89">
        <f>IF(ISBLANK(JC6),"",JD96/JC92)</f>
        <v>0.47619047619047616</v>
      </c>
      <c r="JF96" s="460" t="str">
        <f>IF(ISBLANK(JC6),"",JC6)</f>
        <v>Jota</v>
      </c>
      <c r="JG96" s="460"/>
      <c r="JH96" s="461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60" t="str">
        <f>IF(ISBLANK(JJ6),"",JJ6)</f>
        <v/>
      </c>
      <c r="JN96" s="460"/>
      <c r="JO96" s="461"/>
      <c r="JP96" s="84"/>
      <c r="JQ96" s="88"/>
      <c r="JR96" s="293">
        <f>IF(ISBLANK(JQ6),"",COUNTIF(Tipy!$IG$6:$IG$84,Výsledky!JT96))</f>
        <v>19</v>
      </c>
      <c r="JS96" s="89">
        <f>IF(ISBLANK(JQ6),"",JR96/JQ92)</f>
        <v>0.45238095238095238</v>
      </c>
      <c r="JT96" s="460" t="str">
        <f>IF(ISBLANK(JQ6),"",JQ6)</f>
        <v>Nunez</v>
      </c>
      <c r="JU96" s="460"/>
      <c r="JV96" s="461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60" t="str">
        <f>IF(ISBLANK(JX6),"",JX6)</f>
        <v/>
      </c>
      <c r="KB96" s="460"/>
      <c r="KC96" s="461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60" t="str">
        <f>IF(ISBLANK(KE6),"",KE6)</f>
        <v/>
      </c>
      <c r="KI96" s="460"/>
      <c r="KJ96" s="461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60" t="str">
        <f>IF(ISBLANK(KL6),"",KL6)</f>
        <v/>
      </c>
      <c r="KP96" s="460"/>
      <c r="KQ96" s="461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60" t="str">
        <f>IF(ISBLANK(KS6),"",KS6)</f>
        <v/>
      </c>
      <c r="KW96" s="460"/>
      <c r="KX96" s="461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60" t="str">
        <f>IF(ISBLANK(KZ6),"",KZ6)</f>
        <v/>
      </c>
      <c r="LD96" s="460"/>
      <c r="LE96" s="461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60" t="str">
        <f>IF(ISBLANK(LG6),"",LG6)</f>
        <v/>
      </c>
      <c r="LK96" s="460"/>
      <c r="LL96" s="461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60" t="str">
        <f>IF(ISBLANK(LN6),"",LN6)</f>
        <v/>
      </c>
      <c r="LR96" s="460"/>
      <c r="LS96" s="461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60" t="str">
        <f>IF(ISBLANK(LU6),"",LU6)</f>
        <v/>
      </c>
      <c r="LY96" s="460"/>
      <c r="LZ96" s="461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60" t="str">
        <f>IF(ISBLANK(MB6),"",MB6)</f>
        <v/>
      </c>
      <c r="MF96" s="460"/>
      <c r="MG96" s="461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60" t="str">
        <f>IF(ISBLANK(MI6),"",MI6)</f>
        <v/>
      </c>
      <c r="MM96" s="460"/>
      <c r="MN96" s="461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60" t="str">
        <f>IF(ISBLANK(MP6),"",MP6)</f>
        <v/>
      </c>
      <c r="MT96" s="460"/>
      <c r="MU96" s="461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60" t="str">
        <f>IF(ISBLANK(MW6),"",MW6)</f>
        <v/>
      </c>
      <c r="NA96" s="460"/>
      <c r="NB96" s="461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60" t="str">
        <f>IF(ISBLANK(ND6),"",ND6)</f>
        <v/>
      </c>
      <c r="NH96" s="460"/>
      <c r="NI96" s="461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60" t="str">
        <f>IF(ISBLANK(NK6),"",NK6)</f>
        <v/>
      </c>
      <c r="NO96" s="460"/>
      <c r="NP96" s="461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60" t="str">
        <f>IF(ISBLANK(NR6),"",NR6)</f>
        <v/>
      </c>
      <c r="NV96" s="460"/>
      <c r="NW96" s="461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60" t="str">
        <f>IF(ISBLANK(NY6),"",NY6)</f>
        <v/>
      </c>
      <c r="OC96" s="460"/>
      <c r="OD96" s="461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60" t="str">
        <f>IF(ISBLANK(OF6),"",OF6)</f>
        <v/>
      </c>
      <c r="OJ96" s="460"/>
      <c r="OK96" s="461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60" t="str">
        <f>IF(ISBLANK(OM6),"",OM6)</f>
        <v/>
      </c>
      <c r="OQ96" s="460"/>
      <c r="OR96" s="461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60" t="str">
        <f>IF(ISBLANK(OT6),"",OT6)</f>
        <v/>
      </c>
      <c r="OX96" s="460"/>
      <c r="OY96" s="461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60" t="str">
        <f>IF(ISBLANK(PA6),"",PA6)</f>
        <v/>
      </c>
      <c r="PE96" s="460"/>
      <c r="PF96" s="461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60" t="str">
        <f>IF(ISBLANK(PH6),"",PH6)</f>
        <v/>
      </c>
      <c r="PL96" s="460"/>
      <c r="PM96" s="461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60" t="str">
        <f>IF(ISBLANK(PO6),"",PO6)</f>
        <v/>
      </c>
      <c r="PS96" s="460"/>
      <c r="PT96" s="461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60" t="str">
        <f>IF(ISBLANK(PV6),"",PV6)</f>
        <v/>
      </c>
      <c r="PZ96" s="460"/>
      <c r="QA96" s="461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60" t="str">
        <f>IF(ISBLANK(QC6),"",QC6)</f>
        <v/>
      </c>
      <c r="QG96" s="460"/>
      <c r="QH96" s="461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60" t="str">
        <f>IF(ISBLANK(QJ6),"",QJ6)</f>
        <v/>
      </c>
      <c r="QN96" s="460"/>
      <c r="QO96" s="461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60" t="str">
        <f>IF(ISBLANK(QQ6),"",QQ6)</f>
        <v/>
      </c>
      <c r="QU96" s="460"/>
      <c r="QV96" s="461"/>
    </row>
    <row r="97" spans="1:464" ht="15" customHeight="1" x14ac:dyDescent="0.2">
      <c r="A97" s="497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60" t="str">
        <f>IF(ISBLANK(D7),"",D7)</f>
        <v/>
      </c>
      <c r="H97" s="460"/>
      <c r="I97" s="461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60" t="str">
        <f>IF(ISBLANK(K7),"",K7)</f>
        <v/>
      </c>
      <c r="O97" s="460"/>
      <c r="P97" s="461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60" t="str">
        <f>IF(ISBLANK(R7),"",R7)</f>
        <v>Salah</v>
      </c>
      <c r="V97" s="460"/>
      <c r="W97" s="461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60" t="str">
        <f>IF(ISBLANK(Y7),"",Y7)</f>
        <v/>
      </c>
      <c r="AC97" s="460"/>
      <c r="AD97" s="461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60" t="str">
        <f>IF(ISBLANK(AF7),"",AF7)</f>
        <v>Salah</v>
      </c>
      <c r="AJ97" s="460"/>
      <c r="AK97" s="461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60" t="str">
        <f>IF(ISBLANK(AM7),"",AM7)</f>
        <v>Robertson</v>
      </c>
      <c r="AQ97" s="460"/>
      <c r="AR97" s="461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60" t="str">
        <f>IF(ISBLANK(AT7),"",AT7)</f>
        <v>Díaz</v>
      </c>
      <c r="AX97" s="460"/>
      <c r="AY97" s="461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60" t="str">
        <f>IF(ISBLANK(BA7),"",BA7)</f>
        <v>Nunez</v>
      </c>
      <c r="BE97" s="460"/>
      <c r="BF97" s="461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60" t="str">
        <f>IF(ISBLANK(BH7),"",BH7)</f>
        <v>Szoboszlai</v>
      </c>
      <c r="BL97" s="460"/>
      <c r="BM97" s="461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60" t="str">
        <f>IF(ISBLANK(BO7),"",BO7)</f>
        <v/>
      </c>
      <c r="BS97" s="460"/>
      <c r="BT97" s="461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60" t="str">
        <f>IF(ISBLANK(BV7),"",BV7)</f>
        <v>Jota</v>
      </c>
      <c r="BZ97" s="460"/>
      <c r="CA97" s="461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60" t="str">
        <f>IF(ISBLANK(CC7),"",CC7)</f>
        <v/>
      </c>
      <c r="CG97" s="460"/>
      <c r="CH97" s="461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60" t="str">
        <f>IF(ISBLANK(CJ7),"",CJ7)</f>
        <v/>
      </c>
      <c r="CN97" s="460"/>
      <c r="CO97" s="461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60" t="str">
        <f>IF(ISBLANK(CQ7),"",CQ7)</f>
        <v>Nunez</v>
      </c>
      <c r="CU97" s="460"/>
      <c r="CV97" s="461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60" t="str">
        <f>IF(ISBLANK(CX7),"",CX7)</f>
        <v>Nunez</v>
      </c>
      <c r="DB97" s="460"/>
      <c r="DC97" s="461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60" t="str">
        <f>IF(ISBLANK(DE7),"",DE7)</f>
        <v>Nunez</v>
      </c>
      <c r="DI97" s="460"/>
      <c r="DJ97" s="461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60" t="str">
        <f>IF(ISBLANK(DL7),"",DL7)</f>
        <v/>
      </c>
      <c r="DP97" s="460"/>
      <c r="DQ97" s="461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60" t="str">
        <f>IF(ISBLANK(DS7),"",DS7)</f>
        <v/>
      </c>
      <c r="DW97" s="460"/>
      <c r="DX97" s="461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60" t="str">
        <f>IF(ISBLANK(DZ7),"",DZ7)</f>
        <v>Jota</v>
      </c>
      <c r="ED97" s="460"/>
      <c r="EE97" s="461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60" t="str">
        <f>IF(ISBLANK(EG7),"",EG7)</f>
        <v>Haaland</v>
      </c>
      <c r="EK97" s="460"/>
      <c r="EL97" s="461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60" t="str">
        <f>IF(ISBLANK(EN7),"",EN7)</f>
        <v>Gakpo</v>
      </c>
      <c r="ER97" s="460"/>
      <c r="ES97" s="461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60" t="str">
        <f>IF(ISBLANK(EU7),"",EU7)</f>
        <v>Endo</v>
      </c>
      <c r="EY97" s="460"/>
      <c r="EZ97" s="461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60" t="str">
        <f>IF(ISBLANK(FB7),"",FB7)</f>
        <v>Szoboszlai</v>
      </c>
      <c r="FF97" s="460"/>
      <c r="FG97" s="461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60" t="str">
        <f>IF(ISBLANK(FI7),"",FI7)</f>
        <v>Elliott</v>
      </c>
      <c r="FM97" s="460"/>
      <c r="FN97" s="461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60" t="str">
        <f>IF(ISBLANK(FP7),"",FP7)</f>
        <v>Amoura</v>
      </c>
      <c r="FT97" s="460"/>
      <c r="FU97" s="461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60" t="str">
        <f>IF(ISBLANK(FW7),"",FW7)</f>
        <v/>
      </c>
      <c r="GA97" s="460"/>
      <c r="GB97" s="461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60" t="str">
        <f>IF(ISBLANK(GD7),"",GD7)</f>
        <v>Jones</v>
      </c>
      <c r="GH97" s="460"/>
      <c r="GI97" s="461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60" t="str">
        <f>IF(ISBLANK(GK7),"",GK7)</f>
        <v/>
      </c>
      <c r="GO97" s="460"/>
      <c r="GP97" s="461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60" t="str">
        <f>IF(ISBLANK(GR7),"",GR7)</f>
        <v>Jota</v>
      </c>
      <c r="GV97" s="460"/>
      <c r="GW97" s="461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60" t="str">
        <f>IF(ISBLANK(GY7),"",GY7)</f>
        <v>Jones</v>
      </c>
      <c r="HC97" s="460"/>
      <c r="HD97" s="461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60" t="str">
        <f>IF(ISBLANK(HF7),"",HF7)</f>
        <v/>
      </c>
      <c r="HJ97" s="460"/>
      <c r="HK97" s="461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60" t="str">
        <f>IF(ISBLANK(HM7),"",HM7)</f>
        <v>Gakpo</v>
      </c>
      <c r="HQ97" s="460"/>
      <c r="HR97" s="461"/>
      <c r="HS97" s="84"/>
      <c r="HT97" s="88"/>
      <c r="HU97" s="381">
        <f>IF(ISBLANK(HT7),"",COUNTIF(Tipy!$GQ$6:$GQ$84,Výsledky!HW97))</f>
        <v>20</v>
      </c>
      <c r="HV97" s="89">
        <f>IF(ISBLANK(HT7),"",HU97/HT92)</f>
        <v>0.43478260869565216</v>
      </c>
      <c r="HW97" s="460" t="str">
        <f>IF(ISBLANK(HT7),"",HT7)</f>
        <v>Jota</v>
      </c>
      <c r="HX97" s="460"/>
      <c r="HY97" s="461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60" t="str">
        <f>IF(ISBLANK(IA7),"",IA7)</f>
        <v/>
      </c>
      <c r="IE97" s="460"/>
      <c r="IF97" s="461"/>
      <c r="IG97" s="84"/>
      <c r="IH97" s="88"/>
      <c r="II97" s="381">
        <f>IF(ISBLANK(IH7),"",COUNTIF(Tipy!$HC$6:$HC$84,Výsledky!IK97))</f>
        <v>12</v>
      </c>
      <c r="IJ97" s="89">
        <f>IF(ISBLANK(IH7),"",II97/IH92)</f>
        <v>0.26666666666666666</v>
      </c>
      <c r="IK97" s="460" t="str">
        <f>IF(ISBLANK(IH7),"",IH7)</f>
        <v>Nunez</v>
      </c>
      <c r="IL97" s="460"/>
      <c r="IM97" s="461"/>
      <c r="IN97" s="84"/>
      <c r="IO97" s="88"/>
      <c r="IP97" s="293">
        <f>IF(ISBLANK(IO7),"",COUNTIF(Tipy!$HI$6:$HI$84,Výsledky!IR97))</f>
        <v>0</v>
      </c>
      <c r="IQ97" s="89">
        <f>IF(ISBLANK(IO7),"",IP97/IO92)</f>
        <v>0</v>
      </c>
      <c r="IR97" s="460" t="str">
        <f>IF(ISBLANK(IO7),"",IO7)</f>
        <v>Bradley</v>
      </c>
      <c r="IS97" s="460"/>
      <c r="IT97" s="461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60" t="str">
        <f>IF(ISBLANK(IV7),"",IV7)</f>
        <v/>
      </c>
      <c r="IZ97" s="460"/>
      <c r="JA97" s="461"/>
      <c r="JB97" s="84"/>
      <c r="JC97" s="88"/>
      <c r="JD97" s="293">
        <f>IF(ISBLANK(JC7),"",COUNTIF(Tipy!$HU$6:$HU$84,Výsledky!JF97))</f>
        <v>0</v>
      </c>
      <c r="JE97" s="89">
        <f>IF(ISBLANK(JC7),"",JD97/JC92)</f>
        <v>0</v>
      </c>
      <c r="JF97" s="460" t="str">
        <f>IF(ISBLANK(JC7),"",JC7)</f>
        <v>Díaz</v>
      </c>
      <c r="JG97" s="460"/>
      <c r="JH97" s="461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60" t="str">
        <f>IF(ISBLANK(JJ7),"",JJ7)</f>
        <v/>
      </c>
      <c r="JN97" s="460"/>
      <c r="JO97" s="461"/>
      <c r="JP97" s="84"/>
      <c r="JQ97" s="88"/>
      <c r="JR97" s="293">
        <f>IF(ISBLANK(JQ7),"",COUNTIF(Tipy!$IG$6:$IG$84,Výsledky!JT97))</f>
        <v>0</v>
      </c>
      <c r="JS97" s="89">
        <f>IF(ISBLANK(JQ7),"",JR97/JQ92)</f>
        <v>0</v>
      </c>
      <c r="JT97" s="460" t="str">
        <f>IF(ISBLANK(JQ7),"",JQ7)</f>
        <v>MacAllistter</v>
      </c>
      <c r="JU97" s="460"/>
      <c r="JV97" s="461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60" t="str">
        <f>IF(ISBLANK(JX7),"",JX7)</f>
        <v/>
      </c>
      <c r="KB97" s="460"/>
      <c r="KC97" s="461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60" t="str">
        <f>IF(ISBLANK(KE7),"",KE7)</f>
        <v/>
      </c>
      <c r="KI97" s="460"/>
      <c r="KJ97" s="461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60" t="str">
        <f>IF(ISBLANK(KL7),"",KL7)</f>
        <v/>
      </c>
      <c r="KP97" s="460"/>
      <c r="KQ97" s="461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60" t="str">
        <f>IF(ISBLANK(KS7),"",KS7)</f>
        <v/>
      </c>
      <c r="KW97" s="460"/>
      <c r="KX97" s="461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60" t="str">
        <f>IF(ISBLANK(KZ7),"",KZ7)</f>
        <v/>
      </c>
      <c r="LD97" s="460"/>
      <c r="LE97" s="461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60" t="str">
        <f>IF(ISBLANK(LG7),"",LG7)</f>
        <v/>
      </c>
      <c r="LK97" s="460"/>
      <c r="LL97" s="461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60" t="str">
        <f>IF(ISBLANK(LN7),"",LN7)</f>
        <v/>
      </c>
      <c r="LR97" s="460"/>
      <c r="LS97" s="461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60" t="str">
        <f>IF(ISBLANK(LU7),"",LU7)</f>
        <v/>
      </c>
      <c r="LY97" s="460"/>
      <c r="LZ97" s="461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60" t="str">
        <f>IF(ISBLANK(MB7),"",MB7)</f>
        <v/>
      </c>
      <c r="MF97" s="460"/>
      <c r="MG97" s="461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60" t="str">
        <f>IF(ISBLANK(MI7),"",MI7)</f>
        <v/>
      </c>
      <c r="MM97" s="460"/>
      <c r="MN97" s="461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60" t="str">
        <f>IF(ISBLANK(MP7),"",MP7)</f>
        <v/>
      </c>
      <c r="MT97" s="460"/>
      <c r="MU97" s="461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60" t="str">
        <f>IF(ISBLANK(MW7),"",MW7)</f>
        <v/>
      </c>
      <c r="NA97" s="460"/>
      <c r="NB97" s="461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60" t="str">
        <f>IF(ISBLANK(ND7),"",ND7)</f>
        <v/>
      </c>
      <c r="NH97" s="460"/>
      <c r="NI97" s="461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60" t="str">
        <f>IF(ISBLANK(NK7),"",NK7)</f>
        <v/>
      </c>
      <c r="NO97" s="460"/>
      <c r="NP97" s="461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60" t="str">
        <f>IF(ISBLANK(NR7),"",NR7)</f>
        <v/>
      </c>
      <c r="NV97" s="460"/>
      <c r="NW97" s="461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60" t="str">
        <f>IF(ISBLANK(NY7),"",NY7)</f>
        <v/>
      </c>
      <c r="OC97" s="460"/>
      <c r="OD97" s="461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60" t="str">
        <f>IF(ISBLANK(OF7),"",OF7)</f>
        <v/>
      </c>
      <c r="OJ97" s="460"/>
      <c r="OK97" s="461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60" t="str">
        <f>IF(ISBLANK(OM7),"",OM7)</f>
        <v/>
      </c>
      <c r="OQ97" s="460"/>
      <c r="OR97" s="461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60" t="str">
        <f>IF(ISBLANK(OT7),"",OT7)</f>
        <v/>
      </c>
      <c r="OX97" s="460"/>
      <c r="OY97" s="461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60" t="str">
        <f>IF(ISBLANK(PA7),"",PA7)</f>
        <v/>
      </c>
      <c r="PE97" s="460"/>
      <c r="PF97" s="461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60" t="str">
        <f>IF(ISBLANK(PH7),"",PH7)</f>
        <v/>
      </c>
      <c r="PL97" s="460"/>
      <c r="PM97" s="461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60" t="str">
        <f>IF(ISBLANK(PO7),"",PO7)</f>
        <v/>
      </c>
      <c r="PS97" s="460"/>
      <c r="PT97" s="461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60" t="str">
        <f>IF(ISBLANK(PV7),"",PV7)</f>
        <v/>
      </c>
      <c r="PZ97" s="460"/>
      <c r="QA97" s="461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60" t="str">
        <f>IF(ISBLANK(QC7),"",QC7)</f>
        <v/>
      </c>
      <c r="QG97" s="460"/>
      <c r="QH97" s="461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60" t="str">
        <f>IF(ISBLANK(QJ7),"",QJ7)</f>
        <v/>
      </c>
      <c r="QN97" s="460"/>
      <c r="QO97" s="461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60" t="str">
        <f>IF(ISBLANK(QQ7),"",QQ7)</f>
        <v/>
      </c>
      <c r="QU97" s="460"/>
      <c r="QV97" s="461"/>
    </row>
    <row r="98" spans="1:464" ht="15" customHeight="1" x14ac:dyDescent="0.2">
      <c r="A98" s="497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60" t="str">
        <f>IF(ISBLANK(D8),"",D8)</f>
        <v/>
      </c>
      <c r="H98" s="460"/>
      <c r="I98" s="461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60" t="str">
        <f>IF(ISBLANK(K8),"",K8)</f>
        <v/>
      </c>
      <c r="O98" s="460"/>
      <c r="P98" s="461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60" t="str">
        <f>IF(ISBLANK(R8),"",R8)</f>
        <v>Jota</v>
      </c>
      <c r="V98" s="460"/>
      <c r="W98" s="461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60" t="str">
        <f>IF(ISBLANK(Y8),"",Y8)</f>
        <v/>
      </c>
      <c r="AC98" s="460"/>
      <c r="AD98" s="461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60" t="str">
        <f>IF(ISBLANK(AF8),"",AF8)</f>
        <v/>
      </c>
      <c r="AJ98" s="460"/>
      <c r="AK98" s="461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60" t="str">
        <f>IF(ISBLANK(AM8),"",AM8)</f>
        <v/>
      </c>
      <c r="AQ98" s="460"/>
      <c r="AR98" s="461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60" t="str">
        <f>IF(ISBLANK(AT8),"",AT8)</f>
        <v>Salah</v>
      </c>
      <c r="AX98" s="460"/>
      <c r="AY98" s="461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60" t="str">
        <f>IF(ISBLANK(BA8),"",BA8)</f>
        <v>Jota</v>
      </c>
      <c r="BE98" s="460"/>
      <c r="BF98" s="461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60" t="str">
        <f>IF(ISBLANK(BH8),"",BH8)</f>
        <v>Jota</v>
      </c>
      <c r="BL98" s="460"/>
      <c r="BM98" s="461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60" t="str">
        <f>IF(ISBLANK(BO8),"",BO8)</f>
        <v/>
      </c>
      <c r="BS98" s="460"/>
      <c r="BT98" s="461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60" t="str">
        <f>IF(ISBLANK(BV8),"",BV8)</f>
        <v/>
      </c>
      <c r="BZ98" s="460"/>
      <c r="CA98" s="461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60" t="str">
        <f>IF(ISBLANK(CC8),"",CC8)</f>
        <v/>
      </c>
      <c r="CG98" s="460"/>
      <c r="CH98" s="461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60" t="str">
        <f>IF(ISBLANK(CJ8),"",CJ8)</f>
        <v/>
      </c>
      <c r="CN98" s="460"/>
      <c r="CO98" s="461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60" t="str">
        <f>IF(ISBLANK(CQ8),"",CQ8)</f>
        <v>Gravenberch</v>
      </c>
      <c r="CU98" s="460"/>
      <c r="CV98" s="461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60" t="str">
        <f>IF(ISBLANK(CX8),"",CX8)</f>
        <v>Salah</v>
      </c>
      <c r="DB98" s="460"/>
      <c r="DC98" s="461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60" t="str">
        <f>IF(ISBLANK(DE8),"",DE8)</f>
        <v/>
      </c>
      <c r="DI98" s="460"/>
      <c r="DJ98" s="461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60" t="str">
        <f>IF(ISBLANK(DL8),"",DL8)</f>
        <v/>
      </c>
      <c r="DP98" s="460"/>
      <c r="DQ98" s="461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60" t="str">
        <f>IF(ISBLANK(DS8),"",DS8)</f>
        <v/>
      </c>
      <c r="DW98" s="460"/>
      <c r="DX98" s="461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60" t="str">
        <f>IF(ISBLANK(DZ8),"",DZ8)</f>
        <v/>
      </c>
      <c r="ED98" s="460"/>
      <c r="EE98" s="461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60" t="str">
        <f>IF(ISBLANK(EG8),"",EG8)</f>
        <v/>
      </c>
      <c r="EK98" s="460"/>
      <c r="EL98" s="461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60" t="str">
        <f>IF(ISBLANK(EN8),"",EN8)</f>
        <v>Salah</v>
      </c>
      <c r="ER98" s="460"/>
      <c r="ES98" s="461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60" t="str">
        <f>IF(ISBLANK(EU8),"",EU8)</f>
        <v>TAA</v>
      </c>
      <c r="EY98" s="460"/>
      <c r="EZ98" s="461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60" t="str">
        <f>IF(ISBLANK(FB8),"",FB8)</f>
        <v/>
      </c>
      <c r="FF98" s="460"/>
      <c r="FG98" s="461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60" t="str">
        <f>IF(ISBLANK(FI8),"",FI8)</f>
        <v/>
      </c>
      <c r="FM98" s="460"/>
      <c r="FN98" s="461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60" t="str">
        <f>IF(ISBLANK(FP8),"",FP8)</f>
        <v/>
      </c>
      <c r="FT98" s="460"/>
      <c r="FU98" s="461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60" t="str">
        <f>IF(ISBLANK(FW8),"",FW8)</f>
        <v/>
      </c>
      <c r="GA98" s="460"/>
      <c r="GB98" s="461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60" t="str">
        <f>IF(ISBLANK(GD8),"",GD8)</f>
        <v>Gakpo</v>
      </c>
      <c r="GH98" s="460"/>
      <c r="GI98" s="461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60" t="str">
        <f>IF(ISBLANK(GK8),"",GK8)</f>
        <v/>
      </c>
      <c r="GO98" s="460"/>
      <c r="GP98" s="461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60" t="str">
        <f>IF(ISBLANK(GR8),"",GR8)</f>
        <v/>
      </c>
      <c r="GV98" s="460"/>
      <c r="GW98" s="461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60" t="str">
        <f>IF(ISBLANK(GY8),"",GY8)</f>
        <v>Gakpo</v>
      </c>
      <c r="HC98" s="460"/>
      <c r="HD98" s="461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60" t="str">
        <f>IF(ISBLANK(HF8),"",HF8)</f>
        <v/>
      </c>
      <c r="HJ98" s="460"/>
      <c r="HK98" s="461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60" t="str">
        <f>IF(ISBLANK(HM8),"",HM8)</f>
        <v/>
      </c>
      <c r="HQ98" s="460"/>
      <c r="HR98" s="461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60" t="str">
        <f>IF(ISBLANK(HT8),"",HT8)</f>
        <v/>
      </c>
      <c r="HX98" s="460"/>
      <c r="HY98" s="461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60" t="str">
        <f>IF(ISBLANK(IA8),"",IA8)</f>
        <v/>
      </c>
      <c r="IE98" s="460"/>
      <c r="IF98" s="461"/>
      <c r="IG98" s="84"/>
      <c r="IH98" s="88"/>
      <c r="II98" s="381">
        <f>IF(ISBLANK(IH8),"",COUNTIF(Tipy!$HC$6:$HC$84,Výsledky!IK98))</f>
        <v>23</v>
      </c>
      <c r="IJ98" s="89">
        <f>IF(ISBLANK(IH8),"",II98/IH92)</f>
        <v>0.51111111111111107</v>
      </c>
      <c r="IK98" s="460" t="str">
        <f>IF(ISBLANK(IH8),"",IH8)</f>
        <v>Jota</v>
      </c>
      <c r="IL98" s="460"/>
      <c r="IM98" s="461"/>
      <c r="IN98" s="84"/>
      <c r="IO98" s="88"/>
      <c r="IP98" s="293">
        <f>IF(ISBLANK(IO8),"",COUNTIF(Tipy!$HI$6:$HI$84,Výsledky!IR98))</f>
        <v>1</v>
      </c>
      <c r="IQ98" s="89">
        <f>IF(ISBLANK(IO8),"",IP98/IO92)</f>
        <v>2.1739130434782608E-2</v>
      </c>
      <c r="IR98" s="460" t="str">
        <f>IF(ISBLANK(IO8),"",IO8)</f>
        <v>Szoboszlai</v>
      </c>
      <c r="IS98" s="460"/>
      <c r="IT98" s="461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60" t="str">
        <f>IF(ISBLANK(IV8),"",IV8)</f>
        <v/>
      </c>
      <c r="IZ98" s="460"/>
      <c r="JA98" s="461"/>
      <c r="JB98" s="84"/>
      <c r="JC98" s="88"/>
      <c r="JD98" s="293">
        <f>IF(ISBLANK(JC8),"",COUNTIF(Tipy!$HU$6:$HU$84,Výsledky!JF98))</f>
        <v>20</v>
      </c>
      <c r="JE98" s="89">
        <f>IF(ISBLANK(JC8),"",JD98/JC92)</f>
        <v>0.47619047619047616</v>
      </c>
      <c r="JF98" s="460" t="str">
        <f>IF(ISBLANK(JC8),"",JC8)</f>
        <v>Nunez</v>
      </c>
      <c r="JG98" s="460"/>
      <c r="JH98" s="461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60" t="str">
        <f>IF(ISBLANK(JJ8),"",JJ8)</f>
        <v/>
      </c>
      <c r="JN98" s="460"/>
      <c r="JO98" s="461"/>
      <c r="JP98" s="84"/>
      <c r="JQ98" s="88"/>
      <c r="JR98" s="293">
        <f>IF(ISBLANK(JQ8),"",COUNTIF(Tipy!$IG$6:$IG$84,Výsledky!JT98))</f>
        <v>3</v>
      </c>
      <c r="JS98" s="89">
        <f>IF(ISBLANK(JQ8),"",JR98/JQ92)</f>
        <v>7.1428571428571425E-2</v>
      </c>
      <c r="JT98" s="460" t="str">
        <f>IF(ISBLANK(JQ8),"",JQ8)</f>
        <v>Salah</v>
      </c>
      <c r="JU98" s="460"/>
      <c r="JV98" s="461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60" t="str">
        <f>IF(ISBLANK(JX8),"",JX8)</f>
        <v/>
      </c>
      <c r="KB98" s="460"/>
      <c r="KC98" s="461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60" t="str">
        <f>IF(ISBLANK(KE8),"",KE8)</f>
        <v/>
      </c>
      <c r="KI98" s="460"/>
      <c r="KJ98" s="461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60" t="str">
        <f>IF(ISBLANK(KL8),"",KL8)</f>
        <v/>
      </c>
      <c r="KP98" s="460"/>
      <c r="KQ98" s="461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60" t="str">
        <f>IF(ISBLANK(KS8),"",KS8)</f>
        <v/>
      </c>
      <c r="KW98" s="460"/>
      <c r="KX98" s="461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60" t="str">
        <f>IF(ISBLANK(KZ8),"",KZ8)</f>
        <v/>
      </c>
      <c r="LD98" s="460"/>
      <c r="LE98" s="461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60" t="str">
        <f>IF(ISBLANK(LG8),"",LG8)</f>
        <v/>
      </c>
      <c r="LK98" s="460"/>
      <c r="LL98" s="461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60" t="str">
        <f>IF(ISBLANK(LN8),"",LN8)</f>
        <v/>
      </c>
      <c r="LR98" s="460"/>
      <c r="LS98" s="461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60" t="str">
        <f>IF(ISBLANK(LU8),"",LU8)</f>
        <v/>
      </c>
      <c r="LY98" s="460"/>
      <c r="LZ98" s="461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60" t="str">
        <f>IF(ISBLANK(MB8),"",MB8)</f>
        <v/>
      </c>
      <c r="MF98" s="460"/>
      <c r="MG98" s="461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60" t="str">
        <f>IF(ISBLANK(MI8),"",MI8)</f>
        <v/>
      </c>
      <c r="MM98" s="460"/>
      <c r="MN98" s="461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60" t="str">
        <f>IF(ISBLANK(MP8),"",MP8)</f>
        <v/>
      </c>
      <c r="MT98" s="460"/>
      <c r="MU98" s="461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60" t="str">
        <f>IF(ISBLANK(MW8),"",MW8)</f>
        <v/>
      </c>
      <c r="NA98" s="460"/>
      <c r="NB98" s="461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60" t="str">
        <f>IF(ISBLANK(ND8),"",ND8)</f>
        <v/>
      </c>
      <c r="NH98" s="460"/>
      <c r="NI98" s="461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60" t="str">
        <f>IF(ISBLANK(NK8),"",NK8)</f>
        <v/>
      </c>
      <c r="NO98" s="460"/>
      <c r="NP98" s="461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60" t="str">
        <f>IF(ISBLANK(NR8),"",NR8)</f>
        <v/>
      </c>
      <c r="NV98" s="460"/>
      <c r="NW98" s="461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60" t="str">
        <f>IF(ISBLANK(NY8),"",NY8)</f>
        <v/>
      </c>
      <c r="OC98" s="460"/>
      <c r="OD98" s="461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60" t="str">
        <f>IF(ISBLANK(OF8),"",OF8)</f>
        <v/>
      </c>
      <c r="OJ98" s="460"/>
      <c r="OK98" s="461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60" t="str">
        <f>IF(ISBLANK(OM8),"",OM8)</f>
        <v/>
      </c>
      <c r="OQ98" s="460"/>
      <c r="OR98" s="461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60" t="str">
        <f>IF(ISBLANK(OT8),"",OT8)</f>
        <v/>
      </c>
      <c r="OX98" s="460"/>
      <c r="OY98" s="461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60" t="str">
        <f>IF(ISBLANK(PA8),"",PA8)</f>
        <v/>
      </c>
      <c r="PE98" s="460"/>
      <c r="PF98" s="461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60" t="str">
        <f>IF(ISBLANK(PH8),"",PH8)</f>
        <v/>
      </c>
      <c r="PL98" s="460"/>
      <c r="PM98" s="461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60" t="str">
        <f>IF(ISBLANK(PO8),"",PO8)</f>
        <v/>
      </c>
      <c r="PS98" s="460"/>
      <c r="PT98" s="461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60" t="str">
        <f>IF(ISBLANK(PV8),"",PV8)</f>
        <v/>
      </c>
      <c r="PZ98" s="460"/>
      <c r="QA98" s="461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60" t="str">
        <f>IF(ISBLANK(QC8),"",QC8)</f>
        <v/>
      </c>
      <c r="QG98" s="460"/>
      <c r="QH98" s="461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60" t="str">
        <f>IF(ISBLANK(QJ8),"",QJ8)</f>
        <v/>
      </c>
      <c r="QN98" s="460"/>
      <c r="QO98" s="461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60" t="str">
        <f>IF(ISBLANK(QQ8),"",QQ8)</f>
        <v/>
      </c>
      <c r="QU98" s="460"/>
      <c r="QV98" s="461"/>
    </row>
    <row r="99" spans="1:464" ht="15" customHeight="1" x14ac:dyDescent="0.2">
      <c r="A99" s="497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60" t="str">
        <f>IF(ISBLANK(D9),"",D9)</f>
        <v/>
      </c>
      <c r="H99" s="460"/>
      <c r="I99" s="461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60" t="str">
        <f>IF(ISBLANK(K9),"",K9)</f>
        <v/>
      </c>
      <c r="O99" s="460"/>
      <c r="P99" s="461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60" t="str">
        <f>IF(ISBLANK(R9),"",R9)</f>
        <v/>
      </c>
      <c r="V99" s="460"/>
      <c r="W99" s="461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60" t="str">
        <f>IF(ISBLANK(Y9),"",Y9)</f>
        <v/>
      </c>
      <c r="AC99" s="460"/>
      <c r="AD99" s="461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60" t="str">
        <f>IF(ISBLANK(AF9),"",AF9)</f>
        <v/>
      </c>
      <c r="AJ99" s="460"/>
      <c r="AK99" s="461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60" t="str">
        <f>IF(ISBLANK(AM9),"",AM9)</f>
        <v/>
      </c>
      <c r="AQ99" s="460"/>
      <c r="AR99" s="461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60" t="str">
        <f>IF(ISBLANK(AT9),"",AT9)</f>
        <v/>
      </c>
      <c r="AX99" s="460"/>
      <c r="AY99" s="461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60" t="str">
        <f>IF(ISBLANK(BA9),"",BA9)</f>
        <v/>
      </c>
      <c r="BE99" s="460"/>
      <c r="BF99" s="461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60" t="str">
        <f>IF(ISBLANK(BH9),"",BH9)</f>
        <v/>
      </c>
      <c r="BL99" s="460"/>
      <c r="BM99" s="461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60" t="str">
        <f>IF(ISBLANK(BO9),"",BO9)</f>
        <v/>
      </c>
      <c r="BS99" s="460"/>
      <c r="BT99" s="461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60" t="str">
        <f>IF(ISBLANK(BV9),"",BV9)</f>
        <v/>
      </c>
      <c r="BZ99" s="460"/>
      <c r="CA99" s="461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60" t="str">
        <f>IF(ISBLANK(CC9),"",CC9)</f>
        <v/>
      </c>
      <c r="CG99" s="460"/>
      <c r="CH99" s="461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60" t="str">
        <f>IF(ISBLANK(CJ9),"",CJ9)</f>
        <v/>
      </c>
      <c r="CN99" s="460"/>
      <c r="CO99" s="461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60" t="str">
        <f>IF(ISBLANK(CQ9),"",CQ9)</f>
        <v>Salah</v>
      </c>
      <c r="CU99" s="460"/>
      <c r="CV99" s="461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60" t="str">
        <f>IF(ISBLANK(CX9),"",CX9)</f>
        <v/>
      </c>
      <c r="DB99" s="460"/>
      <c r="DC99" s="461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60" t="str">
        <f>IF(ISBLANK(DE9),"",DE9)</f>
        <v/>
      </c>
      <c r="DI99" s="460"/>
      <c r="DJ99" s="461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60" t="str">
        <f>IF(ISBLANK(DL9),"",DL9)</f>
        <v/>
      </c>
      <c r="DP99" s="460"/>
      <c r="DQ99" s="461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60" t="str">
        <f>IF(ISBLANK(DS9),"",DS9)</f>
        <v/>
      </c>
      <c r="DW99" s="460"/>
      <c r="DX99" s="461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60" t="str">
        <f>IF(ISBLANK(DZ9),"",DZ9)</f>
        <v/>
      </c>
      <c r="ED99" s="460"/>
      <c r="EE99" s="461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60" t="str">
        <f>IF(ISBLANK(EG9),"",EG9)</f>
        <v/>
      </c>
      <c r="EK99" s="460"/>
      <c r="EL99" s="461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60" t="str">
        <f>IF(ISBLANK(EN9),"",EN9)</f>
        <v/>
      </c>
      <c r="ER99" s="460"/>
      <c r="ES99" s="461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60" t="str">
        <f>IF(ISBLANK(EU9),"",EU9)</f>
        <v/>
      </c>
      <c r="EY99" s="460"/>
      <c r="EZ99" s="461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60" t="str">
        <f>IF(ISBLANK(FB9),"",FB9)</f>
        <v/>
      </c>
      <c r="FF99" s="460"/>
      <c r="FG99" s="461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60" t="str">
        <f>IF(ISBLANK(FI9),"",FI9)</f>
        <v/>
      </c>
      <c r="FM99" s="460"/>
      <c r="FN99" s="461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60" t="str">
        <f>IF(ISBLANK(FP9),"",FP9)</f>
        <v/>
      </c>
      <c r="FT99" s="460"/>
      <c r="FU99" s="461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60" t="str">
        <f>IF(ISBLANK(FW9),"",FW9)</f>
        <v/>
      </c>
      <c r="GA99" s="460"/>
      <c r="GB99" s="461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60" t="str">
        <f>IF(ISBLANK(GD9),"",GD9)</f>
        <v>Salah</v>
      </c>
      <c r="GH99" s="460"/>
      <c r="GI99" s="461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60" t="str">
        <f>IF(ISBLANK(GK9),"",GK9)</f>
        <v/>
      </c>
      <c r="GO99" s="460"/>
      <c r="GP99" s="461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60" t="str">
        <f>IF(ISBLANK(GR9),"",GR9)</f>
        <v/>
      </c>
      <c r="GV99" s="460"/>
      <c r="GW99" s="461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60" t="str">
        <f>IF(ISBLANK(GY9),"",GY9)</f>
        <v/>
      </c>
      <c r="HC99" s="460"/>
      <c r="HD99" s="461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60" t="str">
        <f>IF(ISBLANK(HF9),"",HF9)</f>
        <v/>
      </c>
      <c r="HJ99" s="460"/>
      <c r="HK99" s="461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60" t="str">
        <f>IF(ISBLANK(HM9),"",HM9)</f>
        <v/>
      </c>
      <c r="HQ99" s="460"/>
      <c r="HR99" s="461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60" t="str">
        <f>IF(ISBLANK(HT9),"",HT9)</f>
        <v/>
      </c>
      <c r="HX99" s="460"/>
      <c r="HY99" s="461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60" t="str">
        <f>IF(ISBLANK(IA9),"",IA9)</f>
        <v/>
      </c>
      <c r="IE99" s="460"/>
      <c r="IF99" s="461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60" t="str">
        <f>IF(ISBLANK(IH9),"",IH9)</f>
        <v>van Dijk</v>
      </c>
      <c r="IL99" s="460"/>
      <c r="IM99" s="461"/>
      <c r="IN99" s="84"/>
      <c r="IO99" s="88"/>
      <c r="IP99" s="293">
        <f>IF(ISBLANK(IO9),"",COUNTIF(Tipy!$HI$6:$HI$84,Výsledky!IR99))</f>
        <v>0</v>
      </c>
      <c r="IQ99" s="89">
        <f>IF(ISBLANK(IO9),"",IP99/IO92)</f>
        <v>0</v>
      </c>
      <c r="IR99" s="460" t="str">
        <f>IF(ISBLANK(IO9),"",IO9)</f>
        <v>Díaz</v>
      </c>
      <c r="IS99" s="460"/>
      <c r="IT99" s="461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60" t="str">
        <f>IF(ISBLANK(IV9),"",IV9)</f>
        <v/>
      </c>
      <c r="IZ99" s="460"/>
      <c r="JA99" s="461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60" t="str">
        <f>IF(ISBLANK(JC9),"",JC9)</f>
        <v/>
      </c>
      <c r="JG99" s="460"/>
      <c r="JH99" s="461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60" t="str">
        <f>IF(ISBLANK(JJ9),"",JJ9)</f>
        <v/>
      </c>
      <c r="JN99" s="460"/>
      <c r="JO99" s="461"/>
      <c r="JP99" s="84"/>
      <c r="JQ99" s="88"/>
      <c r="JR99" s="293">
        <f>IF(ISBLANK(JQ9),"",COUNTIF(Tipy!$IG$6:$IG$84,Výsledky!JT99))</f>
        <v>0</v>
      </c>
      <c r="JS99" s="89">
        <f>IF(ISBLANK(JQ9),"",JR99/JQ92)</f>
        <v>0</v>
      </c>
      <c r="JT99" s="460" t="str">
        <f>IF(ISBLANK(JQ9),"",JQ9)</f>
        <v>Gakpo</v>
      </c>
      <c r="JU99" s="460"/>
      <c r="JV99" s="461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60" t="str">
        <f>IF(ISBLANK(JX9),"",JX9)</f>
        <v/>
      </c>
      <c r="KB99" s="460"/>
      <c r="KC99" s="461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60" t="str">
        <f>IF(ISBLANK(KE9),"",KE9)</f>
        <v/>
      </c>
      <c r="KI99" s="460"/>
      <c r="KJ99" s="461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60" t="str">
        <f>IF(ISBLANK(KL9),"",KL9)</f>
        <v/>
      </c>
      <c r="KP99" s="460"/>
      <c r="KQ99" s="461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60" t="str">
        <f>IF(ISBLANK(KS9),"",KS9)</f>
        <v/>
      </c>
      <c r="KW99" s="460"/>
      <c r="KX99" s="461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60" t="str">
        <f>IF(ISBLANK(KZ9),"",KZ9)</f>
        <v/>
      </c>
      <c r="LD99" s="460"/>
      <c r="LE99" s="461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60" t="str">
        <f>IF(ISBLANK(LG9),"",LG9)</f>
        <v/>
      </c>
      <c r="LK99" s="460"/>
      <c r="LL99" s="461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60" t="str">
        <f>IF(ISBLANK(LN9),"",LN9)</f>
        <v/>
      </c>
      <c r="LR99" s="460"/>
      <c r="LS99" s="461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60" t="str">
        <f>IF(ISBLANK(LU9),"",LU9)</f>
        <v/>
      </c>
      <c r="LY99" s="460"/>
      <c r="LZ99" s="461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60" t="str">
        <f>IF(ISBLANK(MB9),"",MB9)</f>
        <v/>
      </c>
      <c r="MF99" s="460"/>
      <c r="MG99" s="461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60" t="str">
        <f>IF(ISBLANK(MI9),"",MI9)</f>
        <v/>
      </c>
      <c r="MM99" s="460"/>
      <c r="MN99" s="461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60" t="str">
        <f>IF(ISBLANK(MP9),"",MP9)</f>
        <v/>
      </c>
      <c r="MT99" s="460"/>
      <c r="MU99" s="461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60" t="str">
        <f>IF(ISBLANK(MW9),"",MW9)</f>
        <v/>
      </c>
      <c r="NA99" s="460"/>
      <c r="NB99" s="461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60" t="str">
        <f>IF(ISBLANK(ND9),"",ND9)</f>
        <v/>
      </c>
      <c r="NH99" s="460"/>
      <c r="NI99" s="461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60" t="str">
        <f>IF(ISBLANK(NK9),"",NK9)</f>
        <v/>
      </c>
      <c r="NO99" s="460"/>
      <c r="NP99" s="461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60" t="str">
        <f>IF(ISBLANK(NR9),"",NR9)</f>
        <v/>
      </c>
      <c r="NV99" s="460"/>
      <c r="NW99" s="461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60" t="str">
        <f>IF(ISBLANK(NY9),"",NY9)</f>
        <v/>
      </c>
      <c r="OC99" s="460"/>
      <c r="OD99" s="461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60" t="str">
        <f>IF(ISBLANK(OF9),"",OF9)</f>
        <v/>
      </c>
      <c r="OJ99" s="460"/>
      <c r="OK99" s="461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60" t="str">
        <f>IF(ISBLANK(OM9),"",OM9)</f>
        <v/>
      </c>
      <c r="OQ99" s="460"/>
      <c r="OR99" s="461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60" t="str">
        <f>IF(ISBLANK(OT9),"",OT9)</f>
        <v/>
      </c>
      <c r="OX99" s="460"/>
      <c r="OY99" s="461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60" t="str">
        <f>IF(ISBLANK(PA9),"",PA9)</f>
        <v/>
      </c>
      <c r="PE99" s="460"/>
      <c r="PF99" s="461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60" t="str">
        <f>IF(ISBLANK(PH9),"",PH9)</f>
        <v/>
      </c>
      <c r="PL99" s="460"/>
      <c r="PM99" s="461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60" t="str">
        <f>IF(ISBLANK(PO9),"",PO9)</f>
        <v/>
      </c>
      <c r="PS99" s="460"/>
      <c r="PT99" s="461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60" t="str">
        <f>IF(ISBLANK(PV9),"",PV9)</f>
        <v/>
      </c>
      <c r="PZ99" s="460"/>
      <c r="QA99" s="461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60" t="str">
        <f>IF(ISBLANK(QC9),"",QC9)</f>
        <v/>
      </c>
      <c r="QG99" s="460"/>
      <c r="QH99" s="461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60" t="str">
        <f>IF(ISBLANK(QJ9),"",QJ9)</f>
        <v/>
      </c>
      <c r="QN99" s="460"/>
      <c r="QO99" s="461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60" t="str">
        <f>IF(ISBLANK(QQ9),"",QQ9)</f>
        <v/>
      </c>
      <c r="QU99" s="460"/>
      <c r="QV99" s="461"/>
    </row>
    <row r="100" spans="1:464" ht="15" customHeight="1" x14ac:dyDescent="0.2">
      <c r="A100" s="497"/>
      <c r="B100" s="86" t="s">
        <v>148</v>
      </c>
      <c r="C100" s="80"/>
      <c r="D100" s="459">
        <f>IF(ISBLANK(I3),"",COUNTIF(G12:G90,"=20")+COUNTIF(G12:G90,"=30"))</f>
        <v>0</v>
      </c>
      <c r="E100" s="459"/>
      <c r="F100" s="457" t="e">
        <f>IF(ISBLANK(I3),"",D100/D92)</f>
        <v>#DIV/0!</v>
      </c>
      <c r="G100" s="457"/>
      <c r="H100" s="77"/>
      <c r="I100" s="90"/>
      <c r="J100" s="83"/>
      <c r="K100" s="459">
        <f>IF(ISBLANK(P3),"",COUNTIF(N12:N90,"=20")+COUNTIF(N12:N90,"=30"))</f>
        <v>37</v>
      </c>
      <c r="L100" s="459"/>
      <c r="M100" s="457">
        <f>IF(ISBLANK(P3),"",K100/K92)</f>
        <v>0.55223880597014929</v>
      </c>
      <c r="N100" s="457"/>
      <c r="O100" s="77"/>
      <c r="P100" s="90"/>
      <c r="Q100" s="84"/>
      <c r="R100" s="459">
        <f>IF(ISBLANK(W3),"",COUNTIF(U12:U90,"=20")+COUNTIF(U12:U90,"=30"))</f>
        <v>3</v>
      </c>
      <c r="S100" s="459"/>
      <c r="T100" s="457">
        <f>IF(ISBLANK(W3),"",R100/R92)</f>
        <v>4.8387096774193547E-2</v>
      </c>
      <c r="U100" s="457"/>
      <c r="V100" s="77"/>
      <c r="W100" s="90"/>
      <c r="X100" s="84"/>
      <c r="Y100" s="459">
        <f>IF(ISBLANK(AD3),"",COUNTIF(AB12:AB90,"=20")+COUNTIF(AB12:AB90,"=30"))</f>
        <v>25</v>
      </c>
      <c r="Z100" s="459"/>
      <c r="AA100" s="457">
        <f>IF(ISBLANK(AD3),"",Y100/Y92)</f>
        <v>0.40322580645161288</v>
      </c>
      <c r="AB100" s="457"/>
      <c r="AC100" s="77"/>
      <c r="AD100" s="90"/>
      <c r="AE100" s="84"/>
      <c r="AF100" s="459">
        <f>IF(ISBLANK(AK3),"",COUNTIF(AI12:AI90,"=20")+COUNTIF(AI12:AI90,"=30"))</f>
        <v>9</v>
      </c>
      <c r="AG100" s="459"/>
      <c r="AH100" s="457">
        <f>IF(ISBLANK(AK3),"",AF100/AF92)</f>
        <v>0.15517241379310345</v>
      </c>
      <c r="AI100" s="457"/>
      <c r="AJ100" s="77"/>
      <c r="AK100" s="90"/>
      <c r="AL100" s="84"/>
      <c r="AM100" s="459">
        <f>IF(ISBLANK(AR3),"",COUNTIF(AP12:AP90,"=20")+COUNTIF(AP12:AP90,"=30"))</f>
        <v>31</v>
      </c>
      <c r="AN100" s="459"/>
      <c r="AO100" s="457">
        <f>IF(ISBLANK(AR3),"",AM100/AM92)</f>
        <v>0.5</v>
      </c>
      <c r="AP100" s="457"/>
      <c r="AQ100" s="77"/>
      <c r="AR100" s="90"/>
      <c r="AS100" s="84"/>
      <c r="AT100" s="459">
        <f>IF(ISBLANK(AY3),"",COUNTIF(AW12:AW90,"=20")+COUNTIF(AW12:AW90,"=30"))</f>
        <v>8</v>
      </c>
      <c r="AU100" s="459"/>
      <c r="AV100" s="457">
        <f>IF(ISBLANK(AY3),"",AT100/AT92)</f>
        <v>0.13333333333333333</v>
      </c>
      <c r="AW100" s="457"/>
      <c r="AX100" s="77"/>
      <c r="AY100" s="90"/>
      <c r="AZ100" s="84"/>
      <c r="BA100" s="459">
        <f>IF(ISBLANK(BF3),"",COUNTIF(BD12:BD90,"=20")+COUNTIF(BD12:BD90,"=30"))</f>
        <v>2</v>
      </c>
      <c r="BB100" s="459"/>
      <c r="BC100" s="457">
        <f>IF(ISBLANK(BF3),"",BA100/BA92)</f>
        <v>3.9215686274509803E-2</v>
      </c>
      <c r="BD100" s="457"/>
      <c r="BE100" s="77"/>
      <c r="BF100" s="90"/>
      <c r="BG100" s="84"/>
      <c r="BH100" s="459">
        <f>IF(ISBLANK(BM3),"",COUNTIF(BK12:BK90,"=20")+COUNTIF(BK12:BK90,"=30"))</f>
        <v>14</v>
      </c>
      <c r="BI100" s="459"/>
      <c r="BJ100" s="457">
        <f>IF(ISBLANK(BM3),"",BH100/BH92)</f>
        <v>0.25925925925925924</v>
      </c>
      <c r="BK100" s="457"/>
      <c r="BL100" s="77"/>
      <c r="BM100" s="90"/>
      <c r="BN100" s="84"/>
      <c r="BO100" s="459">
        <f>IF(ISBLANK(BT3),"",COUNTIF(BR12:BR90,"=20")+COUNTIF(BR12:BR90,"=30"))</f>
        <v>0</v>
      </c>
      <c r="BP100" s="459"/>
      <c r="BQ100" s="457">
        <f>IF(ISBLANK(BT3),"",BO100/BO92)</f>
        <v>0</v>
      </c>
      <c r="BR100" s="457"/>
      <c r="BS100" s="77"/>
      <c r="BT100" s="90"/>
      <c r="BU100" s="84"/>
      <c r="BV100" s="459">
        <f>IF(ISBLANK(CA3),"",COUNTIF(BY12:BY90,"=20")+COUNTIF(BY12:BY90,"=30"))</f>
        <v>4</v>
      </c>
      <c r="BW100" s="459"/>
      <c r="BX100" s="457">
        <f>IF(ISBLANK(CA3),"",BV100/BV92)</f>
        <v>7.0175438596491224E-2</v>
      </c>
      <c r="BY100" s="457"/>
      <c r="BZ100" s="77"/>
      <c r="CA100" s="90"/>
      <c r="CB100" s="84"/>
      <c r="CC100" s="459">
        <f>IF(ISBLANK(CH3),"",COUNTIF(CF12:CF90,"=20")+COUNTIF(CF12:CF90,"=30"))</f>
        <v>0</v>
      </c>
      <c r="CD100" s="459"/>
      <c r="CE100" s="457">
        <f>IF(ISBLANK(CH3),"",CC100/CC92)</f>
        <v>0</v>
      </c>
      <c r="CF100" s="457"/>
      <c r="CG100" s="77"/>
      <c r="CH100" s="90"/>
      <c r="CI100" s="84"/>
      <c r="CJ100" s="459">
        <f>IF(ISBLANK(CO3),"",COUNTIF(CM12:CM90,"=20")+COUNTIF(CM12:CM90,"=30"))</f>
        <v>5</v>
      </c>
      <c r="CK100" s="459"/>
      <c r="CL100" s="457">
        <f>IF(ISBLANK(CO3),"",CJ100/CJ92)</f>
        <v>8.771929824561403E-2</v>
      </c>
      <c r="CM100" s="457"/>
      <c r="CN100" s="77"/>
      <c r="CO100" s="90"/>
      <c r="CP100" s="84"/>
      <c r="CQ100" s="459">
        <f>IF(ISBLANK(CV3),"",COUNTIF(CT12:CT90,"=20")+COUNTIF(CT12:CT90,"=30"))</f>
        <v>12</v>
      </c>
      <c r="CR100" s="459"/>
      <c r="CS100" s="457">
        <f>IF(ISBLANK(CV3),"",CQ100/CQ92)</f>
        <v>0.22222222222222221</v>
      </c>
      <c r="CT100" s="457"/>
      <c r="CU100" s="77"/>
      <c r="CV100" s="90"/>
      <c r="CW100" s="84"/>
      <c r="CX100" s="459">
        <f>IF(ISBLANK(DC3),"",COUNTIF(DA12:DA90,"=20")+COUNTIF(DA12:DA90,"=30"))</f>
        <v>16</v>
      </c>
      <c r="CY100" s="459"/>
      <c r="CZ100" s="457">
        <f>IF(ISBLANK(DC3),"",CX100/CX92)</f>
        <v>0.30188679245283018</v>
      </c>
      <c r="DA100" s="457"/>
      <c r="DB100" s="77"/>
      <c r="DC100" s="90"/>
      <c r="DD100" s="84"/>
      <c r="DE100" s="459">
        <f>IF(ISBLANK(DJ3),"",COUNTIF(DH12:DH90,"=20")+COUNTIF(DH12:DH90,"=30"))</f>
        <v>14</v>
      </c>
      <c r="DF100" s="459"/>
      <c r="DG100" s="457">
        <f>IF(ISBLANK(DJ3),"",DE100/DE92)</f>
        <v>0.26923076923076922</v>
      </c>
      <c r="DH100" s="457"/>
      <c r="DI100" s="77"/>
      <c r="DJ100" s="90"/>
      <c r="DK100" s="84"/>
      <c r="DL100" s="459">
        <f>IF(ISBLANK(DQ3),"",COUNTIF(DO12:DO90,"=20")+COUNTIF(DO12:DO90,"=30"))</f>
        <v>0</v>
      </c>
      <c r="DM100" s="459"/>
      <c r="DN100" s="457">
        <f>IF(ISBLANK(DQ3),"",DL100/DL92)</f>
        <v>0</v>
      </c>
      <c r="DO100" s="457"/>
      <c r="DP100" s="77"/>
      <c r="DQ100" s="90"/>
      <c r="DR100" s="84"/>
      <c r="DS100" s="459">
        <f>IF(ISBLANK(DX3),"",COUNTIF(DV12:DV90,"=20")+COUNTIF(DV12:DV90,"=30"))</f>
        <v>1</v>
      </c>
      <c r="DT100" s="459"/>
      <c r="DU100" s="457">
        <f>IF(ISBLANK(DX3),"",DS100/DS92)</f>
        <v>2.2727272727272728E-2</v>
      </c>
      <c r="DV100" s="457"/>
      <c r="DW100" s="77"/>
      <c r="DX100" s="90"/>
      <c r="DY100" s="84"/>
      <c r="DZ100" s="459">
        <f>IF(ISBLANK(EE3),"",COUNTIF(EC12:EC90,"=20")+COUNTIF(EC12:EC90,"=30"))</f>
        <v>6</v>
      </c>
      <c r="EA100" s="459"/>
      <c r="EB100" s="457">
        <f>IF(ISBLANK(EE3),"",DZ100/DZ92)</f>
        <v>0.11538461538461539</v>
      </c>
      <c r="EC100" s="457"/>
      <c r="ED100" s="77"/>
      <c r="EE100" s="90"/>
      <c r="EF100" s="84"/>
      <c r="EG100" s="459">
        <f>IF(ISBLANK(EL3),"",COUNTIF(EJ12:EJ90,"=20")+COUNTIF(EJ12:EJ90,"=30"))</f>
        <v>22</v>
      </c>
      <c r="EH100" s="459"/>
      <c r="EI100" s="457">
        <f>IF(ISBLANK(EL3),"",EG100/EG92)</f>
        <v>0.43137254901960786</v>
      </c>
      <c r="EJ100" s="457"/>
      <c r="EK100" s="77"/>
      <c r="EL100" s="90"/>
      <c r="EM100" s="84"/>
      <c r="EN100" s="459">
        <f>IF(ISBLANK(ES3),"",COUNTIF(EQ12:EQ90,"=20")+COUNTIF(EQ12:EQ90,"=30"))</f>
        <v>6</v>
      </c>
      <c r="EO100" s="459"/>
      <c r="EP100" s="457">
        <f>IF(ISBLANK(ES3),"",EN100/EN92)</f>
        <v>0.11764705882352941</v>
      </c>
      <c r="EQ100" s="457"/>
      <c r="ER100" s="77"/>
      <c r="ES100" s="90"/>
      <c r="ET100" s="84"/>
      <c r="EU100" s="459">
        <f>IF(ISBLANK(EZ3),"",COUNTIF(EX12:EX90,"=20")+COUNTIF(EX12:EX90,"=30"))</f>
        <v>18</v>
      </c>
      <c r="EV100" s="459"/>
      <c r="EW100" s="457">
        <f>IF(ISBLANK(EZ3),"",EU100/EU92)</f>
        <v>0.375</v>
      </c>
      <c r="EX100" s="457"/>
      <c r="EY100" s="77"/>
      <c r="EZ100" s="90"/>
      <c r="FA100" s="84"/>
      <c r="FB100" s="459">
        <f>IF(ISBLANK(BM3),"",COUNTIF(FE12:FE90,"=20")+COUNTIF(FE12:FE90,"=30"))</f>
        <v>13</v>
      </c>
      <c r="FC100" s="459"/>
      <c r="FD100" s="457">
        <f>IF(ISBLANK(BM3),"",FB100/FB92)</f>
        <v>0.27659574468085107</v>
      </c>
      <c r="FE100" s="457"/>
      <c r="FF100" s="77"/>
      <c r="FG100" s="90"/>
      <c r="FH100" s="84"/>
      <c r="FI100" s="459">
        <f>IF(ISBLANK(FN3),"",COUNTIF(FL12:FL90,"=20")+COUNTIF(FL12:FL90,"=30"))</f>
        <v>22</v>
      </c>
      <c r="FJ100" s="459"/>
      <c r="FK100" s="457">
        <f>IF(ISBLANK(FN3),"",FI100/FI92)</f>
        <v>0.46808510638297873</v>
      </c>
      <c r="FL100" s="457"/>
      <c r="FM100" s="77"/>
      <c r="FN100" s="90"/>
      <c r="FO100" s="84"/>
      <c r="FP100" s="459">
        <f>IF(ISBLANK(DJ3),"",COUNTIF(FS12:FS90,"=20")+COUNTIF(FS12:FS90,"=30"))</f>
        <v>7</v>
      </c>
      <c r="FQ100" s="459"/>
      <c r="FR100" s="457">
        <f>IF(ISBLANK(DJ3),"",FP100/FP92)</f>
        <v>0.13725490196078433</v>
      </c>
      <c r="FS100" s="457"/>
      <c r="FT100" s="77"/>
      <c r="FU100" s="90"/>
      <c r="FV100" s="84"/>
      <c r="FW100" s="459">
        <f>IF(ISBLANK(GB3),"",COUNTIF(FZ12:FZ90,"=20")+COUNTIF(FZ12:FZ90,"=30"))</f>
        <v>0</v>
      </c>
      <c r="FX100" s="459"/>
      <c r="FY100" s="457">
        <f>IF(ISBLANK(GB3),"",FW100/FW92)</f>
        <v>0</v>
      </c>
      <c r="FZ100" s="457"/>
      <c r="GA100" s="77"/>
      <c r="GB100" s="90"/>
      <c r="GC100" s="84"/>
      <c r="GD100" s="459">
        <f>IF(ISBLANK(GI3),"",COUNTIF(GG12:GG90,"=20")+COUNTIF(GG12:GG90,"=30"))</f>
        <v>10</v>
      </c>
      <c r="GE100" s="459"/>
      <c r="GF100" s="457">
        <f>IF(ISBLANK(GI3),"",GD100/GD92)</f>
        <v>0.22222222222222221</v>
      </c>
      <c r="GG100" s="457"/>
      <c r="GH100" s="77"/>
      <c r="GI100" s="90"/>
      <c r="GJ100" s="84"/>
      <c r="GK100" s="459">
        <f>IF(ISBLANK(GP3),"",COUNTIF(GN12:GN90,"=20")+COUNTIF(GN12:GN90,"=30"))</f>
        <v>20</v>
      </c>
      <c r="GL100" s="459"/>
      <c r="GM100" s="457">
        <f>IF(ISBLANK(GP3),"",GK100/GK92)</f>
        <v>0.42553191489361702</v>
      </c>
      <c r="GN100" s="457"/>
      <c r="GO100" s="77"/>
      <c r="GP100" s="90"/>
      <c r="GQ100" s="84"/>
      <c r="GR100" s="459">
        <f>IF(ISBLANK(GW3),"",COUNTIF(GU12:GU90,"=20")+COUNTIF(GU12:GU90,"=30"))</f>
        <v>1</v>
      </c>
      <c r="GS100" s="459"/>
      <c r="GT100" s="457">
        <f>IF(ISBLANK(GI3),"",GR100/GR92)</f>
        <v>2.2222222222222223E-2</v>
      </c>
      <c r="GU100" s="457"/>
      <c r="GV100" s="77"/>
      <c r="GW100" s="90"/>
      <c r="GX100" s="84"/>
      <c r="GY100" s="459">
        <f>IF(ISBLANK(HD3),"",COUNTIF(HB12:HB90,"=20")+COUNTIF(HB12:HB90,"=30"))</f>
        <v>27</v>
      </c>
      <c r="GZ100" s="459"/>
      <c r="HA100" s="457">
        <f>IF(ISBLANK(HD3),"",GY100/GY92)</f>
        <v>0.54</v>
      </c>
      <c r="HB100" s="457"/>
      <c r="HC100" s="77"/>
      <c r="HD100" s="90"/>
      <c r="HE100" s="84"/>
      <c r="HF100" s="459">
        <f>IF(ISBLANK(HK3),"",COUNTIF(HI12:HI90,"=20")+COUNTIF(HI12:HI90,"=30"))</f>
        <v>5</v>
      </c>
      <c r="HG100" s="459"/>
      <c r="HH100" s="457">
        <f>IF(ISBLANK(HK3),"",HF100/HF92)</f>
        <v>0.10416666666666667</v>
      </c>
      <c r="HI100" s="457"/>
      <c r="HJ100" s="77"/>
      <c r="HK100" s="90"/>
      <c r="HL100" s="84"/>
      <c r="HM100" s="459">
        <f>IF(ISBLANK(HR3),"",COUNTIF(HP12:HP90,"=20")+COUNTIF(HP12:HP90,"=30"))</f>
        <v>10</v>
      </c>
      <c r="HN100" s="459"/>
      <c r="HO100" s="457">
        <f>IF(ISBLANK(HR3),"",HM100/HM92)</f>
        <v>0.20833333333333334</v>
      </c>
      <c r="HP100" s="457"/>
      <c r="HQ100" s="77"/>
      <c r="HR100" s="90"/>
      <c r="HS100" s="84"/>
      <c r="HT100" s="459">
        <f>IF(ISBLANK(HY3),"",COUNTIF(HW12:HW90,"=20")+COUNTIF(HW12:HW90,"=30"))</f>
        <v>11</v>
      </c>
      <c r="HU100" s="459"/>
      <c r="HV100" s="457">
        <f>IF(ISBLANK(HR3),"",HT100/HT92)</f>
        <v>0.2391304347826087</v>
      </c>
      <c r="HW100" s="457"/>
      <c r="HX100" s="77"/>
      <c r="HY100" s="90"/>
      <c r="HZ100" s="84"/>
      <c r="IA100" s="459">
        <f>IF(ISBLANK(IF3),"",COUNTIF(ID12:ID90,"=20")+COUNTIF(ID12:ID90,"=30"))</f>
        <v>0</v>
      </c>
      <c r="IB100" s="459"/>
      <c r="IC100" s="457">
        <f>IF(ISBLANK(IM3),"",IA100/IA92)</f>
        <v>0</v>
      </c>
      <c r="ID100" s="457"/>
      <c r="IE100" s="77"/>
      <c r="IF100" s="90"/>
      <c r="IG100" s="84"/>
      <c r="IH100" s="459">
        <f>IF(ISBLANK(IF3),"",COUNTIF(IK12:IK90,"=20")+COUNTIF(IK12:IK90,"=30"))</f>
        <v>11</v>
      </c>
      <c r="II100" s="459"/>
      <c r="IJ100" s="457">
        <f>IF(ISBLANK(IF3),"",IH100/IH92)</f>
        <v>0.24444444444444444</v>
      </c>
      <c r="IK100" s="457"/>
      <c r="IL100" s="77"/>
      <c r="IM100" s="90"/>
      <c r="IN100" s="84"/>
      <c r="IO100" s="459">
        <f>IF(ISBLANK(IT3),"",COUNTIF(IR12:IR90,"=20")+COUNTIF(IR12:IR90,"=30"))</f>
        <v>17</v>
      </c>
      <c r="IP100" s="459"/>
      <c r="IQ100" s="457">
        <f>IF(ISBLANK(IT3),"",IO100/IO92)</f>
        <v>0.36956521739130432</v>
      </c>
      <c r="IR100" s="457"/>
      <c r="IS100" s="77"/>
      <c r="IT100" s="90"/>
      <c r="IU100" s="84"/>
      <c r="IV100" s="459">
        <f>IF(ISBLANK(JA3),"",COUNTIF(IY12:IY90,"=20")+COUNTIF(IY12:IY90,"=30"))</f>
        <v>0</v>
      </c>
      <c r="IW100" s="459"/>
      <c r="IX100" s="457">
        <f>IF(ISBLANK(JA3),"",IV100/IV92)</f>
        <v>0</v>
      </c>
      <c r="IY100" s="457"/>
      <c r="IZ100" s="77"/>
      <c r="JA100" s="90"/>
      <c r="JB100" s="84"/>
      <c r="JC100" s="459">
        <f>IF(ISBLANK(JH3),"",COUNTIF(JF12:JF90,"=20")+COUNTIF(JF12:JF90,"=30"))</f>
        <v>17</v>
      </c>
      <c r="JD100" s="459"/>
      <c r="JE100" s="457">
        <f>IF(ISBLANK(JH3),"",JC100/JC92)</f>
        <v>0.40476190476190477</v>
      </c>
      <c r="JF100" s="457"/>
      <c r="JG100" s="77"/>
      <c r="JH100" s="90"/>
      <c r="JI100" s="84"/>
      <c r="JJ100" s="459">
        <f>IF(ISBLANK(JH3),"",COUNTIF(JM12:JM90,"=20")+COUNTIF(JM12:JM90,"=30"))</f>
        <v>0</v>
      </c>
      <c r="JK100" s="459"/>
      <c r="JL100" s="457" t="e">
        <f>IF(ISBLANK(JH3),"",JJ100/JJ92)</f>
        <v>#DIV/0!</v>
      </c>
      <c r="JM100" s="457"/>
      <c r="JN100" s="77"/>
      <c r="JO100" s="90"/>
      <c r="JP100" s="84"/>
      <c r="JQ100" s="459">
        <f>IF(ISBLANK(JV3),"",COUNTIF(JT12:JT90,"=20")+COUNTIF(JT12:JT90,"=30"))</f>
        <v>10</v>
      </c>
      <c r="JR100" s="459"/>
      <c r="JS100" s="457">
        <f>IF(ISBLANK(JV3),"",JQ100/JQ92)</f>
        <v>0.23809523809523808</v>
      </c>
      <c r="JT100" s="457"/>
      <c r="JU100" s="77"/>
      <c r="JV100" s="90"/>
      <c r="JW100" s="84"/>
      <c r="JX100" s="459" t="str">
        <f>IF(ISBLANK(KQ3),"",COUNTIF(KA12:KA90,"=20")+COUNTIF(KA12:KA90,"=30"))</f>
        <v/>
      </c>
      <c r="JY100" s="459"/>
      <c r="JZ100" s="457" t="str">
        <f>IF(ISBLANK(KQ3),"",JX100/JX92)</f>
        <v/>
      </c>
      <c r="KA100" s="457"/>
      <c r="KB100" s="77"/>
      <c r="KC100" s="90"/>
      <c r="KD100" s="84"/>
      <c r="KE100" s="459" t="str">
        <f>IF(ISBLANK(KX3),"",COUNTIF(KH12:KH90,"=20")+COUNTIF(KH12:KH90,"=30"))</f>
        <v/>
      </c>
      <c r="KF100" s="459"/>
      <c r="KG100" s="457" t="str">
        <f>IF(ISBLANK(KX3),"",KE100/KE92)</f>
        <v/>
      </c>
      <c r="KH100" s="457"/>
      <c r="KI100" s="77"/>
      <c r="KJ100" s="90"/>
      <c r="KK100" s="84"/>
      <c r="KL100" s="459" t="str">
        <f>IF(ISBLANK(KJ3),"",COUNTIF(KO12:KO90,"=20")+COUNTIF(KO12:KO90,"=30"))</f>
        <v/>
      </c>
      <c r="KM100" s="459"/>
      <c r="KN100" s="457" t="str">
        <f>IF(ISBLANK(KJ3),"",KL100/KL92)</f>
        <v/>
      </c>
      <c r="KO100" s="457"/>
      <c r="KP100" s="77"/>
      <c r="KQ100" s="90"/>
      <c r="KR100" s="84"/>
      <c r="KS100" s="459" t="str">
        <f>IF(ISBLANK(KC3),"",COUNTIF(KV12:KV90,"=20")+COUNTIF(KV12:KV90,"=30"))</f>
        <v/>
      </c>
      <c r="KT100" s="459"/>
      <c r="KU100" s="457" t="str">
        <f>IF(ISBLANK(KC3),"",KS100/KS92)</f>
        <v/>
      </c>
      <c r="KV100" s="457"/>
      <c r="KW100" s="77"/>
      <c r="KX100" s="90"/>
      <c r="KY100" s="85"/>
      <c r="KZ100" s="459" t="str">
        <f>IF(ISBLANK(LE3),"",COUNTIF(LC12:LC90,"=20")+COUNTIF(LC12:LC90,"=30"))</f>
        <v/>
      </c>
      <c r="LA100" s="459"/>
      <c r="LB100" s="457" t="str">
        <f>IF(ISBLANK(LE3),"",KZ100/KZ92)</f>
        <v/>
      </c>
      <c r="LC100" s="457"/>
      <c r="LD100" s="77"/>
      <c r="LE100" s="90"/>
      <c r="LF100" s="84"/>
      <c r="LG100" s="459" t="str">
        <f>IF(ISBLANK(LE3),"",COUNTIF(LJ12:LJ90,"=20")+COUNTIF(LJ12:LJ90,"=30"))</f>
        <v/>
      </c>
      <c r="LH100" s="459"/>
      <c r="LI100" s="457" t="str">
        <f>IF(ISBLANK(LE3),"",LG100/LG92)</f>
        <v/>
      </c>
      <c r="LJ100" s="457"/>
      <c r="LK100" s="77"/>
      <c r="LL100" s="90"/>
      <c r="LM100" s="84"/>
      <c r="LN100" s="459" t="str">
        <f>IF(ISBLANK(LS3),"",COUNTIF(LQ12:LQ90,"=20")+COUNTIF(LQ12:LQ90,"=30"))</f>
        <v/>
      </c>
      <c r="LO100" s="459"/>
      <c r="LP100" s="457" t="str">
        <f>IF(ISBLANK(LS3),"",LN100/LN92)</f>
        <v/>
      </c>
      <c r="LQ100" s="457"/>
      <c r="LR100" s="77"/>
      <c r="LS100" s="90"/>
      <c r="LT100" s="84"/>
      <c r="LU100" s="459" t="str">
        <f>IF(ISBLANK(LS3),"",COUNTIF(LX12:LX90,"=20")+COUNTIF(LX12:LX90,"=30"))</f>
        <v/>
      </c>
      <c r="LV100" s="459"/>
      <c r="LW100" s="457" t="str">
        <f>IF(ISBLANK(LS3),"",LU100/LU92)</f>
        <v/>
      </c>
      <c r="LX100" s="457"/>
      <c r="LY100" s="77"/>
      <c r="LZ100" s="90"/>
      <c r="MA100" s="84"/>
      <c r="MB100" s="459" t="str">
        <f>IF(ISBLANK(MG3),"",COUNTIF(ME12:ME90,"=20")+COUNTIF(ME12:ME90,"=30"))</f>
        <v/>
      </c>
      <c r="MC100" s="459"/>
      <c r="MD100" s="457" t="str">
        <f>IF(ISBLANK(MG3),"",MB100/MB92)</f>
        <v/>
      </c>
      <c r="ME100" s="457"/>
      <c r="MF100" s="77"/>
      <c r="MG100" s="90"/>
      <c r="MH100" s="84"/>
      <c r="MI100" s="459" t="str">
        <f>IF(ISBLANK(MN3),"",COUNTIF(ML12:ML90,"=20")+COUNTIF(ML12:ML90,"=30"))</f>
        <v/>
      </c>
      <c r="MJ100" s="459"/>
      <c r="MK100" s="457" t="str">
        <f>IF(ISBLANK(MN3),"",MI100/MI92)</f>
        <v/>
      </c>
      <c r="ML100" s="457"/>
      <c r="MM100" s="77"/>
      <c r="MN100" s="90"/>
      <c r="MO100" s="84"/>
      <c r="MP100" s="459" t="str">
        <f>IF(ISBLANK(MU3),"",COUNTIF(MS12:MS90,"=20")+COUNTIF(MS12:MS90,"=30"))</f>
        <v/>
      </c>
      <c r="MQ100" s="459"/>
      <c r="MR100" s="457" t="str">
        <f>IF(ISBLANK(MU3),"",MP100/MP92)</f>
        <v/>
      </c>
      <c r="MS100" s="457"/>
      <c r="MT100" s="77"/>
      <c r="MU100" s="90"/>
      <c r="MV100" s="84"/>
      <c r="MW100" s="459" t="str">
        <f>IF(ISBLANK(NP3),"",COUNTIF(MZ12:MZ90,"=20")+COUNTIF(MZ12:MZ90,"=30"))</f>
        <v/>
      </c>
      <c r="MX100" s="459"/>
      <c r="MY100" s="457" t="str">
        <f>IF(ISBLANK(NP3),"",MW100/MW92)</f>
        <v/>
      </c>
      <c r="MZ100" s="457"/>
      <c r="NA100" s="77"/>
      <c r="NB100" s="90"/>
      <c r="NC100" s="84"/>
      <c r="ND100" s="459" t="str">
        <f>IF(ISBLANK(NB3),"",COUNTIF(NG12:NG90,"=20")+COUNTIF(NG12:NG90,"=30"))</f>
        <v/>
      </c>
      <c r="NE100" s="459"/>
      <c r="NF100" s="457" t="str">
        <f>IF(ISBLANK(NB3),"",ND100/ND92)</f>
        <v/>
      </c>
      <c r="NG100" s="457"/>
      <c r="NH100" s="77"/>
      <c r="NI100" s="90"/>
      <c r="NJ100" s="84"/>
      <c r="NK100" s="459" t="str">
        <f>IF(ISBLANK(OD3),"",COUNTIF(NN12:NN90,"=20")+COUNTIF(NN12:NN90,"=30"))</f>
        <v/>
      </c>
      <c r="NL100" s="459"/>
      <c r="NM100" s="457" t="str">
        <f>IF(ISBLANK(OD3),"",NK100/NK92)</f>
        <v/>
      </c>
      <c r="NN100" s="457"/>
      <c r="NO100" s="77"/>
      <c r="NP100" s="90"/>
      <c r="NQ100" s="84"/>
      <c r="NR100" s="459" t="str">
        <f>IF(ISBLANK(NI3),"",COUNTIF(NU12:NU90,"=20")+COUNTIF(NU12:NU90,"=30"))</f>
        <v/>
      </c>
      <c r="NS100" s="459"/>
      <c r="NT100" s="457" t="str">
        <f>IF(ISBLANK(NI3),"",NR100/NR92)</f>
        <v/>
      </c>
      <c r="NU100" s="457"/>
      <c r="NV100" s="77"/>
      <c r="NW100" s="90"/>
      <c r="NX100" s="84"/>
      <c r="NY100" s="459" t="str">
        <f>IF(ISBLANK(OK3),"",COUNTIF(OB12:OB90,"=20")+COUNTIF(OB12:OB90,"=30"))</f>
        <v/>
      </c>
      <c r="NZ100" s="459"/>
      <c r="OA100" s="457" t="str">
        <f>IF(ISBLANK(OK3),"",NY100/NY92)</f>
        <v/>
      </c>
      <c r="OB100" s="457"/>
      <c r="OC100" s="77"/>
      <c r="OD100" s="90"/>
      <c r="OE100" s="84"/>
      <c r="OF100" s="459" t="str">
        <f>IF(ISBLANK(NW3),"",COUNTIF(OI12:OI90,"=20")+COUNTIF(OI12:OI90,"=30"))</f>
        <v/>
      </c>
      <c r="OG100" s="459"/>
      <c r="OH100" s="457" t="str">
        <f>IF(ISBLANK(NW3),"",OF100/OF92)</f>
        <v/>
      </c>
      <c r="OI100" s="457"/>
      <c r="OJ100" s="77"/>
      <c r="OK100" s="90"/>
      <c r="OL100" s="84"/>
      <c r="OM100" s="459" t="str">
        <f>IF(ISBLANK(OR3),"",COUNTIF(OP12:OP90,"=20")+COUNTIF(OP12:OP90,"=30"))</f>
        <v/>
      </c>
      <c r="ON100" s="459"/>
      <c r="OO100" s="457" t="str">
        <f>IF(ISBLANK(OR3),"",OM100/OM92)</f>
        <v/>
      </c>
      <c r="OP100" s="457"/>
      <c r="OQ100" s="77"/>
      <c r="OR100" s="90"/>
      <c r="OS100" s="84"/>
      <c r="OT100" s="459" t="str">
        <f>IF(ISBLANK(OY3),"",COUNTIF(OW12:OW90,"=20")+COUNTIF(OW12:OW90,"=30"))</f>
        <v/>
      </c>
      <c r="OU100" s="459"/>
      <c r="OV100" s="457" t="str">
        <f>IF(ISBLANK(OY3),"",OT100/OT92)</f>
        <v/>
      </c>
      <c r="OW100" s="457"/>
      <c r="OX100" s="77"/>
      <c r="OY100" s="90"/>
      <c r="OZ100" s="84"/>
      <c r="PA100" s="459" t="str">
        <f>IF(ISBLANK(PF3),"",COUNTIF(PD12:PD90,"=20")+COUNTIF(PD12:PD90,"=30"))</f>
        <v/>
      </c>
      <c r="PB100" s="459"/>
      <c r="PC100" s="457" t="str">
        <f>IF(ISBLANK(PF3),"",PA100/PA92)</f>
        <v/>
      </c>
      <c r="PD100" s="457"/>
      <c r="PE100" s="77"/>
      <c r="PF100" s="90"/>
      <c r="PG100" s="84"/>
      <c r="PH100" s="459" t="str">
        <f>IF(ISBLANK(PM3),"",COUNTIF(PK12:PK90,"=20")+COUNTIF(PK12:PK90,"=30"))</f>
        <v/>
      </c>
      <c r="PI100" s="459"/>
      <c r="PJ100" s="457" t="str">
        <f>IF(ISBLANK(PM3),"",PH100/PH92)</f>
        <v/>
      </c>
      <c r="PK100" s="457"/>
      <c r="PL100" s="77"/>
      <c r="PM100" s="90"/>
      <c r="PN100" s="84"/>
      <c r="PO100" s="459" t="str">
        <f>IF(ISBLANK(PT3),"",COUNTIF(PR12:PR90,"=20")+COUNTIF(PR12:PR90,"=30"))</f>
        <v/>
      </c>
      <c r="PP100" s="459"/>
      <c r="PQ100" s="457" t="str">
        <f>IF(ISBLANK(PT3),"",PO100/PO92)</f>
        <v/>
      </c>
      <c r="PR100" s="457"/>
      <c r="PS100" s="77"/>
      <c r="PT100" s="90"/>
      <c r="PU100" s="84"/>
      <c r="PV100" s="459" t="str">
        <f>IF(ISBLANK(QA3),"",COUNTIF(PY12:PY90,"=20")+COUNTIF(PY12:PY90,"=30"))</f>
        <v/>
      </c>
      <c r="PW100" s="459"/>
      <c r="PX100" s="457" t="str">
        <f>IF(ISBLANK(QA3),"",PV100/PV92)</f>
        <v/>
      </c>
      <c r="PY100" s="457"/>
      <c r="PZ100" s="77"/>
      <c r="QA100" s="90"/>
      <c r="QB100" s="84"/>
      <c r="QC100" s="459" t="str">
        <f>IF(ISBLANK(QH3),"",COUNTIF(QF12:QF90,"=20")+COUNTIF(QF12:QF90,"=30"))</f>
        <v/>
      </c>
      <c r="QD100" s="459"/>
      <c r="QE100" s="457" t="str">
        <f>IF(ISBLANK(QH3),"",QC100/QC92)</f>
        <v/>
      </c>
      <c r="QF100" s="457"/>
      <c r="QG100" s="77"/>
      <c r="QH100" s="90"/>
      <c r="QI100" s="85"/>
      <c r="QJ100" s="459" t="str">
        <f>IF(ISBLANK(QV3),"",COUNTIF(QM12:QM90,"=20")+COUNTIF(QM12:QM90,"=30"))</f>
        <v/>
      </c>
      <c r="QK100" s="459"/>
      <c r="QL100" s="457" t="str">
        <f>IF(ISBLANK(QV3),"",QJ100/QJ92)</f>
        <v/>
      </c>
      <c r="QM100" s="457"/>
      <c r="QN100" s="77"/>
      <c r="QO100" s="90"/>
      <c r="QP100" s="85"/>
      <c r="QQ100" s="459" t="str">
        <f>IF(ISBLANK(QO3),"",COUNTIF(QT12:QT90,"=20")+COUNTIF(QT12:QT90,"=30"))</f>
        <v/>
      </c>
      <c r="QR100" s="459"/>
      <c r="QS100" s="457" t="str">
        <f>IF(ISBLANK(QO3),"",QQ100/QQ92)</f>
        <v/>
      </c>
      <c r="QT100" s="457"/>
      <c r="QU100" s="77"/>
      <c r="QV100" s="90"/>
    </row>
    <row r="101" spans="1:464" ht="15" customHeight="1" x14ac:dyDescent="0.2">
      <c r="A101" s="497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60" t="str">
        <f>IF(ISBLANK(G6),"",G6)</f>
        <v>Salah</v>
      </c>
      <c r="H101" s="460"/>
      <c r="I101" s="461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60" t="str">
        <f>IF(ISBLANK(N6),"",N6)</f>
        <v>Salah</v>
      </c>
      <c r="O101" s="460"/>
      <c r="P101" s="461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60" t="str">
        <f>IF(ISBLANK(U6),"",U6)</f>
        <v>Jota</v>
      </c>
      <c r="V101" s="460"/>
      <c r="W101" s="461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60" t="str">
        <f>IF(ISBLANK(AB6),"",AB6)</f>
        <v>Jota</v>
      </c>
      <c r="AC101" s="460"/>
      <c r="AD101" s="461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60" t="str">
        <f>IF(ISBLANK(AI6),"",AI6)</f>
        <v>TAA</v>
      </c>
      <c r="AJ101" s="460"/>
      <c r="AK101" s="461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60" t="str">
        <f>IF(ISBLANK(AP6),"",AP6)</f>
        <v>Salah</v>
      </c>
      <c r="AQ101" s="460"/>
      <c r="AR101" s="461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60" t="str">
        <f>IF(ISBLANK(AW6),"",AW6)</f>
        <v/>
      </c>
      <c r="AX101" s="460"/>
      <c r="AY101" s="461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60" t="str">
        <f>IF(ISBLANK(BD6),"",BD6)</f>
        <v/>
      </c>
      <c r="BE101" s="460"/>
      <c r="BF101" s="461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60" t="str">
        <f>IF(ISBLANK(BK6),"",BK6)</f>
        <v>Gravenberch</v>
      </c>
      <c r="BL101" s="460"/>
      <c r="BM101" s="461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60" t="str">
        <f>IF(ISBLANK(BR6),"",BR6)</f>
        <v>van Dijk</v>
      </c>
      <c r="BS101" s="460"/>
      <c r="BT101" s="461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60" t="str">
        <f>IF(ISBLANK(BY6),"",BY6)</f>
        <v>TAA</v>
      </c>
      <c r="BZ101" s="460"/>
      <c r="CA101" s="461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60" t="str">
        <f>IF(ISBLANK(CF6),"",CF6)</f>
        <v>Nunez</v>
      </c>
      <c r="CG101" s="460"/>
      <c r="CH101" s="461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60" t="str">
        <f>IF(ISBLANK(CM6),"",CM6)</f>
        <v>Nunez</v>
      </c>
      <c r="CN101" s="460"/>
      <c r="CO101" s="461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60" t="str">
        <f>IF(ISBLANK(CT6),"",CT6)</f>
        <v>TAA</v>
      </c>
      <c r="CU101" s="460"/>
      <c r="CV101" s="461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60" t="str">
        <f>IF(ISBLANK(DA6),"",DA6)</f>
        <v>Nunez</v>
      </c>
      <c r="DB101" s="460"/>
      <c r="DC101" s="461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60" t="str">
        <f>IF(ISBLANK(DH6),"",DH6)</f>
        <v>Elliott</v>
      </c>
      <c r="DI101" s="460"/>
      <c r="DJ101" s="461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60" t="str">
        <f>IF(ISBLANK(DO6),"",DO6)</f>
        <v>Elliott</v>
      </c>
      <c r="DP101" s="460"/>
      <c r="DQ101" s="461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60" t="str">
        <f>IF(ISBLANK(DV6),"",DV6)</f>
        <v>MacAllister</v>
      </c>
      <c r="DW101" s="460"/>
      <c r="DX101" s="461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60" t="str">
        <f>IF(ISBLANK(EC6),"",EC6)</f>
        <v>Nunez</v>
      </c>
      <c r="ED101" s="460"/>
      <c r="EE101" s="461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60" t="str">
        <f>IF(ISBLANK(EJ6),"",EJ6)</f>
        <v>Salah</v>
      </c>
      <c r="EK101" s="460"/>
      <c r="EL101" s="461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60" t="str">
        <f>IF(ISBLANK(EQ6),"",EQ6)</f>
        <v>Gomez</v>
      </c>
      <c r="ER101" s="460"/>
      <c r="ES101" s="461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60" t="str">
        <f>IF(ISBLANK(EX6),"",EX6)</f>
        <v/>
      </c>
      <c r="EY101" s="460"/>
      <c r="EZ101" s="461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60" t="str">
        <f>IF(ISBLANK(FE6),"",FE6)</f>
        <v>TAA</v>
      </c>
      <c r="FF101" s="460"/>
      <c r="FG101" s="461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60" t="str">
        <f>IF(ISBLANK(FL6),"",FL6)</f>
        <v>Jones</v>
      </c>
      <c r="FM101" s="460"/>
      <c r="FN101" s="461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60" t="str">
        <f>IF(ISBLANK(FS6),"",FS6)</f>
        <v>Jones</v>
      </c>
      <c r="FT101" s="460"/>
      <c r="FU101" s="461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60" t="str">
        <f>IF(ISBLANK(FZ6),"",FZ6)</f>
        <v/>
      </c>
      <c r="GA101" s="460"/>
      <c r="GB101" s="461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60" t="str">
        <f>IF(ISBLANK(GG6),"",GG6)</f>
        <v>Quansah</v>
      </c>
      <c r="GH101" s="460"/>
      <c r="GI101" s="461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60" t="str">
        <f>IF(ISBLANK(GN6),"",GN6)</f>
        <v>TAA</v>
      </c>
      <c r="GO101" s="460"/>
      <c r="GP101" s="461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64" t="str">
        <f>IF(ISBLANK(GU6),"",GU6)</f>
        <v>Gakpo</v>
      </c>
      <c r="GV101" s="464"/>
      <c r="GW101" s="461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60" t="str">
        <f>IF(ISBLANK(HB6),"",HB6)</f>
        <v>Nunez</v>
      </c>
      <c r="HC101" s="460"/>
      <c r="HD101" s="461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64" t="str">
        <f>IF(ISBLANK(HI6),"",HI6)</f>
        <v>Jota</v>
      </c>
      <c r="HJ101" s="464"/>
      <c r="HK101" s="461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60" t="str">
        <f>IF(ISBLANK(HP6),"",HP6)</f>
        <v>Nunez</v>
      </c>
      <c r="HQ101" s="460"/>
      <c r="HR101" s="461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60" t="str">
        <f>IF(ISBLANK(HW6),"",HW6)</f>
        <v>Jota</v>
      </c>
      <c r="HX101" s="460"/>
      <c r="HY101" s="461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60" t="str">
        <f>IF(ISBLANK(ID6),"",ID6)</f>
        <v>Quansah</v>
      </c>
      <c r="IE101" s="460"/>
      <c r="IF101" s="461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64" t="str">
        <f>IF(ISBLANK(IK6),"",IK6)</f>
        <v>McConnell</v>
      </c>
      <c r="IL101" s="464"/>
      <c r="IM101" s="461"/>
      <c r="IN101" s="84"/>
      <c r="IO101" s="88"/>
      <c r="IP101" s="91">
        <f>IF(ISBLANK(IR6),"",COUNTIF(Tipy!$HJ$6:$HJ$84,Výsledky!IR101))</f>
        <v>0</v>
      </c>
      <c r="IQ101" s="89">
        <f>IF(ISBLANK(IR6),"",IP101/IO92)</f>
        <v>0</v>
      </c>
      <c r="IR101" s="460" t="str">
        <f>IF(ISBLANK(IR6),"",IR6)</f>
        <v>Bradley</v>
      </c>
      <c r="IS101" s="460"/>
      <c r="IT101" s="461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60" t="str">
        <f>IF(ISBLANK(IY6),"",IY6)</f>
        <v/>
      </c>
      <c r="IZ101" s="460"/>
      <c r="JA101" s="461"/>
      <c r="JB101" s="84"/>
      <c r="JC101" s="88"/>
      <c r="JD101" s="91">
        <f>IF(ISBLANK(JF6),"",COUNTIF(Tipy!$HV$6:$HV$84,Výsledky!JF101))</f>
        <v>15</v>
      </c>
      <c r="JE101" s="89">
        <f>IF(ISBLANK(JF6),"",JD101/JC92)</f>
        <v>0.35714285714285715</v>
      </c>
      <c r="JF101" s="460" t="str">
        <f>IF(ISBLANK(JF6),"",JF6)</f>
        <v>TAA</v>
      </c>
      <c r="JG101" s="460"/>
      <c r="JH101" s="461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64" t="str">
        <f>IF(ISBLANK(JM6),"",JM6)</f>
        <v/>
      </c>
      <c r="JN101" s="464"/>
      <c r="JO101" s="461"/>
      <c r="JP101" s="84"/>
      <c r="JQ101" s="88"/>
      <c r="JR101" s="91">
        <f>IF(ISBLANK(JT6),"",COUNTIF(Tipy!$IH$6:$IH$84,Výsledky!JT101))</f>
        <v>4</v>
      </c>
      <c r="JS101" s="89">
        <f>IF(ISBLANK(JT6),"",JR101/JQ92)</f>
        <v>9.5238095238095233E-2</v>
      </c>
      <c r="JT101" s="460" t="str">
        <f>IF(ISBLANK(JT6),"",JT6)</f>
        <v>Jota</v>
      </c>
      <c r="JU101" s="460"/>
      <c r="JV101" s="461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60" t="str">
        <f>IF(ISBLANK(KA6),"",KA6)</f>
        <v/>
      </c>
      <c r="KB101" s="460"/>
      <c r="KC101" s="461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64" t="str">
        <f>IF(ISBLANK(KH6),"",KH6)</f>
        <v/>
      </c>
      <c r="KI101" s="464"/>
      <c r="KJ101" s="461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60" t="str">
        <f>IF(ISBLANK(KO6),"",KO6)</f>
        <v/>
      </c>
      <c r="KP101" s="460"/>
      <c r="KQ101" s="461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60" t="str">
        <f>IF(ISBLANK(KV6),"",KV6)</f>
        <v/>
      </c>
      <c r="KW101" s="460"/>
      <c r="KX101" s="461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60" t="str">
        <f>IF(ISBLANK(LC6),"",LC6)</f>
        <v/>
      </c>
      <c r="LD101" s="460"/>
      <c r="LE101" s="461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64" t="str">
        <f>IF(ISBLANK(LJ6),"",LJ6)</f>
        <v/>
      </c>
      <c r="LK101" s="464"/>
      <c r="LL101" s="461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60" t="str">
        <f>IF(ISBLANK(LQ6),"",LQ6)</f>
        <v/>
      </c>
      <c r="LR101" s="460"/>
      <c r="LS101" s="461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64" t="str">
        <f>IF(ISBLANK(LX6),"",LX6)</f>
        <v/>
      </c>
      <c r="LY101" s="464"/>
      <c r="LZ101" s="461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60" t="str">
        <f>IF(ISBLANK(ME6),"",ME6)</f>
        <v/>
      </c>
      <c r="MF101" s="460"/>
      <c r="MG101" s="461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60" t="str">
        <f>IF(ISBLANK(ML6),"",ML6)</f>
        <v/>
      </c>
      <c r="MM101" s="460"/>
      <c r="MN101" s="461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60" t="str">
        <f>IF(ISBLANK(MS6),"",MS6)</f>
        <v/>
      </c>
      <c r="MT101" s="460"/>
      <c r="MU101" s="461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60" t="str">
        <f>IF(ISBLANK(MZ6),"",MZ6)</f>
        <v/>
      </c>
      <c r="NA101" s="460"/>
      <c r="NB101" s="461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64" t="str">
        <f>IF(ISBLANK(NG6),"",NG6)</f>
        <v/>
      </c>
      <c r="NH101" s="464"/>
      <c r="NI101" s="461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60" t="str">
        <f>IF(ISBLANK(NN6),"",NN6)</f>
        <v/>
      </c>
      <c r="NO101" s="460"/>
      <c r="NP101" s="461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60" t="str">
        <f>IF(ISBLANK(NU6),"",NU6)</f>
        <v/>
      </c>
      <c r="NV101" s="460"/>
      <c r="NW101" s="461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64" t="str">
        <f>IF(ISBLANK(OB6),"",OB6)</f>
        <v/>
      </c>
      <c r="OC101" s="464"/>
      <c r="OD101" s="461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60" t="str">
        <f>IF(ISBLANK(OI6),"",OI6)</f>
        <v/>
      </c>
      <c r="OJ101" s="460"/>
      <c r="OK101" s="461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60" t="str">
        <f>IF(ISBLANK(OP6),"",OP6)</f>
        <v/>
      </c>
      <c r="OQ101" s="460"/>
      <c r="OR101" s="461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60" t="str">
        <f>IF(ISBLANK(OW6),"",OW6)</f>
        <v/>
      </c>
      <c r="OX101" s="460"/>
      <c r="OY101" s="461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60" t="str">
        <f>IF(ISBLANK(PD6),"",PD6)</f>
        <v/>
      </c>
      <c r="PE101" s="460"/>
      <c r="PF101" s="461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60" t="str">
        <f>IF(ISBLANK(PK6),"",PK6)</f>
        <v/>
      </c>
      <c r="PL101" s="460"/>
      <c r="PM101" s="461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60" t="str">
        <f>IF(ISBLANK(PR6),"",PR6)</f>
        <v/>
      </c>
      <c r="PS101" s="460"/>
      <c r="PT101" s="461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60" t="str">
        <f>IF(ISBLANK(PY6),"",PY6)</f>
        <v/>
      </c>
      <c r="PZ101" s="460"/>
      <c r="QA101" s="461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60" t="str">
        <f>IF(ISBLANK(QF6),"",QF6)</f>
        <v/>
      </c>
      <c r="QG101" s="460"/>
      <c r="QH101" s="461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60" t="str">
        <f>IF(ISBLANK(QM6),"",QM6)</f>
        <v/>
      </c>
      <c r="QN101" s="460"/>
      <c r="QO101" s="461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60" t="str">
        <f>IF(ISBLANK(QT6),"",QT6)</f>
        <v/>
      </c>
      <c r="QU101" s="460"/>
      <c r="QV101" s="461"/>
    </row>
    <row r="102" spans="1:464" ht="15" customHeight="1" x14ac:dyDescent="0.2">
      <c r="A102" s="497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60" t="str">
        <f>IF(ISBLANK(G7),"",G7)</f>
        <v/>
      </c>
      <c r="H102" s="460"/>
      <c r="I102" s="461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60" t="str">
        <f>IF(ISBLANK(N7),"",N7)</f>
        <v/>
      </c>
      <c r="O102" s="460"/>
      <c r="P102" s="461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60" t="str">
        <f>IF(ISBLANK(U7),"",U7)</f>
        <v/>
      </c>
      <c r="V102" s="460"/>
      <c r="W102" s="461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60" t="str">
        <f>IF(ISBLANK(AB7),"",AB7)</f>
        <v>Salah</v>
      </c>
      <c r="AC102" s="460"/>
      <c r="AD102" s="461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60" t="str">
        <f>IF(ISBLANK(AI7),"",AI7)</f>
        <v>Nunez</v>
      </c>
      <c r="AJ102" s="460"/>
      <c r="AK102" s="461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60" t="str">
        <f>IF(ISBLANK(AP7),"",AP7)</f>
        <v/>
      </c>
      <c r="AQ102" s="460"/>
      <c r="AR102" s="461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60" t="str">
        <f>IF(ISBLANK(AW7),"",AW7)</f>
        <v>Gravenberch</v>
      </c>
      <c r="AX102" s="460"/>
      <c r="AY102" s="461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60" t="str">
        <f>IF(ISBLANK(BD7),"",BD7)</f>
        <v>MacAllister</v>
      </c>
      <c r="BE102" s="460"/>
      <c r="BF102" s="461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60" t="str">
        <f>IF(ISBLANK(BK7),"",BK7)</f>
        <v>Endo</v>
      </c>
      <c r="BL102" s="460"/>
      <c r="BM102" s="461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60" t="str">
        <f>IF(ISBLANK(BR7),"",BR7)</f>
        <v/>
      </c>
      <c r="BS102" s="460"/>
      <c r="BT102" s="461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60" t="str">
        <f>IF(ISBLANK(BY7),"",BY7)</f>
        <v/>
      </c>
      <c r="BZ102" s="460"/>
      <c r="CA102" s="461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60" t="str">
        <f>IF(ISBLANK(CF7),"",CF7)</f>
        <v/>
      </c>
      <c r="CG102" s="460"/>
      <c r="CH102" s="461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60" t="str">
        <f>IF(ISBLANK(CM7),"",CM7)</f>
        <v/>
      </c>
      <c r="CN102" s="460"/>
      <c r="CO102" s="461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60" t="str">
        <f>IF(ISBLANK(CT7),"",CT7)</f>
        <v>Jones</v>
      </c>
      <c r="CU102" s="460"/>
      <c r="CV102" s="461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60" t="str">
        <f>IF(ISBLANK(DA7),"",DA7)</f>
        <v>Szoboszlai</v>
      </c>
      <c r="DB102" s="460"/>
      <c r="DC102" s="461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60" t="str">
        <f>IF(ISBLANK(DH7),"",DH7)</f>
        <v>TAA</v>
      </c>
      <c r="DI102" s="460"/>
      <c r="DJ102" s="461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60" t="str">
        <f>IF(ISBLANK(DO7),"",DO7)</f>
        <v/>
      </c>
      <c r="DP102" s="460"/>
      <c r="DQ102" s="461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60" t="str">
        <f>IF(ISBLANK(DV7),"",DV7)</f>
        <v/>
      </c>
      <c r="DW102" s="460"/>
      <c r="DX102" s="461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60" t="str">
        <f>IF(ISBLANK(EC7),"",EC7)</f>
        <v>Tsimikas</v>
      </c>
      <c r="ED102" s="460"/>
      <c r="EE102" s="461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60" t="str">
        <f>IF(ISBLANK(EJ7),"",EJ7)</f>
        <v/>
      </c>
      <c r="EK102" s="460"/>
      <c r="EL102" s="461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60" t="str">
        <f>IF(ISBLANK(EQ7),"",EQ7)</f>
        <v>Salah</v>
      </c>
      <c r="ER102" s="460"/>
      <c r="ES102" s="461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60" t="str">
        <f>IF(ISBLANK(EX7),"",EX7)</f>
        <v>Salah</v>
      </c>
      <c r="EY102" s="460"/>
      <c r="EZ102" s="461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60" t="str">
        <f>IF(ISBLANK(FE7),"",FE7)</f>
        <v>Nunez</v>
      </c>
      <c r="FF102" s="460"/>
      <c r="FG102" s="461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60" t="str">
        <f>IF(ISBLANK(FL7),"",FL7)</f>
        <v>Salah</v>
      </c>
      <c r="FM102" s="460"/>
      <c r="FN102" s="461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60" t="str">
        <f>IF(ISBLANK(FS7),"",FS7)</f>
        <v/>
      </c>
      <c r="FT102" s="460"/>
      <c r="FU102" s="461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60" t="str">
        <f>IF(ISBLANK(FZ7),"",FZ7)</f>
        <v/>
      </c>
      <c r="GA102" s="460"/>
      <c r="GB102" s="461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60" t="str">
        <f>IF(ISBLANK(GG7),"",GG7)</f>
        <v>Nunez</v>
      </c>
      <c r="GH102" s="460"/>
      <c r="GI102" s="461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60" t="str">
        <f>IF(ISBLANK(GN7),"",GN7)</f>
        <v/>
      </c>
      <c r="GO102" s="460"/>
      <c r="GP102" s="461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64" t="str">
        <f>IF(ISBLANK(GU7),"",GU7)</f>
        <v>Díaz</v>
      </c>
      <c r="GV102" s="464"/>
      <c r="GW102" s="461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60" t="str">
        <f>IF(ISBLANK(HB7),"",HB7)</f>
        <v>Jota</v>
      </c>
      <c r="HC102" s="460"/>
      <c r="HD102" s="461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64" t="str">
        <f>IF(ISBLANK(HI7),"",HI7)</f>
        <v/>
      </c>
      <c r="HJ102" s="464"/>
      <c r="HK102" s="461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60" t="str">
        <f>IF(ISBLANK(HP7),"",HP7)</f>
        <v/>
      </c>
      <c r="HQ102" s="460"/>
      <c r="HR102" s="461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60" t="str">
        <f>IF(ISBLANK(HW7),"",HW7)</f>
        <v>Gakpo</v>
      </c>
      <c r="HX102" s="460"/>
      <c r="HY102" s="461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60" t="str">
        <f>IF(ISBLANK(ID7),"",ID7)</f>
        <v/>
      </c>
      <c r="IE102" s="460"/>
      <c r="IF102" s="461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64" t="str">
        <f>IF(ISBLANK(IK7),"",IK7)</f>
        <v>Bradley</v>
      </c>
      <c r="IL102" s="464"/>
      <c r="IM102" s="461"/>
      <c r="IN102" s="84"/>
      <c r="IO102" s="88"/>
      <c r="IP102" s="91">
        <f>IF(ISBLANK(IR7),"",COUNTIF(Tipy!$HJ$6:$HJ$84,Výsledky!IR102))</f>
        <v>1</v>
      </c>
      <c r="IQ102" s="89">
        <f>IF(ISBLANK(IR7),"",IP102/IO92)</f>
        <v>2.1739130434782608E-2</v>
      </c>
      <c r="IR102" s="460" t="str">
        <f>IF(ISBLANK(IR7),"",IR7)</f>
        <v>Díaz</v>
      </c>
      <c r="IS102" s="460"/>
      <c r="IT102" s="461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60" t="str">
        <f>IF(ISBLANK(IY7),"",IY7)</f>
        <v/>
      </c>
      <c r="IZ102" s="460"/>
      <c r="JA102" s="461"/>
      <c r="JB102" s="84"/>
      <c r="JC102" s="88"/>
      <c r="JD102" s="91">
        <f>IF(ISBLANK(JF7),"",COUNTIF(Tipy!$HV$6:$HV$84,Výsledky!JF102))</f>
        <v>2</v>
      </c>
      <c r="JE102" s="89">
        <f>IF(ISBLANK(JF7),"",JD102/JC92)</f>
        <v>4.7619047619047616E-2</v>
      </c>
      <c r="JF102" s="460" t="str">
        <f>IF(ISBLANK(JF7),"",JF7)</f>
        <v>Elliott</v>
      </c>
      <c r="JG102" s="460"/>
      <c r="JH102" s="461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64" t="str">
        <f>IF(ISBLANK(JM7),"",JM7)</f>
        <v/>
      </c>
      <c r="JN102" s="464"/>
      <c r="JO102" s="461"/>
      <c r="JP102" s="84"/>
      <c r="JQ102" s="88"/>
      <c r="JR102" s="91">
        <f>IF(ISBLANK(JT7),"",COUNTIF(Tipy!$IH$6:$IH$84,Výsledky!JT102))</f>
        <v>5</v>
      </c>
      <c r="JS102" s="89">
        <f>IF(ISBLANK(JT7),"",JR102/JQ92)</f>
        <v>0.11904761904761904</v>
      </c>
      <c r="JT102" s="460" t="str">
        <f>IF(ISBLANK(JT7),"",JT7)</f>
        <v>Salah</v>
      </c>
      <c r="JU102" s="460"/>
      <c r="JV102" s="461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60" t="str">
        <f>IF(ISBLANK(KA7),"",KA7)</f>
        <v/>
      </c>
      <c r="KB102" s="460"/>
      <c r="KC102" s="461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64" t="str">
        <f>IF(ISBLANK(KH7),"",KH7)</f>
        <v/>
      </c>
      <c r="KI102" s="464"/>
      <c r="KJ102" s="461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60" t="str">
        <f>IF(ISBLANK(KO7),"",KO7)</f>
        <v/>
      </c>
      <c r="KP102" s="460"/>
      <c r="KQ102" s="461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60" t="str">
        <f>IF(ISBLANK(KV7),"",KV7)</f>
        <v/>
      </c>
      <c r="KW102" s="460"/>
      <c r="KX102" s="461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60" t="str">
        <f>IF(ISBLANK(LC7),"",LC7)</f>
        <v/>
      </c>
      <c r="LD102" s="460"/>
      <c r="LE102" s="461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64" t="str">
        <f>IF(ISBLANK(LJ7),"",LJ7)</f>
        <v/>
      </c>
      <c r="LK102" s="464"/>
      <c r="LL102" s="461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60" t="str">
        <f>IF(ISBLANK(LQ7),"",LQ7)</f>
        <v/>
      </c>
      <c r="LR102" s="460"/>
      <c r="LS102" s="461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64" t="str">
        <f>IF(ISBLANK(LX7),"",LX7)</f>
        <v/>
      </c>
      <c r="LY102" s="464"/>
      <c r="LZ102" s="461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60" t="str">
        <f>IF(ISBLANK(ME7),"",ME7)</f>
        <v/>
      </c>
      <c r="MF102" s="460"/>
      <c r="MG102" s="461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60" t="str">
        <f>IF(ISBLANK(ML7),"",ML7)</f>
        <v/>
      </c>
      <c r="MM102" s="460"/>
      <c r="MN102" s="461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60" t="str">
        <f>IF(ISBLANK(MS7),"",MS7)</f>
        <v/>
      </c>
      <c r="MT102" s="460"/>
      <c r="MU102" s="461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60" t="str">
        <f>IF(ISBLANK(MZ7),"",MZ7)</f>
        <v/>
      </c>
      <c r="NA102" s="460"/>
      <c r="NB102" s="461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64" t="str">
        <f>IF(ISBLANK(NG7),"",NG7)</f>
        <v/>
      </c>
      <c r="NH102" s="464"/>
      <c r="NI102" s="461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60" t="str">
        <f>IF(ISBLANK(NN7),"",NN7)</f>
        <v/>
      </c>
      <c r="NO102" s="460"/>
      <c r="NP102" s="461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60" t="str">
        <f>IF(ISBLANK(NU7),"",NU7)</f>
        <v/>
      </c>
      <c r="NV102" s="460"/>
      <c r="NW102" s="461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64" t="str">
        <f>IF(ISBLANK(OB7),"",OB7)</f>
        <v/>
      </c>
      <c r="OC102" s="464"/>
      <c r="OD102" s="461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60" t="str">
        <f>IF(ISBLANK(OI7),"",OI7)</f>
        <v/>
      </c>
      <c r="OJ102" s="460"/>
      <c r="OK102" s="461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60" t="str">
        <f>IF(ISBLANK(OP7),"",OP7)</f>
        <v/>
      </c>
      <c r="OQ102" s="460"/>
      <c r="OR102" s="461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60" t="str">
        <f>IF(ISBLANK(OW7),"",OW7)</f>
        <v/>
      </c>
      <c r="OX102" s="460"/>
      <c r="OY102" s="461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60" t="str">
        <f>IF(ISBLANK(PD7),"",PD7)</f>
        <v/>
      </c>
      <c r="PE102" s="460"/>
      <c r="PF102" s="461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60" t="str">
        <f>IF(ISBLANK(PK7),"",PK7)</f>
        <v/>
      </c>
      <c r="PL102" s="460"/>
      <c r="PM102" s="461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60" t="str">
        <f>IF(ISBLANK(PR7),"",PR7)</f>
        <v/>
      </c>
      <c r="PS102" s="460"/>
      <c r="PT102" s="461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60" t="str">
        <f>IF(ISBLANK(PY7),"",PY7)</f>
        <v/>
      </c>
      <c r="PZ102" s="460"/>
      <c r="QA102" s="461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60" t="str">
        <f>IF(ISBLANK(QF7),"",QF7)</f>
        <v/>
      </c>
      <c r="QG102" s="460"/>
      <c r="QH102" s="461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60" t="str">
        <f>IF(ISBLANK(QM7),"",QM7)</f>
        <v/>
      </c>
      <c r="QN102" s="460"/>
      <c r="QO102" s="461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60" t="str">
        <f>IF(ISBLANK(QT7),"",QT7)</f>
        <v/>
      </c>
      <c r="QU102" s="460"/>
      <c r="QV102" s="461"/>
    </row>
    <row r="103" spans="1:464" ht="15" customHeight="1" x14ac:dyDescent="0.2">
      <c r="A103" s="497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60" t="str">
        <f>IF(ISBLANK(G8),"",G8)</f>
        <v/>
      </c>
      <c r="H103" s="460"/>
      <c r="I103" s="461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60" t="str">
        <f>IF(ISBLANK(N8),"",N8)</f>
        <v/>
      </c>
      <c r="O103" s="460"/>
      <c r="P103" s="461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60" t="str">
        <f>IF(ISBLANK(U8),"",U8)</f>
        <v/>
      </c>
      <c r="V103" s="460"/>
      <c r="W103" s="461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60" t="str">
        <f>IF(ISBLANK(AB8),"",AB8)</f>
        <v/>
      </c>
      <c r="AC103" s="460"/>
      <c r="AD103" s="461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60" t="str">
        <f>IF(ISBLANK(AI8),"",AI8)</f>
        <v/>
      </c>
      <c r="AJ103" s="460"/>
      <c r="AK103" s="461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60" t="str">
        <f>IF(ISBLANK(AP8),"",AP8)</f>
        <v/>
      </c>
      <c r="AQ103" s="460"/>
      <c r="AR103" s="461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60" t="str">
        <f>IF(ISBLANK(AW8),"",AW8)</f>
        <v>Nunez</v>
      </c>
      <c r="AX103" s="460"/>
      <c r="AY103" s="461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60" t="str">
        <f>IF(ISBLANK(BD8),"",BD8)</f>
        <v>van Dijk</v>
      </c>
      <c r="BE103" s="460"/>
      <c r="BF103" s="461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60" t="str">
        <f>IF(ISBLANK(BK8),"",BK8)</f>
        <v>Quansah</v>
      </c>
      <c r="BL103" s="460"/>
      <c r="BM103" s="461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60" t="str">
        <f>IF(ISBLANK(BR8),"",BR8)</f>
        <v/>
      </c>
      <c r="BS103" s="460"/>
      <c r="BT103" s="461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60" t="str">
        <f>IF(ISBLANK(BY8),"",BY8)</f>
        <v/>
      </c>
      <c r="BZ103" s="460"/>
      <c r="CA103" s="461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60" t="str">
        <f>IF(ISBLANK(CF8),"",CF8)</f>
        <v/>
      </c>
      <c r="CG103" s="460"/>
      <c r="CH103" s="461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60" t="str">
        <f>IF(ISBLANK(CM8),"",CM8)</f>
        <v/>
      </c>
      <c r="CN103" s="460"/>
      <c r="CO103" s="461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60" t="str">
        <f>IF(ISBLANK(CT8),"",CT8)</f>
        <v>Nunez</v>
      </c>
      <c r="CU103" s="460"/>
      <c r="CV103" s="461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60" t="str">
        <f>IF(ISBLANK(DA8),"",DA8)</f>
        <v/>
      </c>
      <c r="DB103" s="460"/>
      <c r="DC103" s="461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60" t="str">
        <f>IF(ISBLANK(DH8),"",DH8)</f>
        <v/>
      </c>
      <c r="DI103" s="460"/>
      <c r="DJ103" s="461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60" t="str">
        <f>IF(ISBLANK(DO8),"",DO8)</f>
        <v/>
      </c>
      <c r="DP103" s="460"/>
      <c r="DQ103" s="461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60" t="str">
        <f>IF(ISBLANK(DV8),"",DV8)</f>
        <v/>
      </c>
      <c r="DW103" s="460"/>
      <c r="DX103" s="461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60" t="str">
        <f>IF(ISBLANK(EC8),"",EC8)</f>
        <v/>
      </c>
      <c r="ED103" s="460"/>
      <c r="EE103" s="461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60" t="str">
        <f>IF(ISBLANK(EJ8),"",EJ8)</f>
        <v/>
      </c>
      <c r="EK103" s="460"/>
      <c r="EL103" s="461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60" t="str">
        <f>IF(ISBLANK(EQ8),"",EQ8)</f>
        <v>TAA</v>
      </c>
      <c r="ER103" s="460"/>
      <c r="ES103" s="461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60" t="str">
        <f>IF(ISBLANK(EX8),"",EX8)</f>
        <v>Tsimikas</v>
      </c>
      <c r="EY103" s="460"/>
      <c r="EZ103" s="461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60" t="str">
        <f>IF(ISBLANK(FE8),"",FE8)</f>
        <v/>
      </c>
      <c r="FF103" s="460"/>
      <c r="FG103" s="461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60" t="str">
        <f>IF(ISBLANK(FL8),"",FL8)</f>
        <v/>
      </c>
      <c r="FM103" s="460"/>
      <c r="FN103" s="461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60" t="str">
        <f>IF(ISBLANK(FS8),"",FS8)</f>
        <v/>
      </c>
      <c r="FT103" s="460"/>
      <c r="FU103" s="461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60" t="str">
        <f>IF(ISBLANK(FZ8),"",FZ8)</f>
        <v/>
      </c>
      <c r="GA103" s="460"/>
      <c r="GB103" s="461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60" t="str">
        <f>IF(ISBLANK(GG8),"",GG8)</f>
        <v>Konaté</v>
      </c>
      <c r="GH103" s="460"/>
      <c r="GI103" s="461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60" t="str">
        <f>IF(ISBLANK(GN8),"",GN8)</f>
        <v/>
      </c>
      <c r="GO103" s="460"/>
      <c r="GP103" s="461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64" t="str">
        <f>IF(ISBLANK(GU8),"",GU8)</f>
        <v/>
      </c>
      <c r="GV103" s="464"/>
      <c r="GW103" s="461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60" t="str">
        <f>IF(ISBLANK(HB8),"",HB8)</f>
        <v>Salah</v>
      </c>
      <c r="HC103" s="460"/>
      <c r="HD103" s="461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64" t="str">
        <f>IF(ISBLANK(HI8),"",HI8)</f>
        <v/>
      </c>
      <c r="HJ103" s="464"/>
      <c r="HK103" s="461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60" t="str">
        <f>IF(ISBLANK(HP8),"",HP8)</f>
        <v/>
      </c>
      <c r="HQ103" s="460"/>
      <c r="HR103" s="461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60" t="str">
        <f>IF(ISBLANK(HW8),"",HW8)</f>
        <v>Bradley</v>
      </c>
      <c r="HX103" s="460"/>
      <c r="HY103" s="461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60" t="str">
        <f>IF(ISBLANK(ID8),"",ID8)</f>
        <v/>
      </c>
      <c r="IE103" s="460"/>
      <c r="IF103" s="461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64" t="str">
        <f>IF(ISBLANK(IK8),"",IK8)</f>
        <v>Jones</v>
      </c>
      <c r="IL103" s="464"/>
      <c r="IM103" s="461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60" t="str">
        <f>IF(ISBLANK(IR8),"",IR8)</f>
        <v/>
      </c>
      <c r="IS103" s="460"/>
      <c r="IT103" s="461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60" t="str">
        <f>IF(ISBLANK(IY8),"",IY8)</f>
        <v/>
      </c>
      <c r="IZ103" s="460"/>
      <c r="JA103" s="461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60" t="str">
        <f>IF(ISBLANK(JF8),"",JF8)</f>
        <v/>
      </c>
      <c r="JG103" s="460"/>
      <c r="JH103" s="461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64" t="str">
        <f>IF(ISBLANK(JM8),"",JM8)</f>
        <v/>
      </c>
      <c r="JN103" s="464"/>
      <c r="JO103" s="461"/>
      <c r="JP103" s="84"/>
      <c r="JQ103" s="88"/>
      <c r="JR103" s="91">
        <f>IF(ISBLANK(JT8),"",COUNTIF(Tipy!$IH$6:$IH$84,Výsledky!JT103))</f>
        <v>0</v>
      </c>
      <c r="JS103" s="89">
        <f>IF(ISBLANK(JT8),"",JR103/JQ92)</f>
        <v>0</v>
      </c>
      <c r="JT103" s="460" t="str">
        <f>IF(ISBLANK(JT8),"",JT8)</f>
        <v>Gakpo</v>
      </c>
      <c r="JU103" s="460"/>
      <c r="JV103" s="461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60" t="str">
        <f>IF(ISBLANK(KA8),"",KA8)</f>
        <v/>
      </c>
      <c r="KB103" s="460"/>
      <c r="KC103" s="461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64" t="str">
        <f>IF(ISBLANK(KH8),"",KH8)</f>
        <v/>
      </c>
      <c r="KI103" s="464"/>
      <c r="KJ103" s="461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60" t="str">
        <f>IF(ISBLANK(KO8),"",KO8)</f>
        <v/>
      </c>
      <c r="KP103" s="460"/>
      <c r="KQ103" s="461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60" t="str">
        <f>IF(ISBLANK(KV8),"",KV8)</f>
        <v/>
      </c>
      <c r="KW103" s="460"/>
      <c r="KX103" s="461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60" t="str">
        <f>IF(ISBLANK(LC8),"",LC8)</f>
        <v/>
      </c>
      <c r="LD103" s="460"/>
      <c r="LE103" s="461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64" t="str">
        <f>IF(ISBLANK(LJ8),"",LJ8)</f>
        <v/>
      </c>
      <c r="LK103" s="464"/>
      <c r="LL103" s="461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60" t="str">
        <f>IF(ISBLANK(LQ8),"",LQ8)</f>
        <v/>
      </c>
      <c r="LR103" s="460"/>
      <c r="LS103" s="461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64" t="str">
        <f>IF(ISBLANK(LX8),"",LX8)</f>
        <v/>
      </c>
      <c r="LY103" s="464"/>
      <c r="LZ103" s="461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60" t="str">
        <f>IF(ISBLANK(ME8),"",ME8)</f>
        <v/>
      </c>
      <c r="MF103" s="460"/>
      <c r="MG103" s="461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60" t="str">
        <f>IF(ISBLANK(ML8),"",ML8)</f>
        <v/>
      </c>
      <c r="MM103" s="460"/>
      <c r="MN103" s="461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60" t="str">
        <f>IF(ISBLANK(MS8),"",MS8)</f>
        <v/>
      </c>
      <c r="MT103" s="460"/>
      <c r="MU103" s="461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60" t="str">
        <f>IF(ISBLANK(MZ8),"",MZ8)</f>
        <v/>
      </c>
      <c r="NA103" s="460"/>
      <c r="NB103" s="461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64" t="str">
        <f>IF(ISBLANK(NG8),"",NG8)</f>
        <v/>
      </c>
      <c r="NH103" s="464"/>
      <c r="NI103" s="461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60" t="str">
        <f>IF(ISBLANK(NN8),"",NN8)</f>
        <v/>
      </c>
      <c r="NO103" s="460"/>
      <c r="NP103" s="461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60" t="str">
        <f>IF(ISBLANK(NU8),"",NU8)</f>
        <v/>
      </c>
      <c r="NV103" s="460"/>
      <c r="NW103" s="461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64" t="str">
        <f>IF(ISBLANK(OB8),"",OB8)</f>
        <v/>
      </c>
      <c r="OC103" s="464"/>
      <c r="OD103" s="461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60" t="str">
        <f>IF(ISBLANK(OI8),"",OI8)</f>
        <v/>
      </c>
      <c r="OJ103" s="460"/>
      <c r="OK103" s="461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60" t="str">
        <f>IF(ISBLANK(OP8),"",OP8)</f>
        <v/>
      </c>
      <c r="OQ103" s="460"/>
      <c r="OR103" s="461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60" t="str">
        <f>IF(ISBLANK(OW8),"",OW8)</f>
        <v/>
      </c>
      <c r="OX103" s="460"/>
      <c r="OY103" s="461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60" t="str">
        <f>IF(ISBLANK(PD8),"",PD8)</f>
        <v/>
      </c>
      <c r="PE103" s="460"/>
      <c r="PF103" s="461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60" t="str">
        <f>IF(ISBLANK(PK8),"",PK8)</f>
        <v/>
      </c>
      <c r="PL103" s="460"/>
      <c r="PM103" s="461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60" t="str">
        <f>IF(ISBLANK(PR8),"",PR8)</f>
        <v/>
      </c>
      <c r="PS103" s="460"/>
      <c r="PT103" s="461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60" t="str">
        <f>IF(ISBLANK(PY8),"",PY8)</f>
        <v/>
      </c>
      <c r="PZ103" s="460"/>
      <c r="QA103" s="461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60" t="str">
        <f>IF(ISBLANK(QF8),"",QF8)</f>
        <v/>
      </c>
      <c r="QG103" s="460"/>
      <c r="QH103" s="461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60" t="str">
        <f>IF(ISBLANK(QM8),"",QM8)</f>
        <v/>
      </c>
      <c r="QN103" s="460"/>
      <c r="QO103" s="461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60" t="str">
        <f>IF(ISBLANK(QT8),"",QT8)</f>
        <v/>
      </c>
      <c r="QU103" s="460"/>
      <c r="QV103" s="461"/>
    </row>
    <row r="104" spans="1:464" ht="15" customHeight="1" x14ac:dyDescent="0.2">
      <c r="A104" s="497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64" t="str">
        <f>IF(ISBLANK(G9),"",G9)</f>
        <v/>
      </c>
      <c r="H104" s="464"/>
      <c r="I104" s="461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64" t="str">
        <f>IF(ISBLANK(N9),"",N9)</f>
        <v/>
      </c>
      <c r="O104" s="464"/>
      <c r="P104" s="461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64" t="str">
        <f>IF(ISBLANK(U9),"",U9)</f>
        <v/>
      </c>
      <c r="V104" s="464"/>
      <c r="W104" s="461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64" t="str">
        <f>IF(ISBLANK(AB9),"",AB9)</f>
        <v/>
      </c>
      <c r="AC104" s="464"/>
      <c r="AD104" s="461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64" t="str">
        <f>IF(ISBLANK(AI9),"",AI9)</f>
        <v/>
      </c>
      <c r="AJ104" s="464"/>
      <c r="AK104" s="461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64" t="str">
        <f>IF(ISBLANK(AP9),"",AP9)</f>
        <v/>
      </c>
      <c r="AQ104" s="464"/>
      <c r="AR104" s="461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60" t="str">
        <f>IF(ISBLANK(AW9),"",AW9)</f>
        <v/>
      </c>
      <c r="AX104" s="460"/>
      <c r="AY104" s="461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64" t="str">
        <f>IF(ISBLANK(BD9),"",BD9)</f>
        <v/>
      </c>
      <c r="BE104" s="464"/>
      <c r="BF104" s="461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60" t="str">
        <f>IF(ISBLANK(BK9),"",BK9)</f>
        <v/>
      </c>
      <c r="BL104" s="460"/>
      <c r="BM104" s="461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64" t="str">
        <f>IF(ISBLANK(BR9),"",BR9)</f>
        <v/>
      </c>
      <c r="BS104" s="464"/>
      <c r="BT104" s="461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64" t="str">
        <f>IF(ISBLANK(BY9),"",BY9)</f>
        <v/>
      </c>
      <c r="BZ104" s="464"/>
      <c r="CA104" s="461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64" t="str">
        <f>IF(ISBLANK(CF9),"",CF9)</f>
        <v/>
      </c>
      <c r="CG104" s="464"/>
      <c r="CH104" s="461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64" t="str">
        <f>IF(ISBLANK(CM9),"",CM9)</f>
        <v/>
      </c>
      <c r="CN104" s="464"/>
      <c r="CO104" s="461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64" t="str">
        <f>IF(ISBLANK(CT9),"",CT9)</f>
        <v>Gakpo</v>
      </c>
      <c r="CU104" s="464"/>
      <c r="CV104" s="461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64" t="str">
        <f>IF(ISBLANK(DA9),"",DA9)</f>
        <v/>
      </c>
      <c r="DB104" s="464"/>
      <c r="DC104" s="461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64" t="str">
        <f>IF(ISBLANK(DH9),"",DH9)</f>
        <v/>
      </c>
      <c r="DI104" s="464"/>
      <c r="DJ104" s="461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60" t="str">
        <f>IF(ISBLANK(DO9),"",DO9)</f>
        <v/>
      </c>
      <c r="DP104" s="460"/>
      <c r="DQ104" s="461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64" t="str">
        <f>IF(ISBLANK(DV9),"",DV9)</f>
        <v/>
      </c>
      <c r="DW104" s="464"/>
      <c r="DX104" s="461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64" t="str">
        <f>IF(ISBLANK(EC9),"",EC9)</f>
        <v/>
      </c>
      <c r="ED104" s="464"/>
      <c r="EE104" s="461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64" t="str">
        <f>IF(ISBLANK(EJ9),"",EJ9)</f>
        <v/>
      </c>
      <c r="EK104" s="464"/>
      <c r="EL104" s="461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64" t="str">
        <f>IF(ISBLANK(EQ9),"",EQ9)</f>
        <v/>
      </c>
      <c r="ER104" s="464"/>
      <c r="ES104" s="461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64" t="str">
        <f>IF(ISBLANK(EX9),"",EX9)</f>
        <v/>
      </c>
      <c r="EY104" s="464"/>
      <c r="EZ104" s="461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64" t="str">
        <f>IF(ISBLANK(FE9),"",FE9)</f>
        <v/>
      </c>
      <c r="FF104" s="464"/>
      <c r="FG104" s="461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64" t="str">
        <f>IF(ISBLANK(FL9),"",FL9)</f>
        <v/>
      </c>
      <c r="FM104" s="464"/>
      <c r="FN104" s="461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64" t="str">
        <f>IF(ISBLANK(FS9),"",FS9)</f>
        <v/>
      </c>
      <c r="FT104" s="464"/>
      <c r="FU104" s="461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64" t="str">
        <f>IF(ISBLANK(FZ9),"",FZ9)</f>
        <v/>
      </c>
      <c r="GA104" s="464"/>
      <c r="GB104" s="461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64" t="str">
        <f>IF(ISBLANK(GG9),"",GG9)</f>
        <v>TAA</v>
      </c>
      <c r="GH104" s="464"/>
      <c r="GI104" s="461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64" t="str">
        <f>IF(ISBLANK(GN9),"",GN9)</f>
        <v/>
      </c>
      <c r="GO104" s="464"/>
      <c r="GP104" s="461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64" t="str">
        <f>IF(ISBLANK(GU9),"",GU9)</f>
        <v/>
      </c>
      <c r="GV104" s="464"/>
      <c r="GW104" s="461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64" t="str">
        <f>IF(ISBLANK(HB9),"",HB9)</f>
        <v/>
      </c>
      <c r="HC104" s="464"/>
      <c r="HD104" s="461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64" t="str">
        <f>IF(ISBLANK(HI9),"",HI9)</f>
        <v/>
      </c>
      <c r="HJ104" s="464"/>
      <c r="HK104" s="461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64" t="str">
        <f>IF(ISBLANK(HP9),"",HP9)</f>
        <v/>
      </c>
      <c r="HQ104" s="464"/>
      <c r="HR104" s="461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60" t="str">
        <f>IF(ISBLANK(HW9),"",HW9)</f>
        <v>Gomez</v>
      </c>
      <c r="HX104" s="460"/>
      <c r="HY104" s="461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64" t="str">
        <f>IF(ISBLANK(ID9),"",ID9)</f>
        <v/>
      </c>
      <c r="IE104" s="464"/>
      <c r="IF104" s="461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64" t="str">
        <f>IF(ISBLANK(IK9),"",IK9)</f>
        <v>Szoboszlai</v>
      </c>
      <c r="IL104" s="464"/>
      <c r="IM104" s="461"/>
      <c r="IN104" s="84"/>
      <c r="IO104" s="88"/>
      <c r="IP104" s="91">
        <f>IF(ISBLANK(IR9),"",COUNTIF(Tipy!$HJ$6:$HJ$84,Výsledky!IR104))</f>
        <v>16</v>
      </c>
      <c r="IQ104" s="89">
        <f>IF(ISBLANK(IR9),"",IP104/IO92)</f>
        <v>0.34782608695652173</v>
      </c>
      <c r="IR104" s="464" t="str">
        <f>IF(ISBLANK(IR9),"",IR9)</f>
        <v>Nunez</v>
      </c>
      <c r="IS104" s="464"/>
      <c r="IT104" s="461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64" t="str">
        <f>IF(ISBLANK(IY9),"",IY9)</f>
        <v/>
      </c>
      <c r="IZ104" s="464"/>
      <c r="JA104" s="461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64" t="str">
        <f>IF(ISBLANK(JF9),"",JF9)</f>
        <v/>
      </c>
      <c r="JG104" s="464"/>
      <c r="JH104" s="461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64" t="str">
        <f>IF(ISBLANK(JM9),"",JM9)</f>
        <v/>
      </c>
      <c r="JN104" s="464"/>
      <c r="JO104" s="461"/>
      <c r="JP104" s="84"/>
      <c r="JQ104" s="88"/>
      <c r="JR104" s="91">
        <f>IF(ISBLANK(JT9),"",COUNTIF(Tipy!$IH$6:$IH$84,Výsledky!JT104))</f>
        <v>1</v>
      </c>
      <c r="JS104" s="89">
        <f>IF(ISBLANK(JT9),"",JR104/JQ92)</f>
        <v>2.3809523809523808E-2</v>
      </c>
      <c r="JT104" s="464" t="str">
        <f>IF(ISBLANK(JT9),"",JT9)</f>
        <v>Díaz</v>
      </c>
      <c r="JU104" s="464"/>
      <c r="JV104" s="461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64" t="str">
        <f>IF(ISBLANK(KA9),"",KA9)</f>
        <v/>
      </c>
      <c r="KB104" s="464"/>
      <c r="KC104" s="461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64" t="str">
        <f>IF(ISBLANK(KH9),"",KH9)</f>
        <v/>
      </c>
      <c r="KI104" s="464"/>
      <c r="KJ104" s="461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64" t="str">
        <f>IF(ISBLANK(KO9),"",KO9)</f>
        <v/>
      </c>
      <c r="KP104" s="464"/>
      <c r="KQ104" s="461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64" t="str">
        <f>IF(ISBLANK(KV9),"",KV9)</f>
        <v/>
      </c>
      <c r="KW104" s="464"/>
      <c r="KX104" s="461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64" t="str">
        <f>IF(ISBLANK(LC9),"",LC9)</f>
        <v/>
      </c>
      <c r="LD104" s="464"/>
      <c r="LE104" s="461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64" t="str">
        <f>IF(ISBLANK(LJ9),"",LJ9)</f>
        <v/>
      </c>
      <c r="LK104" s="464"/>
      <c r="LL104" s="461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64" t="str">
        <f>IF(ISBLANK(LQ9),"",LQ9)</f>
        <v/>
      </c>
      <c r="LR104" s="464"/>
      <c r="LS104" s="461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64" t="str">
        <f>IF(ISBLANK(LX9),"",LX9)</f>
        <v/>
      </c>
      <c r="LY104" s="464"/>
      <c r="LZ104" s="461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64" t="str">
        <f>IF(ISBLANK(ME9),"",ME9)</f>
        <v/>
      </c>
      <c r="MF104" s="464"/>
      <c r="MG104" s="461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64" t="str">
        <f>IF(ISBLANK(ML9),"",ML9)</f>
        <v/>
      </c>
      <c r="MM104" s="464"/>
      <c r="MN104" s="461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64" t="str">
        <f>IF(ISBLANK(MS9),"",MS9)</f>
        <v/>
      </c>
      <c r="MT104" s="464"/>
      <c r="MU104" s="461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64" t="str">
        <f>IF(ISBLANK(MZ9),"",MZ9)</f>
        <v/>
      </c>
      <c r="NA104" s="464"/>
      <c r="NB104" s="461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64" t="str">
        <f>IF(ISBLANK(NG9),"",NG9)</f>
        <v/>
      </c>
      <c r="NH104" s="464"/>
      <c r="NI104" s="461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64" t="str">
        <f>IF(ISBLANK(NN9),"",NN9)</f>
        <v/>
      </c>
      <c r="NO104" s="464"/>
      <c r="NP104" s="461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64" t="str">
        <f>IF(ISBLANK(NU9),"",NU9)</f>
        <v/>
      </c>
      <c r="NV104" s="464"/>
      <c r="NW104" s="461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64" t="str">
        <f>IF(ISBLANK(OB9),"",OB9)</f>
        <v/>
      </c>
      <c r="OC104" s="464"/>
      <c r="OD104" s="461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64" t="str">
        <f>IF(ISBLANK(OI9),"",OI9)</f>
        <v/>
      </c>
      <c r="OJ104" s="464"/>
      <c r="OK104" s="461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64" t="str">
        <f>IF(ISBLANK(OP9),"",OP9)</f>
        <v/>
      </c>
      <c r="OQ104" s="464"/>
      <c r="OR104" s="461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64" t="str">
        <f>IF(ISBLANK(OW9),"",OW9)</f>
        <v/>
      </c>
      <c r="OX104" s="464"/>
      <c r="OY104" s="461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64" t="str">
        <f>IF(ISBLANK(PD9),"",PD9)</f>
        <v/>
      </c>
      <c r="PE104" s="464"/>
      <c r="PF104" s="461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64" t="str">
        <f>IF(ISBLANK(PK9),"",PK9)</f>
        <v/>
      </c>
      <c r="PL104" s="464"/>
      <c r="PM104" s="461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64" t="str">
        <f>IF(ISBLANK(PR9),"",PR9)</f>
        <v/>
      </c>
      <c r="PS104" s="464"/>
      <c r="PT104" s="461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64" t="str">
        <f>IF(ISBLANK(PY9),"",PY9)</f>
        <v/>
      </c>
      <c r="PZ104" s="464"/>
      <c r="QA104" s="461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64" t="str">
        <f>IF(ISBLANK(QF9),"",QF9)</f>
        <v/>
      </c>
      <c r="QG104" s="464"/>
      <c r="QH104" s="461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64" t="str">
        <f>IF(ISBLANK(QM9),"",QM9)</f>
        <v/>
      </c>
      <c r="QN104" s="464"/>
      <c r="QO104" s="461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60" t="str">
        <f>IF(ISBLANK(QT9),"",QT9)</f>
        <v/>
      </c>
      <c r="QU104" s="460"/>
      <c r="QV104" s="461"/>
    </row>
    <row r="105" spans="1:464" ht="15" customHeight="1" x14ac:dyDescent="0.2">
      <c r="A105" s="497"/>
      <c r="B105" s="86" t="s">
        <v>149</v>
      </c>
      <c r="C105" s="80"/>
      <c r="D105" s="459">
        <f>IF(ISBLANK(I3),"",COUNTIF(H12:H90,"=10"))</f>
        <v>0</v>
      </c>
      <c r="E105" s="459"/>
      <c r="F105" s="457" t="e">
        <f>IF(ISBLANK(I3),"",D105/D92)</f>
        <v>#DIV/0!</v>
      </c>
      <c r="G105" s="457"/>
      <c r="H105" s="77"/>
      <c r="I105" s="90"/>
      <c r="J105" s="83"/>
      <c r="K105" s="459">
        <f>IF(ISBLANK(P3),"",COUNTIF(O12:O90,"=10"))</f>
        <v>12</v>
      </c>
      <c r="L105" s="459"/>
      <c r="M105" s="457">
        <f>IF(ISBLANK(P3),"",K105/K92)</f>
        <v>0.17910447761194029</v>
      </c>
      <c r="N105" s="457"/>
      <c r="O105" s="77"/>
      <c r="P105" s="90"/>
      <c r="Q105" s="84"/>
      <c r="R105" s="459">
        <f>IF(ISBLANK(W3),"",COUNTIF(V12:V90,"=10"))</f>
        <v>16</v>
      </c>
      <c r="S105" s="459"/>
      <c r="T105" s="457">
        <f>IF(ISBLANK(W3),"",R105/R92)</f>
        <v>0.25806451612903225</v>
      </c>
      <c r="U105" s="457"/>
      <c r="V105" s="77"/>
      <c r="W105" s="90"/>
      <c r="X105" s="84"/>
      <c r="Y105" s="459">
        <f>IF(ISBLANK(AD3),"",COUNTIF(AC12:AC90,"=10"))</f>
        <v>26</v>
      </c>
      <c r="Z105" s="459"/>
      <c r="AA105" s="457">
        <f>IF(ISBLANK(AD3),"",Y105/Y92)</f>
        <v>0.41935483870967744</v>
      </c>
      <c r="AB105" s="457"/>
      <c r="AC105" s="77"/>
      <c r="AD105" s="90"/>
      <c r="AE105" s="84"/>
      <c r="AF105" s="459">
        <f>IF(ISBLANK(AK3),"",COUNTIF(AJ12:AJ90,"=10"))</f>
        <v>23</v>
      </c>
      <c r="AG105" s="459"/>
      <c r="AH105" s="457">
        <f>IF(ISBLANK(AK3),"",AF105/AF92)</f>
        <v>0.39655172413793105</v>
      </c>
      <c r="AI105" s="457"/>
      <c r="AJ105" s="77"/>
      <c r="AK105" s="90"/>
      <c r="AL105" s="84"/>
      <c r="AM105" s="459">
        <f>IF(ISBLANK(AR3),"",COUNTIF(AQ12:AQ90,"=10"))</f>
        <v>31</v>
      </c>
      <c r="AN105" s="459"/>
      <c r="AO105" s="457">
        <f>IF(ISBLANK(AR3),"",AM105/AM92)</f>
        <v>0.5</v>
      </c>
      <c r="AP105" s="457"/>
      <c r="AQ105" s="77"/>
      <c r="AR105" s="90"/>
      <c r="AS105" s="84"/>
      <c r="AT105" s="459">
        <f>IF(ISBLANK(AY3),"",COUNTIF(AX12:AX90,"=10"))</f>
        <v>30</v>
      </c>
      <c r="AU105" s="459"/>
      <c r="AV105" s="457">
        <f>IF(ISBLANK(AY3),"",AT105/AT92)</f>
        <v>0.5</v>
      </c>
      <c r="AW105" s="457"/>
      <c r="AX105" s="77"/>
      <c r="AY105" s="90"/>
      <c r="AZ105" s="84"/>
      <c r="BA105" s="459">
        <f>IF(ISBLANK(BF3),"",COUNTIF(BE12:BE90,"=10"))</f>
        <v>18</v>
      </c>
      <c r="BB105" s="459"/>
      <c r="BC105" s="457">
        <f>IF(ISBLANK(BF3),"",BA105/BA92)</f>
        <v>0.35294117647058826</v>
      </c>
      <c r="BD105" s="457"/>
      <c r="BE105" s="77"/>
      <c r="BF105" s="90"/>
      <c r="BG105" s="84"/>
      <c r="BH105" s="459">
        <f>IF(ISBLANK(BM3),"",COUNTIF(BL12:BL90,"=10"))</f>
        <v>21</v>
      </c>
      <c r="BI105" s="459"/>
      <c r="BJ105" s="457">
        <f>IF(ISBLANK(BM3),"",BH105/BH92)</f>
        <v>0.3888888888888889</v>
      </c>
      <c r="BK105" s="457"/>
      <c r="BL105" s="77"/>
      <c r="BM105" s="90"/>
      <c r="BN105" s="84"/>
      <c r="BO105" s="459">
        <f>IF(ISBLANK(BT3),"",COUNTIF(BS12:BS90,"=10"))</f>
        <v>10</v>
      </c>
      <c r="BP105" s="459"/>
      <c r="BQ105" s="457">
        <f>IF(ISBLANK(BT3),"",BO105/BO92)</f>
        <v>0.17241379310344829</v>
      </c>
      <c r="BR105" s="457"/>
      <c r="BS105" s="77"/>
      <c r="BT105" s="90"/>
      <c r="BU105" s="84"/>
      <c r="BV105" s="459">
        <f>IF(ISBLANK(CA3),"",COUNTIF(BZ12:BZ90,"=10"))</f>
        <v>15</v>
      </c>
      <c r="BW105" s="459"/>
      <c r="BX105" s="457">
        <f>IF(ISBLANK(CA3),"",BV105/BV92)</f>
        <v>0.26315789473684209</v>
      </c>
      <c r="BY105" s="457"/>
      <c r="BZ105" s="77"/>
      <c r="CA105" s="90"/>
      <c r="CB105" s="84"/>
      <c r="CC105" s="459">
        <f>IF(ISBLANK(CH3),"",COUNTIF(CG12:CG90,"=10"))</f>
        <v>12</v>
      </c>
      <c r="CD105" s="459"/>
      <c r="CE105" s="457">
        <f>IF(ISBLANK(CH3),"",CC105/CC92)</f>
        <v>0.22222222222222221</v>
      </c>
      <c r="CF105" s="457"/>
      <c r="CG105" s="77"/>
      <c r="CH105" s="90"/>
      <c r="CI105" s="84"/>
      <c r="CJ105" s="459">
        <f>IF(ISBLANK(CO3),"",COUNTIF(CN12:CN90,"=10"))</f>
        <v>20</v>
      </c>
      <c r="CK105" s="459"/>
      <c r="CL105" s="457">
        <f>IF(ISBLANK(CO3),"",CJ105/CJ92)</f>
        <v>0.35087719298245612</v>
      </c>
      <c r="CM105" s="457"/>
      <c r="CN105" s="77"/>
      <c r="CO105" s="90"/>
      <c r="CP105" s="84"/>
      <c r="CQ105" s="459">
        <f>IF(ISBLANK(CV3),"",COUNTIF(CU12:CU90,"=10"))</f>
        <v>4</v>
      </c>
      <c r="CR105" s="459"/>
      <c r="CS105" s="457">
        <f>IF(ISBLANK(CV3),"",CQ105/CQ92)</f>
        <v>7.407407407407407E-2</v>
      </c>
      <c r="CT105" s="457"/>
      <c r="CU105" s="77"/>
      <c r="CV105" s="90"/>
      <c r="CW105" s="84"/>
      <c r="CX105" s="459">
        <f>IF(ISBLANK(DC3),"",COUNTIF(DB12:DB90,"=10"))</f>
        <v>23</v>
      </c>
      <c r="CY105" s="459"/>
      <c r="CZ105" s="457">
        <f>IF(ISBLANK(DC3),"",CX105/CX92)</f>
        <v>0.43396226415094341</v>
      </c>
      <c r="DA105" s="457"/>
      <c r="DB105" s="77"/>
      <c r="DC105" s="90"/>
      <c r="DD105" s="84"/>
      <c r="DE105" s="459">
        <f>IF(ISBLANK(DJ3),"",COUNTIF(DI12:DI90,"=10"))</f>
        <v>23</v>
      </c>
      <c r="DF105" s="459"/>
      <c r="DG105" s="457">
        <f>IF(ISBLANK(DJ3),"",DE105/DE92)</f>
        <v>0.44230769230769229</v>
      </c>
      <c r="DH105" s="457"/>
      <c r="DI105" s="77"/>
      <c r="DJ105" s="90"/>
      <c r="DK105" s="84"/>
      <c r="DL105" s="459">
        <f>IF(ISBLANK(DQ3),"",COUNTIF(DP12:DP90,"=10"))</f>
        <v>1</v>
      </c>
      <c r="DM105" s="459"/>
      <c r="DN105" s="457">
        <f>IF(ISBLANK(DQ3),"",DL105/DL92)</f>
        <v>1.7543859649122806E-2</v>
      </c>
      <c r="DO105" s="457"/>
      <c r="DP105" s="77"/>
      <c r="DQ105" s="90"/>
      <c r="DR105" s="84"/>
      <c r="DS105" s="459">
        <f>IF(ISBLANK(DX3),"",COUNTIF(DW12:DW90,"=10"))</f>
        <v>2</v>
      </c>
      <c r="DT105" s="459"/>
      <c r="DU105" s="457">
        <f>IF(ISBLANK(DX3),"",DS105/DS92)</f>
        <v>4.5454545454545456E-2</v>
      </c>
      <c r="DV105" s="457"/>
      <c r="DW105" s="77"/>
      <c r="DX105" s="90"/>
      <c r="DY105" s="84"/>
      <c r="DZ105" s="459">
        <f>IF(ISBLANK(EE3),"",COUNTIF(ED12:ED90,"=10"))</f>
        <v>25</v>
      </c>
      <c r="EA105" s="459"/>
      <c r="EB105" s="457">
        <f>IF(ISBLANK(EE3),"",DZ105/DZ92)</f>
        <v>0.48076923076923078</v>
      </c>
      <c r="EC105" s="457"/>
      <c r="ED105" s="77"/>
      <c r="EE105" s="90"/>
      <c r="EF105" s="84"/>
      <c r="EG105" s="459">
        <f>IF(ISBLANK(EL3),"",COUNTIF(EK12:EK90,"=10"))</f>
        <v>11</v>
      </c>
      <c r="EH105" s="459"/>
      <c r="EI105" s="457">
        <f>IF(ISBLANK(EL3),"",EG105/EG92)</f>
        <v>0.21568627450980393</v>
      </c>
      <c r="EJ105" s="457"/>
      <c r="EK105" s="77"/>
      <c r="EL105" s="90"/>
      <c r="EM105" s="84"/>
      <c r="EN105" s="459">
        <f>IF(ISBLANK(ES3),"",COUNTIF(ER12:ER90,"=10"))</f>
        <v>19</v>
      </c>
      <c r="EO105" s="459"/>
      <c r="EP105" s="457">
        <f>IF(ISBLANK(ES3),"",EN105/EN92)</f>
        <v>0.37254901960784315</v>
      </c>
      <c r="EQ105" s="457"/>
      <c r="ER105" s="77"/>
      <c r="ES105" s="90"/>
      <c r="ET105" s="84"/>
      <c r="EU105" s="459">
        <f>IF(ISBLANK(EZ3),"",COUNTIF(EY12:EY90,"=10"))</f>
        <v>0</v>
      </c>
      <c r="EV105" s="459"/>
      <c r="EW105" s="457">
        <f>IF(ISBLANK(EZ3),"",EU105/EU92)</f>
        <v>0</v>
      </c>
      <c r="EX105" s="457"/>
      <c r="EY105" s="77"/>
      <c r="EZ105" s="90"/>
      <c r="FA105" s="84"/>
      <c r="FB105" s="459">
        <f>IF(ISBLANK(BM3),"",COUNTIF(FF12:FF90,"=10"))</f>
        <v>12</v>
      </c>
      <c r="FC105" s="459"/>
      <c r="FD105" s="457">
        <f>IF(ISBLANK(BM3),"",FB105/FB92)</f>
        <v>0.25531914893617019</v>
      </c>
      <c r="FE105" s="457"/>
      <c r="FF105" s="77"/>
      <c r="FG105" s="90"/>
      <c r="FH105" s="84"/>
      <c r="FI105" s="459">
        <f>IF(ISBLANK(FN3),"",COUNTIF(FM12:FM90,"=10"))</f>
        <v>21</v>
      </c>
      <c r="FJ105" s="459"/>
      <c r="FK105" s="457">
        <f>IF(ISBLANK(FN3),"",FI105/FI92)</f>
        <v>0.44680851063829785</v>
      </c>
      <c r="FL105" s="457"/>
      <c r="FM105" s="77"/>
      <c r="FN105" s="90"/>
      <c r="FO105" s="84"/>
      <c r="FP105" s="459">
        <f>IF(ISBLANK(DJ3),"",COUNTIF(FT12:FT90,"=10"))</f>
        <v>17</v>
      </c>
      <c r="FQ105" s="459"/>
      <c r="FR105" s="457">
        <f>IF(ISBLANK(DJ3),"",FP105/FP92)</f>
        <v>0.33333333333333331</v>
      </c>
      <c r="FS105" s="457"/>
      <c r="FT105" s="77"/>
      <c r="FU105" s="90"/>
      <c r="FV105" s="84"/>
      <c r="FW105" s="459">
        <f>IF(ISBLANK(GB3),"",COUNTIF(GA12:GA90,"=10"))</f>
        <v>1</v>
      </c>
      <c r="FX105" s="459"/>
      <c r="FY105" s="457">
        <f>IF(ISBLANK(GB3),"",FW105/FW92)</f>
        <v>2.0833333333333332E-2</v>
      </c>
      <c r="FZ105" s="457"/>
      <c r="GA105" s="77"/>
      <c r="GB105" s="90"/>
      <c r="GC105" s="84"/>
      <c r="GD105" s="459">
        <f>IF(ISBLANK(GI3),"",COUNTIF(GH12:GH90,"=10"))</f>
        <v>1</v>
      </c>
      <c r="GE105" s="459"/>
      <c r="GF105" s="457">
        <f>IF(ISBLANK(GI3),"",GD105/GD92)</f>
        <v>2.2222222222222223E-2</v>
      </c>
      <c r="GG105" s="457"/>
      <c r="GH105" s="77"/>
      <c r="GI105" s="90"/>
      <c r="GJ105" s="84"/>
      <c r="GK105" s="459">
        <f>IF(ISBLANK(GP3),"",COUNTIF(GO12:GO90,"=10"))</f>
        <v>13</v>
      </c>
      <c r="GL105" s="459"/>
      <c r="GM105" s="457">
        <f>IF(ISBLANK(GP3),"",GK105/GK92)</f>
        <v>0.27659574468085107</v>
      </c>
      <c r="GN105" s="457"/>
      <c r="GO105" s="77"/>
      <c r="GP105" s="90"/>
      <c r="GQ105" s="84"/>
      <c r="GR105" s="459">
        <f>IF(ISBLANK(GW3),"",COUNTIF(GV12:GV90,"=10"))</f>
        <v>18</v>
      </c>
      <c r="GS105" s="459"/>
      <c r="GT105" s="457">
        <f>IF(ISBLANK(GI3),"",GR105/GR92)</f>
        <v>0.4</v>
      </c>
      <c r="GU105" s="457"/>
      <c r="GV105" s="77"/>
      <c r="GW105" s="90"/>
      <c r="GX105" s="84"/>
      <c r="GY105" s="459">
        <f>IF(ISBLANK(HD3),"",COUNTIF(HC12:HC90,"=10"))</f>
        <v>4</v>
      </c>
      <c r="GZ105" s="459"/>
      <c r="HA105" s="457">
        <f>IF(ISBLANK(HD3),"",GY105/GY92)</f>
        <v>0.08</v>
      </c>
      <c r="HB105" s="457"/>
      <c r="HC105" s="77"/>
      <c r="HD105" s="90"/>
      <c r="HE105" s="84"/>
      <c r="HF105" s="459">
        <f>IF(ISBLANK(HK3),"",COUNTIF(HJ12:HJ90,"=10"))</f>
        <v>8</v>
      </c>
      <c r="HG105" s="459"/>
      <c r="HH105" s="457">
        <f>IF(ISBLANK(HK3),"",HF105/HF92)</f>
        <v>0.16666666666666666</v>
      </c>
      <c r="HI105" s="457"/>
      <c r="HJ105" s="77"/>
      <c r="HK105" s="90"/>
      <c r="HL105" s="84"/>
      <c r="HM105" s="459">
        <f>IF(ISBLANK(HR3),"",COUNTIF(HQ12:HQ90,"=10"))</f>
        <v>24</v>
      </c>
      <c r="HN105" s="459"/>
      <c r="HO105" s="457">
        <f>IF(ISBLANK(HR3),"",HM105/HM92)</f>
        <v>0.5</v>
      </c>
      <c r="HP105" s="457"/>
      <c r="HQ105" s="77"/>
      <c r="HR105" s="90"/>
      <c r="HS105" s="84"/>
      <c r="HT105" s="459">
        <f>IF(ISBLANK(HY3),"",COUNTIF(HX12:HX90,"=10"))</f>
        <v>6</v>
      </c>
      <c r="HU105" s="459"/>
      <c r="HV105" s="457">
        <f>IF(ISBLANK(HR3),"",HT105/HT92)</f>
        <v>0.13043478260869565</v>
      </c>
      <c r="HW105" s="457"/>
      <c r="HX105" s="77"/>
      <c r="HY105" s="90"/>
      <c r="HZ105" s="84"/>
      <c r="IA105" s="459">
        <f>IF(ISBLANK(IF3),"",COUNTIF(IE12:IE90,"=10"))</f>
        <v>16</v>
      </c>
      <c r="IB105" s="459"/>
      <c r="IC105" s="457">
        <f>IF(ISBLANK(IF3),"",IA105/IA92)</f>
        <v>0.32653061224489793</v>
      </c>
      <c r="ID105" s="457"/>
      <c r="IE105" s="77"/>
      <c r="IF105" s="90"/>
      <c r="IG105" s="84"/>
      <c r="IH105" s="459">
        <f>IF(ISBLANK(IF3),"",COUNTIF(IL12:IL90,"=10"))</f>
        <v>0</v>
      </c>
      <c r="II105" s="459"/>
      <c r="IJ105" s="457">
        <f>IF(ISBLANK(IF3),"",IH105/IH92)</f>
        <v>0</v>
      </c>
      <c r="IK105" s="457"/>
      <c r="IL105" s="77"/>
      <c r="IM105" s="90"/>
      <c r="IN105" s="84"/>
      <c r="IO105" s="459">
        <f>IF(ISBLANK(IT3),"",COUNTIF(IS12:IS90,"=10"))</f>
        <v>12</v>
      </c>
      <c r="IP105" s="459"/>
      <c r="IQ105" s="457">
        <f>IF(ISBLANK(IT3),"",IO105/IO92)</f>
        <v>0.2608695652173913</v>
      </c>
      <c r="IR105" s="457"/>
      <c r="IS105" s="77"/>
      <c r="IT105" s="90"/>
      <c r="IU105" s="84"/>
      <c r="IV105" s="459">
        <f>IF(ISBLANK(JA3),"",COUNTIF(IZ12:IZ90,"=10"))</f>
        <v>0</v>
      </c>
      <c r="IW105" s="459"/>
      <c r="IX105" s="457">
        <f>IF(ISBLANK(JA3),"",IV105/IV92)</f>
        <v>0</v>
      </c>
      <c r="IY105" s="457"/>
      <c r="IZ105" s="77"/>
      <c r="JA105" s="90"/>
      <c r="JB105" s="84"/>
      <c r="JC105" s="459">
        <f>IF(ISBLANK(JH3),"",COUNTIF(JG12:JG90,"=10"))</f>
        <v>19</v>
      </c>
      <c r="JD105" s="459"/>
      <c r="JE105" s="457">
        <f>IF(ISBLANK(JH3),"",JC105/JC92)</f>
        <v>0.45238095238095238</v>
      </c>
      <c r="JF105" s="457"/>
      <c r="JG105" s="77"/>
      <c r="JH105" s="90"/>
      <c r="JI105" s="84"/>
      <c r="JJ105" s="459">
        <f>IF(ISBLANK(JH3),"",COUNTIF(JN12:JN90,"=10"))</f>
        <v>0</v>
      </c>
      <c r="JK105" s="459"/>
      <c r="JL105" s="457" t="e">
        <f>IF(ISBLANK(JH3),"",JJ105/JJ92)</f>
        <v>#DIV/0!</v>
      </c>
      <c r="JM105" s="457"/>
      <c r="JN105" s="77"/>
      <c r="JO105" s="90"/>
      <c r="JP105" s="84"/>
      <c r="JQ105" s="459">
        <f>IF(ISBLANK(JV3),"",COUNTIF(JU12:JU90,"=10"))</f>
        <v>13</v>
      </c>
      <c r="JR105" s="459"/>
      <c r="JS105" s="457">
        <f>IF(ISBLANK(JV3),"",JQ105/JQ92)</f>
        <v>0.30952380952380953</v>
      </c>
      <c r="JT105" s="457"/>
      <c r="JU105" s="77"/>
      <c r="JV105" s="90"/>
      <c r="JW105" s="84"/>
      <c r="JX105" s="459" t="str">
        <f>IF(ISBLANK(KQ3),"",COUNTIF(KB12:KB90,"=10"))</f>
        <v/>
      </c>
      <c r="JY105" s="459"/>
      <c r="JZ105" s="457" t="str">
        <f>IF(ISBLANK(KQ3),"",JX105/JX92)</f>
        <v/>
      </c>
      <c r="KA105" s="457"/>
      <c r="KB105" s="77"/>
      <c r="KC105" s="90"/>
      <c r="KD105" s="84"/>
      <c r="KE105" s="459" t="str">
        <f>IF(ISBLANK(KX3),"",COUNTIF(KI12:KI90,"=10"))</f>
        <v/>
      </c>
      <c r="KF105" s="459"/>
      <c r="KG105" s="457" t="str">
        <f>IF(ISBLANK(KX3),"",KE105/KE92)</f>
        <v/>
      </c>
      <c r="KH105" s="457"/>
      <c r="KI105" s="77"/>
      <c r="KJ105" s="90"/>
      <c r="KK105" s="84"/>
      <c r="KL105" s="459" t="str">
        <f>IF(ISBLANK(KJ3),"",COUNTIF(KP12:KP90,"=10"))</f>
        <v/>
      </c>
      <c r="KM105" s="459"/>
      <c r="KN105" s="457" t="str">
        <f>IF(ISBLANK(KJ3),"",KL105/KL92)</f>
        <v/>
      </c>
      <c r="KO105" s="457"/>
      <c r="KP105" s="77"/>
      <c r="KQ105" s="90"/>
      <c r="KR105" s="84"/>
      <c r="KS105" s="459" t="str">
        <f>IF(ISBLANK(KC3),"",COUNTIF(KW12:KW90,"=10"))</f>
        <v/>
      </c>
      <c r="KT105" s="459"/>
      <c r="KU105" s="457" t="str">
        <f>IF(ISBLANK(KC3),"",KS105/KS92)</f>
        <v/>
      </c>
      <c r="KV105" s="457"/>
      <c r="KW105" s="77"/>
      <c r="KX105" s="90"/>
      <c r="KY105" s="85"/>
      <c r="KZ105" s="459" t="str">
        <f>IF(ISBLANK(LE3),"",COUNTIF(LD12:LD90,"=10"))</f>
        <v/>
      </c>
      <c r="LA105" s="459"/>
      <c r="LB105" s="457" t="str">
        <f>IF(ISBLANK(LE3),"",KZ105/KZ92)</f>
        <v/>
      </c>
      <c r="LC105" s="457"/>
      <c r="LD105" s="77"/>
      <c r="LE105" s="90"/>
      <c r="LF105" s="84"/>
      <c r="LG105" s="459" t="str">
        <f>IF(ISBLANK(LE3),"",COUNTIF(LK12:LK90,"=10"))</f>
        <v/>
      </c>
      <c r="LH105" s="459"/>
      <c r="LI105" s="457" t="str">
        <f>IF(ISBLANK(LE3),"",LG105/LG92)</f>
        <v/>
      </c>
      <c r="LJ105" s="457"/>
      <c r="LK105" s="77"/>
      <c r="LL105" s="90"/>
      <c r="LM105" s="84"/>
      <c r="LN105" s="459" t="str">
        <f>IF(ISBLANK(LS3),"",COUNTIF(LR12:LR90,"=10"))</f>
        <v/>
      </c>
      <c r="LO105" s="459"/>
      <c r="LP105" s="457" t="str">
        <f>IF(ISBLANK(LS3),"",LN105/LN92)</f>
        <v/>
      </c>
      <c r="LQ105" s="457"/>
      <c r="LR105" s="77"/>
      <c r="LS105" s="90"/>
      <c r="LT105" s="84"/>
      <c r="LU105" s="459" t="str">
        <f>IF(ISBLANK(LS3),"",COUNTIF(LY12:LY90,"=10"))</f>
        <v/>
      </c>
      <c r="LV105" s="459"/>
      <c r="LW105" s="457" t="str">
        <f>IF(ISBLANK(LS3),"",LU105/LU92)</f>
        <v/>
      </c>
      <c r="LX105" s="457"/>
      <c r="LY105" s="77"/>
      <c r="LZ105" s="90"/>
      <c r="MA105" s="84"/>
      <c r="MB105" s="459" t="str">
        <f>IF(ISBLANK(MG3),"",COUNTIF(MF12:MF90,"=10"))</f>
        <v/>
      </c>
      <c r="MC105" s="459"/>
      <c r="MD105" s="457" t="str">
        <f>IF(ISBLANK(MG3),"",MB105/MB92)</f>
        <v/>
      </c>
      <c r="ME105" s="457"/>
      <c r="MF105" s="77"/>
      <c r="MG105" s="90"/>
      <c r="MH105" s="84"/>
      <c r="MI105" s="459" t="str">
        <f>IF(ISBLANK(MN3),"",COUNTIF(MM12:MM90,"=10"))</f>
        <v/>
      </c>
      <c r="MJ105" s="459"/>
      <c r="MK105" s="457" t="str">
        <f>IF(ISBLANK(MN3),"",MI105/MI92)</f>
        <v/>
      </c>
      <c r="ML105" s="457"/>
      <c r="MM105" s="77"/>
      <c r="MN105" s="90"/>
      <c r="MO105" s="84"/>
      <c r="MP105" s="459" t="str">
        <f>IF(ISBLANK(MU3),"",COUNTIF(MT12:MT90,"=10"))</f>
        <v/>
      </c>
      <c r="MQ105" s="459"/>
      <c r="MR105" s="457" t="str">
        <f>IF(ISBLANK(MU3),"",MP105/MP92)</f>
        <v/>
      </c>
      <c r="MS105" s="457"/>
      <c r="MT105" s="77"/>
      <c r="MU105" s="90"/>
      <c r="MV105" s="84"/>
      <c r="MW105" s="459" t="str">
        <f>IF(ISBLANK(NP3),"",COUNTIF(NA12:NA90,"=10"))</f>
        <v/>
      </c>
      <c r="MX105" s="459"/>
      <c r="MY105" s="457" t="str">
        <f>IF(ISBLANK(NP3),"",MW105/MW92)</f>
        <v/>
      </c>
      <c r="MZ105" s="457"/>
      <c r="NA105" s="77"/>
      <c r="NB105" s="90"/>
      <c r="NC105" s="84"/>
      <c r="ND105" s="459" t="str">
        <f>IF(ISBLANK(NB3),"",COUNTIF(NH12:NH90,"=10"))</f>
        <v/>
      </c>
      <c r="NE105" s="459"/>
      <c r="NF105" s="457" t="str">
        <f>IF(ISBLANK(NB3),"",ND105/ND92)</f>
        <v/>
      </c>
      <c r="NG105" s="457"/>
      <c r="NH105" s="77"/>
      <c r="NI105" s="90"/>
      <c r="NJ105" s="84"/>
      <c r="NK105" s="459" t="str">
        <f>IF(ISBLANK(OD3),"",COUNTIF(NO12:NO90,"=10"))</f>
        <v/>
      </c>
      <c r="NL105" s="459"/>
      <c r="NM105" s="457" t="str">
        <f>IF(ISBLANK(OD3),"",NK105/NK92)</f>
        <v/>
      </c>
      <c r="NN105" s="457"/>
      <c r="NO105" s="77"/>
      <c r="NP105" s="90"/>
      <c r="NQ105" s="84"/>
      <c r="NR105" s="459" t="str">
        <f>IF(ISBLANK(NI3),"",COUNTIF(NV12:NV90,"=10"))</f>
        <v/>
      </c>
      <c r="NS105" s="459"/>
      <c r="NT105" s="457" t="str">
        <f>IF(ISBLANK(NI3),"",NR105/NR92)</f>
        <v/>
      </c>
      <c r="NU105" s="457"/>
      <c r="NV105" s="77"/>
      <c r="NW105" s="90"/>
      <c r="NX105" s="84"/>
      <c r="NY105" s="459" t="str">
        <f>IF(ISBLANK(OK3),"",COUNTIF(OC12:OC90,"=10"))</f>
        <v/>
      </c>
      <c r="NZ105" s="459"/>
      <c r="OA105" s="457" t="str">
        <f>IF(ISBLANK(OK3),"",NY105/NY92)</f>
        <v/>
      </c>
      <c r="OB105" s="457"/>
      <c r="OC105" s="77"/>
      <c r="OD105" s="90"/>
      <c r="OE105" s="84"/>
      <c r="OF105" s="459" t="str">
        <f>IF(ISBLANK(NW3),"",COUNTIF(OJ12:OJ90,"=10"))</f>
        <v/>
      </c>
      <c r="OG105" s="459"/>
      <c r="OH105" s="457" t="str">
        <f>IF(ISBLANK(NW3),"",OF105/OF92)</f>
        <v/>
      </c>
      <c r="OI105" s="457"/>
      <c r="OJ105" s="77"/>
      <c r="OK105" s="90"/>
      <c r="OL105" s="84"/>
      <c r="OM105" s="459" t="str">
        <f>IF(ISBLANK(OR3),"",COUNTIF(OQ12:OQ90,"=10"))</f>
        <v/>
      </c>
      <c r="ON105" s="459"/>
      <c r="OO105" s="457" t="str">
        <f>IF(ISBLANK(OR3),"",OM105/OM92)</f>
        <v/>
      </c>
      <c r="OP105" s="457"/>
      <c r="OQ105" s="77"/>
      <c r="OR105" s="90"/>
      <c r="OS105" s="84"/>
      <c r="OT105" s="459" t="str">
        <f>IF(ISBLANK(OY3),"",COUNTIF(OX12:OX90,"=10"))</f>
        <v/>
      </c>
      <c r="OU105" s="459"/>
      <c r="OV105" s="457" t="str">
        <f>IF(ISBLANK(OY3),"",OT105/OT92)</f>
        <v/>
      </c>
      <c r="OW105" s="457"/>
      <c r="OX105" s="77"/>
      <c r="OY105" s="90"/>
      <c r="OZ105" s="84"/>
      <c r="PA105" s="459" t="str">
        <f>IF(ISBLANK(PF3),"",COUNTIF(PE12:PE90,"=10"))</f>
        <v/>
      </c>
      <c r="PB105" s="459"/>
      <c r="PC105" s="457" t="str">
        <f>IF(ISBLANK(PF3),"",PA105/PA92)</f>
        <v/>
      </c>
      <c r="PD105" s="457"/>
      <c r="PE105" s="77"/>
      <c r="PF105" s="90"/>
      <c r="PG105" s="84"/>
      <c r="PH105" s="459" t="str">
        <f>IF(ISBLANK(PM3),"",COUNTIF(PL12:PL90,"=10"))</f>
        <v/>
      </c>
      <c r="PI105" s="459"/>
      <c r="PJ105" s="457" t="str">
        <f>IF(ISBLANK(PM3),"",PH105/PH92)</f>
        <v/>
      </c>
      <c r="PK105" s="457"/>
      <c r="PL105" s="77"/>
      <c r="PM105" s="90"/>
      <c r="PN105" s="84"/>
      <c r="PO105" s="459" t="str">
        <f>IF(ISBLANK(PT3),"",COUNTIF(PS12:PS90,"=10"))</f>
        <v/>
      </c>
      <c r="PP105" s="459"/>
      <c r="PQ105" s="457" t="str">
        <f>IF(ISBLANK(PT3),"",PO105/PO92)</f>
        <v/>
      </c>
      <c r="PR105" s="457"/>
      <c r="PS105" s="77"/>
      <c r="PT105" s="90"/>
      <c r="PU105" s="84"/>
      <c r="PV105" s="459" t="str">
        <f>IF(ISBLANK(QA3),"",COUNTIF(PZ12:PZ90,"=10"))</f>
        <v/>
      </c>
      <c r="PW105" s="459"/>
      <c r="PX105" s="457" t="str">
        <f>IF(ISBLANK(QA3),"",PV105/PV92)</f>
        <v/>
      </c>
      <c r="PY105" s="457"/>
      <c r="PZ105" s="77"/>
      <c r="QA105" s="90"/>
      <c r="QB105" s="84"/>
      <c r="QC105" s="459" t="str">
        <f>IF(ISBLANK(QH3),"",COUNTIF(QG12:QG90,"=10"))</f>
        <v/>
      </c>
      <c r="QD105" s="459"/>
      <c r="QE105" s="457" t="str">
        <f>IF(ISBLANK(QH3),"",QC105/QC92)</f>
        <v/>
      </c>
      <c r="QF105" s="457"/>
      <c r="QG105" s="77"/>
      <c r="QH105" s="90"/>
      <c r="QI105" s="85"/>
      <c r="QJ105" s="459" t="str">
        <f>IF(ISBLANK(QV3),"",COUNTIF(QN12:QN90,"=10"))</f>
        <v/>
      </c>
      <c r="QK105" s="459"/>
      <c r="QL105" s="457" t="str">
        <f>IF(ISBLANK(QV3),"",QJ105/QJ92)</f>
        <v/>
      </c>
      <c r="QM105" s="457"/>
      <c r="QN105" s="77"/>
      <c r="QO105" s="90"/>
      <c r="QP105" s="85"/>
      <c r="QQ105" s="459" t="str">
        <f>IF(ISBLANK(QO3),"",COUNTIF(QU12:QU90,"=10"))</f>
        <v/>
      </c>
      <c r="QR105" s="459"/>
      <c r="QS105" s="457" t="str">
        <f>IF(ISBLANK(QO3),"",QQ105/QQ92)</f>
        <v/>
      </c>
      <c r="QT105" s="457"/>
      <c r="QU105" s="77"/>
      <c r="QV105" s="90"/>
    </row>
    <row r="106" spans="1:464" ht="15" customHeight="1" x14ac:dyDescent="0.2">
      <c r="A106" s="497"/>
      <c r="B106" s="86" t="s">
        <v>245</v>
      </c>
      <c r="C106" s="80"/>
      <c r="D106" s="459">
        <f>IF(ISBLANK(I3),"",COUNTIF(I12:I90,"&gt;=100"))</f>
        <v>0</v>
      </c>
      <c r="E106" s="459"/>
      <c r="F106" s="457" t="e">
        <f>IF(ISBLANK(I3),"",D106/D92)</f>
        <v>#DIV/0!</v>
      </c>
      <c r="G106" s="457"/>
      <c r="H106" s="77"/>
      <c r="I106" s="90"/>
      <c r="J106" s="83"/>
      <c r="K106" s="459">
        <f>IF(ISBLANK(P3),"",COUNTIF(P12:P90,"&gt;=100"))</f>
        <v>2</v>
      </c>
      <c r="L106" s="459"/>
      <c r="M106" s="457">
        <f>IF(ISBLANK(P3),"",K106/K92)</f>
        <v>2.9850746268656716E-2</v>
      </c>
      <c r="N106" s="457"/>
      <c r="O106" s="77"/>
      <c r="P106" s="90"/>
      <c r="Q106" s="84"/>
      <c r="R106" s="459">
        <f>IF(ISBLANK(W3),"",COUNTIF(W12:W90,"&gt;=100"))</f>
        <v>1</v>
      </c>
      <c r="S106" s="459"/>
      <c r="T106" s="457">
        <f>IF(ISBLANK(W3),"",R106/R92)</f>
        <v>1.6129032258064516E-2</v>
      </c>
      <c r="U106" s="457"/>
      <c r="V106" s="77"/>
      <c r="W106" s="90"/>
      <c r="X106" s="84"/>
      <c r="Y106" s="459">
        <f>IF(ISBLANK(AD3),"",COUNTIF(AD12:AD90,"&gt;=100"))</f>
        <v>0</v>
      </c>
      <c r="Z106" s="459"/>
      <c r="AA106" s="457">
        <f>IF(ISBLANK(AD3),"",Y106/Y92)</f>
        <v>0</v>
      </c>
      <c r="AB106" s="457"/>
      <c r="AC106" s="77"/>
      <c r="AD106" s="90"/>
      <c r="AE106" s="84"/>
      <c r="AF106" s="459">
        <f>IF(ISBLANK(AK3),"",COUNTIF(AK12:AK90,"&gt;=100"))</f>
        <v>1</v>
      </c>
      <c r="AG106" s="459"/>
      <c r="AH106" s="457">
        <f>IF(ISBLANK(AK3),"",AF106/AF92)</f>
        <v>1.7241379310344827E-2</v>
      </c>
      <c r="AI106" s="457"/>
      <c r="AJ106" s="77"/>
      <c r="AK106" s="90"/>
      <c r="AL106" s="84"/>
      <c r="AM106" s="459">
        <f>IF(ISBLANK(AR3),"",COUNTIF(AR12:AR90,"&gt;=100"))</f>
        <v>0</v>
      </c>
      <c r="AN106" s="459"/>
      <c r="AO106" s="457">
        <f>IF(ISBLANK(AR3),"",AM106/AM92)</f>
        <v>0</v>
      </c>
      <c r="AP106" s="457"/>
      <c r="AQ106" s="77"/>
      <c r="AR106" s="90"/>
      <c r="AS106" s="84"/>
      <c r="AT106" s="459">
        <f>IF(ISBLANK(AY3),"",COUNTIF(AY12:AY90,"&gt;=100"))</f>
        <v>2</v>
      </c>
      <c r="AU106" s="459"/>
      <c r="AV106" s="457">
        <f>IF(ISBLANK(AY3),"",AT106/AT92)</f>
        <v>3.3333333333333333E-2</v>
      </c>
      <c r="AW106" s="457"/>
      <c r="AX106" s="77"/>
      <c r="AY106" s="90"/>
      <c r="AZ106" s="84"/>
      <c r="BA106" s="459">
        <f>IF(ISBLANK(BF3),"",COUNTIF(BF12:BF90,"&gt;=100"))</f>
        <v>0</v>
      </c>
      <c r="BB106" s="459"/>
      <c r="BC106" s="457">
        <f>IF(ISBLANK(BF3),"",BA106/BA92)</f>
        <v>0</v>
      </c>
      <c r="BD106" s="457"/>
      <c r="BE106" s="77"/>
      <c r="BF106" s="90"/>
      <c r="BG106" s="84"/>
      <c r="BH106" s="459">
        <f>IF(ISBLANK(BM3),"",COUNTIF(BM12:BM90,"&gt;=100"))</f>
        <v>3</v>
      </c>
      <c r="BI106" s="459"/>
      <c r="BJ106" s="457">
        <f>IF(ISBLANK(BM3),"",BH106/BH92)</f>
        <v>5.5555555555555552E-2</v>
      </c>
      <c r="BK106" s="457"/>
      <c r="BL106" s="77"/>
      <c r="BM106" s="90"/>
      <c r="BN106" s="84"/>
      <c r="BO106" s="459">
        <f>IF(ISBLANK(BT3),"",COUNTIF(BT12:BT90,"&gt;=100"))</f>
        <v>0</v>
      </c>
      <c r="BP106" s="459"/>
      <c r="BQ106" s="457">
        <f>IF(ISBLANK(BT3),"",BO106/BO92)</f>
        <v>0</v>
      </c>
      <c r="BR106" s="457"/>
      <c r="BS106" s="77"/>
      <c r="BT106" s="90"/>
      <c r="BU106" s="84"/>
      <c r="BV106" s="459">
        <f>IF(ISBLANK(CA3),"",COUNTIF(CA12:CA90,"&gt;=100"))</f>
        <v>0</v>
      </c>
      <c r="BW106" s="459"/>
      <c r="BX106" s="457">
        <f>IF(ISBLANK(CA3),"",BV106/BV92)</f>
        <v>0</v>
      </c>
      <c r="BY106" s="457"/>
      <c r="BZ106" s="77"/>
      <c r="CA106" s="90"/>
      <c r="CB106" s="84"/>
      <c r="CC106" s="459">
        <f>IF(ISBLANK(CH3),"",COUNTIF(CH12:CH90,"&gt;=100"))</f>
        <v>0</v>
      </c>
      <c r="CD106" s="459"/>
      <c r="CE106" s="457">
        <f>IF(ISBLANK(CH3),"",CC106/CC92)</f>
        <v>0</v>
      </c>
      <c r="CF106" s="457"/>
      <c r="CG106" s="77"/>
      <c r="CH106" s="90"/>
      <c r="CI106" s="84"/>
      <c r="CJ106" s="459">
        <f>IF(ISBLANK(CO3),"",COUNTIF(CO12:CO90,"&gt;=100"))</f>
        <v>1</v>
      </c>
      <c r="CK106" s="459"/>
      <c r="CL106" s="457">
        <f>IF(ISBLANK(CO3),"",CJ106/CJ92)</f>
        <v>1.7543859649122806E-2</v>
      </c>
      <c r="CM106" s="457"/>
      <c r="CN106" s="77"/>
      <c r="CO106" s="90"/>
      <c r="CP106" s="84"/>
      <c r="CQ106" s="459">
        <f>IF(ISBLANK(CV3),"",COUNTIF(CV12:CV90,"&gt;=100"))</f>
        <v>0</v>
      </c>
      <c r="CR106" s="459"/>
      <c r="CS106" s="457">
        <f>IF(ISBLANK(CV3),"",CQ106/CQ92)</f>
        <v>0</v>
      </c>
      <c r="CT106" s="457"/>
      <c r="CU106" s="77"/>
      <c r="CV106" s="90"/>
      <c r="CW106" s="84"/>
      <c r="CX106" s="459">
        <f>IF(ISBLANK(DC3),"",COUNTIF(DC12:DC90,"&gt;=100"))</f>
        <v>7</v>
      </c>
      <c r="CY106" s="459"/>
      <c r="CZ106" s="457">
        <f>IF(ISBLANK(DC3),"",CX106/CX92)</f>
        <v>0.13207547169811321</v>
      </c>
      <c r="DA106" s="457"/>
      <c r="DB106" s="77"/>
      <c r="DC106" s="90"/>
      <c r="DD106" s="84"/>
      <c r="DE106" s="459">
        <f>IF(ISBLANK(DJ3),"",COUNTIF(DJ12:DJ90,"&gt;=100"))</f>
        <v>2</v>
      </c>
      <c r="DF106" s="459"/>
      <c r="DG106" s="457">
        <f>IF(ISBLANK(DJ3),"",DE106/DE92)</f>
        <v>3.8461538461538464E-2</v>
      </c>
      <c r="DH106" s="457"/>
      <c r="DI106" s="77"/>
      <c r="DJ106" s="90"/>
      <c r="DK106" s="84"/>
      <c r="DL106" s="459">
        <f>IF(ISBLANK(DQ3),"",COUNTIF(DQ12:DQ90,"&gt;=100"))</f>
        <v>0</v>
      </c>
      <c r="DM106" s="459"/>
      <c r="DN106" s="457">
        <f>IF(ISBLANK(DQ3),"",DL106/DL92)</f>
        <v>0</v>
      </c>
      <c r="DO106" s="457"/>
      <c r="DP106" s="77"/>
      <c r="DQ106" s="90"/>
      <c r="DR106" s="84"/>
      <c r="DS106" s="459">
        <f>IF(ISBLANK(DX3),"",COUNTIF(DX12:DX90,"&gt;=100"))</f>
        <v>0</v>
      </c>
      <c r="DT106" s="459"/>
      <c r="DU106" s="457">
        <f>IF(ISBLANK(DX3),"",DS106/DS92)</f>
        <v>0</v>
      </c>
      <c r="DV106" s="457"/>
      <c r="DW106" s="77"/>
      <c r="DX106" s="90"/>
      <c r="DY106" s="84"/>
      <c r="DZ106" s="459">
        <f>IF(ISBLANK(EE3),"",COUNTIF(EE12:EE90,"&gt;=100"))</f>
        <v>1</v>
      </c>
      <c r="EA106" s="459"/>
      <c r="EB106" s="457">
        <f>IF(ISBLANK(EE3),"",DZ106/DZ92)</f>
        <v>1.9230769230769232E-2</v>
      </c>
      <c r="EC106" s="457"/>
      <c r="ED106" s="77"/>
      <c r="EE106" s="90"/>
      <c r="EF106" s="84"/>
      <c r="EG106" s="459">
        <f>IF(ISBLANK(EL3),"",COUNTIF(EL12:EL90,"&gt;=100"))</f>
        <v>0</v>
      </c>
      <c r="EH106" s="459"/>
      <c r="EI106" s="457">
        <f>IF(ISBLANK(EL3),"",EG106/EG92)</f>
        <v>0</v>
      </c>
      <c r="EJ106" s="457"/>
      <c r="EK106" s="77"/>
      <c r="EL106" s="90"/>
      <c r="EM106" s="84"/>
      <c r="EN106" s="459">
        <f>IF(ISBLANK(ES3),"",COUNTIF(ES12:ES90,"&gt;=100"))</f>
        <v>0</v>
      </c>
      <c r="EO106" s="459"/>
      <c r="EP106" s="457">
        <f>IF(ISBLANK(ES3),"",EN106/EN92)</f>
        <v>0</v>
      </c>
      <c r="EQ106" s="457"/>
      <c r="ER106" s="77"/>
      <c r="ES106" s="90"/>
      <c r="ET106" s="84"/>
      <c r="EU106" s="459">
        <f>IF(ISBLANK(EZ3),"",COUNTIF(EZ12:EZ90,"&gt;=100"))</f>
        <v>0</v>
      </c>
      <c r="EV106" s="459"/>
      <c r="EW106" s="457">
        <f>IF(ISBLANK(EZ3),"",EU106/EU92)</f>
        <v>0</v>
      </c>
      <c r="EX106" s="457"/>
      <c r="EY106" s="77"/>
      <c r="EZ106" s="90"/>
      <c r="FA106" s="84"/>
      <c r="FB106" s="459">
        <f>IF(ISBLANK(BM3),"",COUNTIF(FG12:FG90,"&gt;=100"))</f>
        <v>1</v>
      </c>
      <c r="FC106" s="459"/>
      <c r="FD106" s="457">
        <f>IF(ISBLANK(BM3),"",FB106/FB92)</f>
        <v>2.1276595744680851E-2</v>
      </c>
      <c r="FE106" s="457"/>
      <c r="FF106" s="77"/>
      <c r="FG106" s="90"/>
      <c r="FH106" s="84"/>
      <c r="FI106" s="459">
        <f>IF(ISBLANK(FN3),"",COUNTIF(FN12:FN90,"&gt;=100"))</f>
        <v>2</v>
      </c>
      <c r="FJ106" s="459"/>
      <c r="FK106" s="457">
        <f>IF(ISBLANK(FN3),"",FI106/FI92)</f>
        <v>4.2553191489361701E-2</v>
      </c>
      <c r="FL106" s="457"/>
      <c r="FM106" s="77"/>
      <c r="FN106" s="90"/>
      <c r="FO106" s="84"/>
      <c r="FP106" s="459">
        <f>IF(ISBLANK(DJ3),"",COUNTIF(FU12:FU90,"&gt;=100"))</f>
        <v>0</v>
      </c>
      <c r="FQ106" s="459"/>
      <c r="FR106" s="457">
        <f>IF(ISBLANK(DJ3),"",FP106/FP92)</f>
        <v>0</v>
      </c>
      <c r="FS106" s="457"/>
      <c r="FT106" s="77"/>
      <c r="FU106" s="90"/>
      <c r="FV106" s="84"/>
      <c r="FW106" s="459">
        <f>IF(ISBLANK(GB3),"",COUNTIF(GB12:GB90,"&gt;=100"))</f>
        <v>0</v>
      </c>
      <c r="FX106" s="459"/>
      <c r="FY106" s="457">
        <f>IF(ISBLANK(GB3),"",FW106/FW92)</f>
        <v>0</v>
      </c>
      <c r="FZ106" s="457"/>
      <c r="GA106" s="77"/>
      <c r="GB106" s="90"/>
      <c r="GC106" s="84"/>
      <c r="GD106" s="459">
        <f>IF(ISBLANK(GI3),"",COUNTIF(GI12:GI90,"&gt;=100"))</f>
        <v>0</v>
      </c>
      <c r="GE106" s="459"/>
      <c r="GF106" s="457">
        <f>IF(ISBLANK(GI3),"",GD106/GD92)</f>
        <v>0</v>
      </c>
      <c r="GG106" s="457"/>
      <c r="GH106" s="77"/>
      <c r="GI106" s="90"/>
      <c r="GJ106" s="84"/>
      <c r="GK106" s="459">
        <f>IF(ISBLANK(GP3),"",COUNTIF(GP12:GP90,"&gt;=100"))</f>
        <v>1</v>
      </c>
      <c r="GL106" s="459"/>
      <c r="GM106" s="457">
        <f>IF(ISBLANK(GP3),"",GK106/GK92)</f>
        <v>2.1276595744680851E-2</v>
      </c>
      <c r="GN106" s="457"/>
      <c r="GO106" s="77"/>
      <c r="GP106" s="90"/>
      <c r="GQ106" s="84"/>
      <c r="GR106" s="459">
        <f>IF(ISBLANK(GW3),"",COUNTIF(GW12:GW90,"&gt;=100"))</f>
        <v>0</v>
      </c>
      <c r="GS106" s="459"/>
      <c r="GT106" s="457">
        <f>IF(ISBLANK(GI3),"",GR106/GR92)</f>
        <v>0</v>
      </c>
      <c r="GU106" s="457"/>
      <c r="GV106" s="77"/>
      <c r="GW106" s="90"/>
      <c r="GX106" s="84"/>
      <c r="GY106" s="459">
        <f>IF(ISBLANK(HD3),"",COUNTIF(HD12:HD90,"&gt;=100"))</f>
        <v>0</v>
      </c>
      <c r="GZ106" s="459"/>
      <c r="HA106" s="457">
        <f>IF(ISBLANK(HD3),"",GY106/GY92)</f>
        <v>0</v>
      </c>
      <c r="HB106" s="457"/>
      <c r="HC106" s="77"/>
      <c r="HD106" s="90"/>
      <c r="HE106" s="84"/>
      <c r="HF106" s="459">
        <f>IF(ISBLANK(HK3),"",COUNTIF(HK12:HK90,"&gt;=100"))</f>
        <v>0</v>
      </c>
      <c r="HG106" s="459"/>
      <c r="HH106" s="457">
        <f>IF(ISBLANK(HK3),"",HF106/HF92)</f>
        <v>0</v>
      </c>
      <c r="HI106" s="457"/>
      <c r="HJ106" s="77"/>
      <c r="HK106" s="90"/>
      <c r="HL106" s="84"/>
      <c r="HM106" s="459">
        <f>IF(ISBLANK(HR3),"",COUNTIF(HR12:HR90,"&gt;=100"))</f>
        <v>0</v>
      </c>
      <c r="HN106" s="459"/>
      <c r="HO106" s="457">
        <f>IF(ISBLANK(HR3),"",HM106/HM92)</f>
        <v>0</v>
      </c>
      <c r="HP106" s="457"/>
      <c r="HQ106" s="77"/>
      <c r="HR106" s="90"/>
      <c r="HS106" s="84"/>
      <c r="HT106" s="459">
        <f>IF(ISBLANK(HY3),"",COUNTIF(HY12:HY90,"&gt;=100"))</f>
        <v>0</v>
      </c>
      <c r="HU106" s="459"/>
      <c r="HV106" s="457">
        <f>IF(ISBLANK(HR3),"",HT106/HT92)</f>
        <v>0</v>
      </c>
      <c r="HW106" s="457"/>
      <c r="HX106" s="77"/>
      <c r="HY106" s="90"/>
      <c r="HZ106" s="84"/>
      <c r="IA106" s="459">
        <f>IF(ISBLANK(IF3),"",COUNTIF(IF12:IF90,"&gt;=100"))</f>
        <v>0</v>
      </c>
      <c r="IB106" s="459"/>
      <c r="IC106" s="457">
        <f>IF(ISBLANK(IF3),"",IA106/IA92)</f>
        <v>0</v>
      </c>
      <c r="ID106" s="457"/>
      <c r="IE106" s="77"/>
      <c r="IF106" s="90"/>
      <c r="IG106" s="84"/>
      <c r="IH106" s="459">
        <f>IF(ISBLANK(IF3),"",COUNTIF(IM12:IM90,"&gt;=100"))</f>
        <v>0</v>
      </c>
      <c r="II106" s="459"/>
      <c r="IJ106" s="457">
        <f>IF(ISBLANK(IF3),"",IH106/IH92)</f>
        <v>0</v>
      </c>
      <c r="IK106" s="457"/>
      <c r="IL106" s="77"/>
      <c r="IM106" s="90"/>
      <c r="IN106" s="84"/>
      <c r="IO106" s="459">
        <f>IF(ISBLANK(IT3),"",COUNTIF(IT12:IT90,"&gt;=100"))</f>
        <v>0</v>
      </c>
      <c r="IP106" s="459"/>
      <c r="IQ106" s="457">
        <f>IF(ISBLANK(IT3),"",IO106/IO92)</f>
        <v>0</v>
      </c>
      <c r="IR106" s="457"/>
      <c r="IS106" s="77"/>
      <c r="IT106" s="90"/>
      <c r="IU106" s="84"/>
      <c r="IV106" s="459">
        <f>IF(ISBLANK(JA3),"",COUNTIF(JA12:JA90,"&gt;=100"))</f>
        <v>0</v>
      </c>
      <c r="IW106" s="459"/>
      <c r="IX106" s="457">
        <f>IF(ISBLANK(JA3),"",IV106/IV92)</f>
        <v>0</v>
      </c>
      <c r="IY106" s="457"/>
      <c r="IZ106" s="77"/>
      <c r="JA106" s="90"/>
      <c r="JB106" s="84"/>
      <c r="JC106" s="459">
        <f>IF(ISBLANK(JH3),"",COUNTIF(JH12:JH90,"&gt;=100"))</f>
        <v>4</v>
      </c>
      <c r="JD106" s="459"/>
      <c r="JE106" s="457">
        <f>IF(ISBLANK(JH3),"",JC106/JC92)</f>
        <v>9.5238095238095233E-2</v>
      </c>
      <c r="JF106" s="457"/>
      <c r="JG106" s="77"/>
      <c r="JH106" s="90"/>
      <c r="JI106" s="84"/>
      <c r="JJ106" s="459">
        <f>IF(ISBLANK(JH3),"",COUNTIF(JO12:JO90,"&gt;=100"))</f>
        <v>0</v>
      </c>
      <c r="JK106" s="459"/>
      <c r="JL106" s="457" t="e">
        <f>IF(ISBLANK(JH3),"",JJ106/JJ92)</f>
        <v>#DIV/0!</v>
      </c>
      <c r="JM106" s="457"/>
      <c r="JN106" s="77"/>
      <c r="JO106" s="90"/>
      <c r="JP106" s="84"/>
      <c r="JQ106" s="459">
        <f>IF(ISBLANK(JV3),"",COUNTIF(JV12:JV90,"&gt;=100"))</f>
        <v>0</v>
      </c>
      <c r="JR106" s="459"/>
      <c r="JS106" s="457">
        <f>IF(ISBLANK(JV3),"",JQ106/JQ92)</f>
        <v>0</v>
      </c>
      <c r="JT106" s="457"/>
      <c r="JU106" s="77"/>
      <c r="JV106" s="90"/>
      <c r="JW106" s="84"/>
      <c r="JX106" s="459" t="str">
        <f>IF(ISBLANK(KQ3),"",COUNTIF(KC12:KC90,"&gt;=100"))</f>
        <v/>
      </c>
      <c r="JY106" s="459"/>
      <c r="JZ106" s="457" t="str">
        <f>IF(ISBLANK(KQ3),"",JX106/JX92)</f>
        <v/>
      </c>
      <c r="KA106" s="457"/>
      <c r="KB106" s="77"/>
      <c r="KC106" s="90"/>
      <c r="KD106" s="84"/>
      <c r="KE106" s="459" t="str">
        <f>IF(ISBLANK(KX3),"",COUNTIF(KJ12:KJ90,"&gt;=100"))</f>
        <v/>
      </c>
      <c r="KF106" s="459"/>
      <c r="KG106" s="457" t="str">
        <f>IF(ISBLANK(KX3),"",KE106/KE92)</f>
        <v/>
      </c>
      <c r="KH106" s="457"/>
      <c r="KI106" s="77"/>
      <c r="KJ106" s="90"/>
      <c r="KK106" s="84"/>
      <c r="KL106" s="459" t="str">
        <f>IF(ISBLANK(KJ3),"",COUNTIF(KQ12:KQ90,"&gt;=100"))</f>
        <v/>
      </c>
      <c r="KM106" s="459"/>
      <c r="KN106" s="457" t="str">
        <f>IF(ISBLANK(KJ3),"",KL106/KL92)</f>
        <v/>
      </c>
      <c r="KO106" s="457"/>
      <c r="KP106" s="77"/>
      <c r="KQ106" s="90"/>
      <c r="KR106" s="84"/>
      <c r="KS106" s="459" t="str">
        <f>IF(ISBLANK(KC3),"",COUNTIF(KX12:KX90,"&gt;=100"))</f>
        <v/>
      </c>
      <c r="KT106" s="459"/>
      <c r="KU106" s="457" t="str">
        <f>IF(ISBLANK(KC3),"",KS106/KS92)</f>
        <v/>
      </c>
      <c r="KV106" s="457"/>
      <c r="KW106" s="77"/>
      <c r="KX106" s="90"/>
      <c r="KY106" s="85"/>
      <c r="KZ106" s="459" t="str">
        <f>IF(ISBLANK(LE3),"",COUNTIF(LE12:LE90,"&gt;=100"))</f>
        <v/>
      </c>
      <c r="LA106" s="459"/>
      <c r="LB106" s="457" t="str">
        <f>IF(ISBLANK(LE3),"",KZ106/KZ92)</f>
        <v/>
      </c>
      <c r="LC106" s="457"/>
      <c r="LD106" s="77"/>
      <c r="LE106" s="90"/>
      <c r="LF106" s="84"/>
      <c r="LG106" s="459" t="str">
        <f>IF(ISBLANK(LE3),"",COUNTIF(LL12:LL90,"&gt;=100"))</f>
        <v/>
      </c>
      <c r="LH106" s="459"/>
      <c r="LI106" s="457" t="str">
        <f>IF(ISBLANK(LE3),"",LG106/LG92)</f>
        <v/>
      </c>
      <c r="LJ106" s="457"/>
      <c r="LK106" s="77"/>
      <c r="LL106" s="90"/>
      <c r="LM106" s="84"/>
      <c r="LN106" s="459" t="str">
        <f>IF(ISBLANK(LS3),"",COUNTIF(LS12:LS90,"&gt;=100"))</f>
        <v/>
      </c>
      <c r="LO106" s="459"/>
      <c r="LP106" s="457" t="str">
        <f>IF(ISBLANK(LS3),"",LN106/LN92)</f>
        <v/>
      </c>
      <c r="LQ106" s="457"/>
      <c r="LR106" s="77"/>
      <c r="LS106" s="90"/>
      <c r="LT106" s="84"/>
      <c r="LU106" s="459" t="str">
        <f>IF(ISBLANK(LS3),"",COUNTIF(LZ12:LZ90,"&gt;=100"))</f>
        <v/>
      </c>
      <c r="LV106" s="459"/>
      <c r="LW106" s="457" t="str">
        <f>IF(ISBLANK(LS3),"",LU106/LU92)</f>
        <v/>
      </c>
      <c r="LX106" s="457"/>
      <c r="LY106" s="77"/>
      <c r="LZ106" s="90"/>
      <c r="MA106" s="84"/>
      <c r="MB106" s="459" t="str">
        <f>IF(ISBLANK(MG3),"",COUNTIF(MG12:MG90,"&gt;=100"))</f>
        <v/>
      </c>
      <c r="MC106" s="459"/>
      <c r="MD106" s="457" t="str">
        <f>IF(ISBLANK(MG3),"",MB106/MB92)</f>
        <v/>
      </c>
      <c r="ME106" s="457"/>
      <c r="MF106" s="77"/>
      <c r="MG106" s="90"/>
      <c r="MH106" s="84"/>
      <c r="MI106" s="459" t="str">
        <f>IF(ISBLANK(MN3),"",COUNTIF(MN12:MN90,"&gt;=100"))</f>
        <v/>
      </c>
      <c r="MJ106" s="459"/>
      <c r="MK106" s="457" t="str">
        <f>IF(ISBLANK(MN3),"",MI106/MI92)</f>
        <v/>
      </c>
      <c r="ML106" s="457"/>
      <c r="MM106" s="77"/>
      <c r="MN106" s="90"/>
      <c r="MO106" s="84"/>
      <c r="MP106" s="459" t="str">
        <f>IF(ISBLANK(MU3),"",COUNTIF(MU12:MU90,"&gt;=100"))</f>
        <v/>
      </c>
      <c r="MQ106" s="459"/>
      <c r="MR106" s="457" t="str">
        <f>IF(ISBLANK(MU3),"",MP106/MP92)</f>
        <v/>
      </c>
      <c r="MS106" s="457"/>
      <c r="MT106" s="77"/>
      <c r="MU106" s="90"/>
      <c r="MV106" s="84"/>
      <c r="MW106" s="459" t="str">
        <f>IF(ISBLANK(NP3),"",COUNTIF(NB12:NB90,"&gt;=100"))</f>
        <v/>
      </c>
      <c r="MX106" s="459"/>
      <c r="MY106" s="457" t="str">
        <f>IF(ISBLANK(NP3),"",MW106/MW92)</f>
        <v/>
      </c>
      <c r="MZ106" s="457"/>
      <c r="NA106" s="77"/>
      <c r="NB106" s="90"/>
      <c r="NC106" s="84"/>
      <c r="ND106" s="459" t="str">
        <f>IF(ISBLANK(NB3),"",COUNTIF(NI12:NI90,"&gt;=100"))</f>
        <v/>
      </c>
      <c r="NE106" s="459"/>
      <c r="NF106" s="457" t="str">
        <f>IF(ISBLANK(NB3),"",ND106/ND92)</f>
        <v/>
      </c>
      <c r="NG106" s="457"/>
      <c r="NH106" s="77"/>
      <c r="NI106" s="90"/>
      <c r="NJ106" s="84"/>
      <c r="NK106" s="459" t="str">
        <f>IF(ISBLANK(OD3),"",COUNTIF(NP12:NP90,"&gt;=100"))</f>
        <v/>
      </c>
      <c r="NL106" s="459"/>
      <c r="NM106" s="457" t="str">
        <f>IF(ISBLANK(OD3),"",NK106/NK92)</f>
        <v/>
      </c>
      <c r="NN106" s="457"/>
      <c r="NO106" s="77"/>
      <c r="NP106" s="90"/>
      <c r="NQ106" s="84"/>
      <c r="NR106" s="459" t="str">
        <f>IF(ISBLANK(NI3),"",COUNTIF(NW12:NW90,"&gt;=100"))</f>
        <v/>
      </c>
      <c r="NS106" s="459"/>
      <c r="NT106" s="457" t="str">
        <f>IF(ISBLANK(NI3),"",NR106/NR92)</f>
        <v/>
      </c>
      <c r="NU106" s="457"/>
      <c r="NV106" s="77"/>
      <c r="NW106" s="90"/>
      <c r="NX106" s="84"/>
      <c r="NY106" s="459" t="str">
        <f>IF(ISBLANK(OK3),"",COUNTIF(OD12:OD90,"&gt;=100"))</f>
        <v/>
      </c>
      <c r="NZ106" s="459"/>
      <c r="OA106" s="457" t="str">
        <f>IF(ISBLANK(OK3),"",NY106/NY92)</f>
        <v/>
      </c>
      <c r="OB106" s="457"/>
      <c r="OC106" s="77"/>
      <c r="OD106" s="90"/>
      <c r="OE106" s="84"/>
      <c r="OF106" s="459" t="str">
        <f>IF(ISBLANK(NW3),"",COUNTIF(OK12:OK90,"&gt;=100"))</f>
        <v/>
      </c>
      <c r="OG106" s="459"/>
      <c r="OH106" s="457" t="str">
        <f>IF(ISBLANK(NW3),"",OF106/OF92)</f>
        <v/>
      </c>
      <c r="OI106" s="457"/>
      <c r="OJ106" s="77"/>
      <c r="OK106" s="90"/>
      <c r="OL106" s="84"/>
      <c r="OM106" s="459" t="str">
        <f>IF(ISBLANK(OR3),"",COUNTIF(OR12:OR90,"&gt;=100"))</f>
        <v/>
      </c>
      <c r="ON106" s="459"/>
      <c r="OO106" s="457" t="str">
        <f>IF(ISBLANK(OR3),"",OM106/OM92)</f>
        <v/>
      </c>
      <c r="OP106" s="457"/>
      <c r="OQ106" s="77"/>
      <c r="OR106" s="90"/>
      <c r="OS106" s="84"/>
      <c r="OT106" s="459" t="str">
        <f>IF(ISBLANK(OY3),"",COUNTIF(OY12:OY90,"&gt;=100"))</f>
        <v/>
      </c>
      <c r="OU106" s="459"/>
      <c r="OV106" s="457" t="str">
        <f>IF(ISBLANK(OY3),"",OT106/OT92)</f>
        <v/>
      </c>
      <c r="OW106" s="457"/>
      <c r="OX106" s="77"/>
      <c r="OY106" s="90"/>
      <c r="OZ106" s="84"/>
      <c r="PA106" s="459" t="str">
        <f>IF(ISBLANK(PF3),"",COUNTIF(PF12:PF90,"&gt;=100"))</f>
        <v/>
      </c>
      <c r="PB106" s="459"/>
      <c r="PC106" s="457" t="str">
        <f>IF(ISBLANK(PF3),"",PA106/PA92)</f>
        <v/>
      </c>
      <c r="PD106" s="457"/>
      <c r="PE106" s="77"/>
      <c r="PF106" s="90"/>
      <c r="PG106" s="84"/>
      <c r="PH106" s="459" t="str">
        <f>IF(ISBLANK(PM3),"",COUNTIF(PM12:PM90,"&gt;=100"))</f>
        <v/>
      </c>
      <c r="PI106" s="459"/>
      <c r="PJ106" s="457" t="str">
        <f>IF(ISBLANK(PM3),"",PH106/PH92)</f>
        <v/>
      </c>
      <c r="PK106" s="457"/>
      <c r="PL106" s="77"/>
      <c r="PM106" s="90"/>
      <c r="PN106" s="84"/>
      <c r="PO106" s="459" t="str">
        <f>IF(ISBLANK(PT3),"",COUNTIF(PT12:PT90,"&gt;=100"))</f>
        <v/>
      </c>
      <c r="PP106" s="459"/>
      <c r="PQ106" s="457" t="str">
        <f>IF(ISBLANK(PT3),"",PO106/PO92)</f>
        <v/>
      </c>
      <c r="PR106" s="457"/>
      <c r="PS106" s="77"/>
      <c r="PT106" s="90"/>
      <c r="PU106" s="84"/>
      <c r="PV106" s="459" t="str">
        <f>IF(ISBLANK(QA3),"",COUNTIF(QA12:QA90,"&gt;=100"))</f>
        <v/>
      </c>
      <c r="PW106" s="459"/>
      <c r="PX106" s="457" t="str">
        <f>IF(ISBLANK(QA3),"",PV106/PV92)</f>
        <v/>
      </c>
      <c r="PY106" s="457"/>
      <c r="PZ106" s="77"/>
      <c r="QA106" s="90"/>
      <c r="QB106" s="84"/>
      <c r="QC106" s="459" t="str">
        <f>IF(ISBLANK(QH3),"",COUNTIF(QH12:QH90,"&gt;=100"))</f>
        <v/>
      </c>
      <c r="QD106" s="459"/>
      <c r="QE106" s="457" t="str">
        <f>IF(ISBLANK(QH3),"",QC106/QC92)</f>
        <v/>
      </c>
      <c r="QF106" s="457"/>
      <c r="QG106" s="77"/>
      <c r="QH106" s="90"/>
      <c r="QI106" s="85"/>
      <c r="QJ106" s="459" t="str">
        <f>IF(ISBLANK(QV3),"",COUNTIF(QO12:QO90,"&gt;=100"))</f>
        <v/>
      </c>
      <c r="QK106" s="459"/>
      <c r="QL106" s="457" t="str">
        <f>IF(ISBLANK(QV3),"",QJ106/QJ92)</f>
        <v/>
      </c>
      <c r="QM106" s="457"/>
      <c r="QN106" s="77"/>
      <c r="QO106" s="90"/>
      <c r="QP106" s="85"/>
      <c r="QQ106" s="459" t="str">
        <f>IF(ISBLANK(QO3),"",COUNTIF(QV12:QV90,"&gt;=100"))</f>
        <v/>
      </c>
      <c r="QR106" s="459"/>
      <c r="QS106" s="457" t="str">
        <f>IF(ISBLANK(QO3),"",QQ106/QQ92)</f>
        <v/>
      </c>
      <c r="QT106" s="457"/>
      <c r="QU106" s="77"/>
      <c r="QV106" s="90"/>
    </row>
    <row r="107" spans="1:464" ht="15" customHeight="1" x14ac:dyDescent="0.2">
      <c r="A107" s="497"/>
      <c r="B107" s="86" t="s">
        <v>155</v>
      </c>
      <c r="C107" s="80"/>
      <c r="D107" s="459">
        <f>IF(ISBLANK(I3),"",COUNTIF(I12:I90,"=0"))</f>
        <v>0</v>
      </c>
      <c r="E107" s="459"/>
      <c r="F107" s="457" t="e">
        <f>IF(ISBLANK(I3),"",D107/D92)</f>
        <v>#DIV/0!</v>
      </c>
      <c r="G107" s="457"/>
      <c r="H107" s="77"/>
      <c r="I107" s="90"/>
      <c r="J107" s="83"/>
      <c r="K107" s="459">
        <f>IF(ISBLANK(P3),"",COUNTIF(P12:P90,"=0"))</f>
        <v>18</v>
      </c>
      <c r="L107" s="459"/>
      <c r="M107" s="457">
        <f>IF(ISBLANK(P3),"",K107/K92)</f>
        <v>0.26865671641791045</v>
      </c>
      <c r="N107" s="457"/>
      <c r="O107" s="77"/>
      <c r="P107" s="90"/>
      <c r="Q107" s="84"/>
      <c r="R107" s="459">
        <f>IF(ISBLANK(W3),"",COUNTIF(W12:W90,"=0"))</f>
        <v>1</v>
      </c>
      <c r="S107" s="459"/>
      <c r="T107" s="457">
        <f>IF(ISBLANK(W3),"",R107/R92)</f>
        <v>1.6129032258064516E-2</v>
      </c>
      <c r="U107" s="457"/>
      <c r="V107" s="77"/>
      <c r="W107" s="90"/>
      <c r="X107" s="84"/>
      <c r="Y107" s="459">
        <f>IF(ISBLANK(AD3),"",COUNTIF(AD12:AD90,"=0"))</f>
        <v>4</v>
      </c>
      <c r="Z107" s="459"/>
      <c r="AA107" s="457">
        <f>IF(ISBLANK(AD3),"",Y107/Y92)</f>
        <v>6.4516129032258063E-2</v>
      </c>
      <c r="AB107" s="457"/>
      <c r="AC107" s="77"/>
      <c r="AD107" s="90"/>
      <c r="AE107" s="84"/>
      <c r="AF107" s="459">
        <f>IF(ISBLANK(AK3),"",COUNTIF(AK12:AK90,"=0"))</f>
        <v>4</v>
      </c>
      <c r="AG107" s="459"/>
      <c r="AH107" s="457">
        <f>IF(ISBLANK(AK3),"",AF107/AF92)</f>
        <v>6.8965517241379309E-2</v>
      </c>
      <c r="AI107" s="457"/>
      <c r="AJ107" s="77"/>
      <c r="AK107" s="90"/>
      <c r="AL107" s="84"/>
      <c r="AM107" s="459">
        <f>IF(ISBLANK(AR3),"",COUNTIF(AR12:AR90,"=0"))</f>
        <v>2</v>
      </c>
      <c r="AN107" s="459"/>
      <c r="AO107" s="457">
        <f>IF(ISBLANK(AR3),"",AM107/AM92)</f>
        <v>3.2258064516129031E-2</v>
      </c>
      <c r="AP107" s="457"/>
      <c r="AQ107" s="77"/>
      <c r="AR107" s="90"/>
      <c r="AS107" s="84"/>
      <c r="AT107" s="459">
        <f>IF(ISBLANK(AY3),"",COUNTIF(AY12:AY90,"=0"))</f>
        <v>1</v>
      </c>
      <c r="AU107" s="459"/>
      <c r="AV107" s="457">
        <f>IF(ISBLANK(AY3),"",AT107/AT92)</f>
        <v>1.6666666666666666E-2</v>
      </c>
      <c r="AW107" s="457"/>
      <c r="AX107" s="77"/>
      <c r="AY107" s="90"/>
      <c r="AZ107" s="84"/>
      <c r="BA107" s="459">
        <f>IF(ISBLANK(BF3),"",COUNTIF(BF12:BF90,"=0"))</f>
        <v>0</v>
      </c>
      <c r="BB107" s="459"/>
      <c r="BC107" s="457">
        <f>IF(ISBLANK(BF3),"",BA107/BA92)</f>
        <v>0</v>
      </c>
      <c r="BD107" s="457"/>
      <c r="BE107" s="77"/>
      <c r="BF107" s="90"/>
      <c r="BG107" s="84"/>
      <c r="BH107" s="459">
        <f>IF(ISBLANK(BM3),"",COUNTIF(BM12:BM90,"=0"))</f>
        <v>0</v>
      </c>
      <c r="BI107" s="459"/>
      <c r="BJ107" s="457">
        <f>IF(ISBLANK(BM3),"",BH107/BH92)</f>
        <v>0</v>
      </c>
      <c r="BK107" s="457"/>
      <c r="BL107" s="77"/>
      <c r="BM107" s="90"/>
      <c r="BN107" s="84"/>
      <c r="BO107" s="459">
        <f>IF(ISBLANK(BT3),"",COUNTIF(BT12:BT90,"=0"))</f>
        <v>48</v>
      </c>
      <c r="BP107" s="459"/>
      <c r="BQ107" s="457">
        <f>IF(ISBLANK(BT3),"",BO107/BO92)</f>
        <v>0.82758620689655171</v>
      </c>
      <c r="BR107" s="457"/>
      <c r="BS107" s="77"/>
      <c r="BT107" s="90"/>
      <c r="BU107" s="84"/>
      <c r="BV107" s="459">
        <f>IF(ISBLANK(CA3),"",COUNTIF(CA12:CA90,"=0"))</f>
        <v>0</v>
      </c>
      <c r="BW107" s="459"/>
      <c r="BX107" s="457">
        <f>IF(ISBLANK(CA3),"",BV107/BV92)</f>
        <v>0</v>
      </c>
      <c r="BY107" s="457"/>
      <c r="BZ107" s="77"/>
      <c r="CA107" s="90"/>
      <c r="CB107" s="84"/>
      <c r="CC107" s="459">
        <f>IF(ISBLANK(CH3),"",COUNTIF(CH12:CH90,"=0"))</f>
        <v>21</v>
      </c>
      <c r="CD107" s="459"/>
      <c r="CE107" s="457">
        <f>IF(ISBLANK(CH3),"",CC107/CC92)</f>
        <v>0.3888888888888889</v>
      </c>
      <c r="CF107" s="457"/>
      <c r="CG107" s="77"/>
      <c r="CH107" s="90"/>
      <c r="CI107" s="84"/>
      <c r="CJ107" s="459">
        <f>IF(ISBLANK(CO3),"",COUNTIF(CO12:CO90,"=0"))</f>
        <v>0</v>
      </c>
      <c r="CK107" s="459"/>
      <c r="CL107" s="457">
        <f>IF(ISBLANK(CO3),"",CJ107/CJ92)</f>
        <v>0</v>
      </c>
      <c r="CM107" s="457"/>
      <c r="CN107" s="77"/>
      <c r="CO107" s="90"/>
      <c r="CP107" s="84"/>
      <c r="CQ107" s="459">
        <f>IF(ISBLANK(CV3),"",COUNTIF(CV12:CV90,"=0"))</f>
        <v>1</v>
      </c>
      <c r="CR107" s="459"/>
      <c r="CS107" s="457">
        <f>IF(ISBLANK(CV3),"",CQ107/CQ92)</f>
        <v>1.8518518518518517E-2</v>
      </c>
      <c r="CT107" s="457"/>
      <c r="CU107" s="77"/>
      <c r="CV107" s="90"/>
      <c r="CW107" s="84"/>
      <c r="CX107" s="459">
        <f>IF(ISBLANK(DC3),"",COUNTIF(DC12:DC90,"=0"))</f>
        <v>0</v>
      </c>
      <c r="CY107" s="459"/>
      <c r="CZ107" s="457">
        <f>IF(ISBLANK(DC3),"",CX107/CX92)</f>
        <v>0</v>
      </c>
      <c r="DA107" s="457"/>
      <c r="DB107" s="77"/>
      <c r="DC107" s="90"/>
      <c r="DD107" s="84"/>
      <c r="DE107" s="459">
        <f>IF(ISBLANK(DJ3),"",COUNTIF(DJ12:DJ90,"=0"))</f>
        <v>0</v>
      </c>
      <c r="DF107" s="459"/>
      <c r="DG107" s="457">
        <f>IF(ISBLANK(DJ3),"",DE107/DE92)</f>
        <v>0</v>
      </c>
      <c r="DH107" s="457"/>
      <c r="DI107" s="77"/>
      <c r="DJ107" s="90"/>
      <c r="DK107" s="84"/>
      <c r="DL107" s="459">
        <f>IF(ISBLANK(DQ3),"",COUNTIF(DQ12:DQ90,"=0"))</f>
        <v>56</v>
      </c>
      <c r="DM107" s="459"/>
      <c r="DN107" s="457">
        <f>IF(ISBLANK(DQ3),"",DL107/DL92)</f>
        <v>0.98245614035087714</v>
      </c>
      <c r="DO107" s="457"/>
      <c r="DP107" s="77"/>
      <c r="DQ107" s="90"/>
      <c r="DR107" s="84"/>
      <c r="DS107" s="459">
        <f>IF(ISBLANK(DX3),"",COUNTIF(DX12:DX90,"=0"))</f>
        <v>31</v>
      </c>
      <c r="DT107" s="459"/>
      <c r="DU107" s="457">
        <f>IF(ISBLANK(DX3),"",DS107/DS92)</f>
        <v>0.70454545454545459</v>
      </c>
      <c r="DV107" s="457"/>
      <c r="DW107" s="77"/>
      <c r="DX107" s="90"/>
      <c r="DY107" s="84"/>
      <c r="DZ107" s="459">
        <f>IF(ISBLANK(EE3),"",COUNTIF(EE12:EE90,"=0"))</f>
        <v>1</v>
      </c>
      <c r="EA107" s="459"/>
      <c r="EB107" s="457">
        <f>IF(ISBLANK(EE3),"",DZ107/DZ92)</f>
        <v>1.9230769230769232E-2</v>
      </c>
      <c r="EC107" s="457"/>
      <c r="ED107" s="77"/>
      <c r="EE107" s="90"/>
      <c r="EF107" s="84"/>
      <c r="EG107" s="459">
        <f>IF(ISBLANK(EL3),"",COUNTIF(EL12:EL90,"=0"))</f>
        <v>13</v>
      </c>
      <c r="EH107" s="459"/>
      <c r="EI107" s="457">
        <f>IF(ISBLANK(EL3),"",EG107/EG92)</f>
        <v>0.25490196078431371</v>
      </c>
      <c r="EJ107" s="457"/>
      <c r="EK107" s="77"/>
      <c r="EL107" s="90"/>
      <c r="EM107" s="84"/>
      <c r="EN107" s="459">
        <f>IF(ISBLANK(ES3),"",COUNTIF(ES12:ES90,"=0"))</f>
        <v>0</v>
      </c>
      <c r="EO107" s="459"/>
      <c r="EP107" s="457">
        <f>IF(ISBLANK(ES3),"",EN107/EN92)</f>
        <v>0</v>
      </c>
      <c r="EQ107" s="457"/>
      <c r="ER107" s="77"/>
      <c r="ES107" s="90"/>
      <c r="ET107" s="84"/>
      <c r="EU107" s="459">
        <f>IF(ISBLANK(EZ3),"",COUNTIF(EZ12:EZ90,"=0"))</f>
        <v>0</v>
      </c>
      <c r="EV107" s="459"/>
      <c r="EW107" s="457">
        <f>IF(ISBLANK(EZ3),"",EU107/EU92)</f>
        <v>0</v>
      </c>
      <c r="EX107" s="457"/>
      <c r="EY107" s="77"/>
      <c r="EZ107" s="90"/>
      <c r="FA107" s="84"/>
      <c r="FB107" s="459">
        <f>IF(ISBLANK(BM3),"",COUNTIF(FG12:FG90,"=0"))</f>
        <v>1</v>
      </c>
      <c r="FC107" s="459"/>
      <c r="FD107" s="457">
        <f>IF(ISBLANK(BM3),"",FB107/FB92)</f>
        <v>2.1276595744680851E-2</v>
      </c>
      <c r="FE107" s="457"/>
      <c r="FF107" s="77"/>
      <c r="FG107" s="90"/>
      <c r="FH107" s="84"/>
      <c r="FI107" s="459">
        <f>IF(ISBLANK(FN3),"",COUNTIF(FN12:FN90,"=0"))</f>
        <v>0</v>
      </c>
      <c r="FJ107" s="459"/>
      <c r="FK107" s="457">
        <f>IF(ISBLANK(FN3),"",FI107/FI92)</f>
        <v>0</v>
      </c>
      <c r="FL107" s="457"/>
      <c r="FM107" s="77"/>
      <c r="FN107" s="90"/>
      <c r="FO107" s="84"/>
      <c r="FP107" s="459">
        <f>IF(ISBLANK(DJ3),"",COUNTIF(FU12:FU90,"=0"))</f>
        <v>26</v>
      </c>
      <c r="FQ107" s="459"/>
      <c r="FR107" s="457">
        <f>IF(ISBLANK(DJ3),"",FP107/FP92)</f>
        <v>0.50980392156862742</v>
      </c>
      <c r="FS107" s="457"/>
      <c r="FT107" s="77"/>
      <c r="FU107" s="90"/>
      <c r="FV107" s="84"/>
      <c r="FW107" s="459">
        <f>IF(ISBLANK(GB3),"",COUNTIF(GB12:GB90,"=0"))</f>
        <v>47</v>
      </c>
      <c r="FX107" s="459"/>
      <c r="FY107" s="457">
        <f>IF(ISBLANK(GB3),"",FW107/FW92)</f>
        <v>0.97916666666666663</v>
      </c>
      <c r="FZ107" s="457"/>
      <c r="GA107" s="77"/>
      <c r="GB107" s="90"/>
      <c r="GC107" s="84"/>
      <c r="GD107" s="459">
        <f>IF(ISBLANK(GI3),"",COUNTIF(GI12:GI90,"=0"))</f>
        <v>1</v>
      </c>
      <c r="GE107" s="459"/>
      <c r="GF107" s="457">
        <f>IF(ISBLANK(GI3),"",GD107/GD92)</f>
        <v>2.2222222222222223E-2</v>
      </c>
      <c r="GG107" s="457"/>
      <c r="GH107" s="77"/>
      <c r="GI107" s="90"/>
      <c r="GJ107" s="84"/>
      <c r="GK107" s="459">
        <f>IF(ISBLANK(GP3),"",COUNTIF(GP12:GP90,"=0"))</f>
        <v>9</v>
      </c>
      <c r="GL107" s="459"/>
      <c r="GM107" s="457">
        <f>IF(ISBLANK(GP3),"",GK107/GK92)</f>
        <v>0.19148936170212766</v>
      </c>
      <c r="GN107" s="457"/>
      <c r="GO107" s="77"/>
      <c r="GP107" s="90"/>
      <c r="GQ107" s="84"/>
      <c r="GR107" s="459">
        <f>IF(ISBLANK(GW3),"",COUNTIF(GW12:GW90,"=0"))</f>
        <v>0</v>
      </c>
      <c r="GS107" s="459"/>
      <c r="GT107" s="457">
        <f>IF(ISBLANK(GI3),"",GR107/GR92)</f>
        <v>0</v>
      </c>
      <c r="GU107" s="457"/>
      <c r="GV107" s="77"/>
      <c r="GW107" s="90"/>
      <c r="GX107" s="84"/>
      <c r="GY107" s="459">
        <f>IF(ISBLANK(HD3),"",COUNTIF(HD12:HD90,"=0"))</f>
        <v>0</v>
      </c>
      <c r="GZ107" s="459"/>
      <c r="HA107" s="457">
        <f>IF(ISBLANK(HD3),"",GY107/GY92)</f>
        <v>0</v>
      </c>
      <c r="HB107" s="457"/>
      <c r="HC107" s="77"/>
      <c r="HD107" s="90"/>
      <c r="HE107" s="84"/>
      <c r="HF107" s="459">
        <f>IF(ISBLANK(HK3),"",COUNTIF(HK12:HK90,"=0"))</f>
        <v>18</v>
      </c>
      <c r="HG107" s="459"/>
      <c r="HH107" s="457">
        <f>IF(ISBLANK(HK3),"",HF107/HF92)</f>
        <v>0.375</v>
      </c>
      <c r="HI107" s="457"/>
      <c r="HJ107" s="77"/>
      <c r="HK107" s="90"/>
      <c r="HL107" s="84"/>
      <c r="HM107" s="459">
        <f>IF(ISBLANK(HR3),"",COUNTIF(HR12:HR90,"=0"))</f>
        <v>1</v>
      </c>
      <c r="HN107" s="459"/>
      <c r="HO107" s="457">
        <f>IF(ISBLANK(HR3),"",HM107/HM92)</f>
        <v>2.0833333333333332E-2</v>
      </c>
      <c r="HP107" s="457"/>
      <c r="HQ107" s="77"/>
      <c r="HR107" s="90"/>
      <c r="HS107" s="84"/>
      <c r="HT107" s="459">
        <f>IF(ISBLANK(HY3),"",COUNTIF(HY12:HY90,"=0"))</f>
        <v>2</v>
      </c>
      <c r="HU107" s="459"/>
      <c r="HV107" s="457">
        <f>IF(ISBLANK(HR3),"",HT107/HT92)</f>
        <v>4.3478260869565216E-2</v>
      </c>
      <c r="HW107" s="457"/>
      <c r="HX107" s="77"/>
      <c r="HY107" s="90"/>
      <c r="HZ107" s="84"/>
      <c r="IA107" s="459">
        <f>IF(ISBLANK(IF3),"",COUNTIF(IF12:IF90,"=0"))</f>
        <v>22</v>
      </c>
      <c r="IB107" s="459"/>
      <c r="IC107" s="457">
        <f>IF(ISBLANK(IF3),"",IA107/IA92)</f>
        <v>0.44897959183673469</v>
      </c>
      <c r="ID107" s="457"/>
      <c r="IE107" s="77"/>
      <c r="IF107" s="90"/>
      <c r="IG107" s="84"/>
      <c r="IH107" s="459">
        <f>IF(ISBLANK(IF3),"",COUNTIF(IM12:IM90,"=0"))</f>
        <v>0</v>
      </c>
      <c r="II107" s="459"/>
      <c r="IJ107" s="457">
        <f>IF(ISBLANK(IF3),"",IH107/IH92)</f>
        <v>0</v>
      </c>
      <c r="IK107" s="457"/>
      <c r="IL107" s="77"/>
      <c r="IM107" s="90"/>
      <c r="IN107" s="84"/>
      <c r="IO107" s="459">
        <f>IF(ISBLANK(IT3),"",COUNTIF(IT12:IT90,"=0"))</f>
        <v>2</v>
      </c>
      <c r="IP107" s="459"/>
      <c r="IQ107" s="457">
        <f>IF(ISBLANK(IT3),"",IO107/IO92)</f>
        <v>4.3478260869565216E-2</v>
      </c>
      <c r="IR107" s="457"/>
      <c r="IS107" s="77"/>
      <c r="IT107" s="90"/>
      <c r="IU107" s="84"/>
      <c r="IV107" s="459">
        <f>IF(ISBLANK(JA3),"",COUNTIF(JA12:JA90,"=0"))</f>
        <v>48</v>
      </c>
      <c r="IW107" s="459"/>
      <c r="IX107" s="457">
        <f>IF(ISBLANK(JA3),"",IV107/IV92)</f>
        <v>0.97959183673469385</v>
      </c>
      <c r="IY107" s="457"/>
      <c r="IZ107" s="77"/>
      <c r="JA107" s="90"/>
      <c r="JB107" s="84"/>
      <c r="JC107" s="459">
        <f>IF(ISBLANK(JH3),"",COUNTIF(JH12:JH90,"=0"))</f>
        <v>0</v>
      </c>
      <c r="JD107" s="459"/>
      <c r="JE107" s="457">
        <f>IF(ISBLANK(JH3),"",JC107/JC92)</f>
        <v>0</v>
      </c>
      <c r="JF107" s="457"/>
      <c r="JG107" s="77"/>
      <c r="JH107" s="90"/>
      <c r="JI107" s="84"/>
      <c r="JJ107" s="459">
        <f>IF(ISBLANK(JH3),"",COUNTIF(JO12:JO90,"=0"))</f>
        <v>0</v>
      </c>
      <c r="JK107" s="459"/>
      <c r="JL107" s="457" t="e">
        <f>IF(ISBLANK(JH3),"",JJ107/JJ92)</f>
        <v>#DIV/0!</v>
      </c>
      <c r="JM107" s="457"/>
      <c r="JN107" s="77"/>
      <c r="JO107" s="90"/>
      <c r="JP107" s="84"/>
      <c r="JQ107" s="459">
        <f>IF(ISBLANK(JV3),"",COUNTIF(JV12:JV90,"=0"))</f>
        <v>1</v>
      </c>
      <c r="JR107" s="459"/>
      <c r="JS107" s="457">
        <f>IF(ISBLANK(JV3),"",JQ107/JQ92)</f>
        <v>2.3809523809523808E-2</v>
      </c>
      <c r="JT107" s="457"/>
      <c r="JU107" s="77"/>
      <c r="JV107" s="90"/>
      <c r="JW107" s="84"/>
      <c r="JX107" s="459" t="str">
        <f>IF(ISBLANK(KQ3),"",COUNTIF(KC12:KC90,"=0"))</f>
        <v/>
      </c>
      <c r="JY107" s="459"/>
      <c r="JZ107" s="457" t="str">
        <f>IF(ISBLANK(KQ3),"",JX107/JX92)</f>
        <v/>
      </c>
      <c r="KA107" s="457"/>
      <c r="KB107" s="77"/>
      <c r="KC107" s="90"/>
      <c r="KD107" s="84"/>
      <c r="KE107" s="459" t="str">
        <f>IF(ISBLANK(KX3),"",COUNTIF(KJ12:KJ90,"=0"))</f>
        <v/>
      </c>
      <c r="KF107" s="459"/>
      <c r="KG107" s="457" t="str">
        <f>IF(ISBLANK(KX3),"",KE107/KE92)</f>
        <v/>
      </c>
      <c r="KH107" s="457"/>
      <c r="KI107" s="77"/>
      <c r="KJ107" s="90"/>
      <c r="KK107" s="84"/>
      <c r="KL107" s="459" t="str">
        <f>IF(ISBLANK(KJ3),"",COUNTIF(KQ12:KQ90,"=0"))</f>
        <v/>
      </c>
      <c r="KM107" s="459"/>
      <c r="KN107" s="457" t="str">
        <f>IF(ISBLANK(KJ3),"",KL107/KL92)</f>
        <v/>
      </c>
      <c r="KO107" s="457"/>
      <c r="KP107" s="77"/>
      <c r="KQ107" s="90"/>
      <c r="KR107" s="84"/>
      <c r="KS107" s="459" t="str">
        <f>IF(ISBLANK(KC3),"",COUNTIF(KX12:KX90,"=0"))</f>
        <v/>
      </c>
      <c r="KT107" s="459"/>
      <c r="KU107" s="457" t="str">
        <f>IF(ISBLANK(KC3),"",KS107/KS92)</f>
        <v/>
      </c>
      <c r="KV107" s="457"/>
      <c r="KW107" s="77"/>
      <c r="KX107" s="90"/>
      <c r="KY107" s="85"/>
      <c r="KZ107" s="459" t="str">
        <f>IF(ISBLANK(LE3),"",COUNTIF(LE12:LE90,"=0"))</f>
        <v/>
      </c>
      <c r="LA107" s="459"/>
      <c r="LB107" s="457" t="str">
        <f>IF(ISBLANK(LE3),"",KZ107/KZ92)</f>
        <v/>
      </c>
      <c r="LC107" s="457"/>
      <c r="LD107" s="77"/>
      <c r="LE107" s="90"/>
      <c r="LF107" s="84"/>
      <c r="LG107" s="459" t="str">
        <f>IF(ISBLANK(LE3),"",COUNTIF(LL12:LL90,"=0"))</f>
        <v/>
      </c>
      <c r="LH107" s="459"/>
      <c r="LI107" s="457" t="str">
        <f>IF(ISBLANK(LE3),"",LG107/LG92)</f>
        <v/>
      </c>
      <c r="LJ107" s="457"/>
      <c r="LK107" s="77"/>
      <c r="LL107" s="90"/>
      <c r="LM107" s="84"/>
      <c r="LN107" s="459" t="str">
        <f>IF(ISBLANK(LS3),"",COUNTIF(LS12:LS90,"=0"))</f>
        <v/>
      </c>
      <c r="LO107" s="459"/>
      <c r="LP107" s="457" t="str">
        <f>IF(ISBLANK(LS3),"",LN107/LN92)</f>
        <v/>
      </c>
      <c r="LQ107" s="457"/>
      <c r="LR107" s="77"/>
      <c r="LS107" s="90"/>
      <c r="LT107" s="84"/>
      <c r="LU107" s="459" t="str">
        <f>IF(ISBLANK(LS3),"",COUNTIF(LZ12:LZ90,"=0"))</f>
        <v/>
      </c>
      <c r="LV107" s="459"/>
      <c r="LW107" s="457" t="str">
        <f>IF(ISBLANK(LS3),"",LU107/LU92)</f>
        <v/>
      </c>
      <c r="LX107" s="457"/>
      <c r="LY107" s="77"/>
      <c r="LZ107" s="90"/>
      <c r="MA107" s="84"/>
      <c r="MB107" s="459" t="str">
        <f>IF(ISBLANK(MG3),"",COUNTIF(MG12:MG90,"=0"))</f>
        <v/>
      </c>
      <c r="MC107" s="459"/>
      <c r="MD107" s="457" t="str">
        <f>IF(ISBLANK(MG3),"",MB107/MB92)</f>
        <v/>
      </c>
      <c r="ME107" s="457"/>
      <c r="MF107" s="77"/>
      <c r="MG107" s="90"/>
      <c r="MH107" s="84"/>
      <c r="MI107" s="459" t="str">
        <f>IF(ISBLANK(MN3),"",COUNTIF(MN12:MN90,"=0"))</f>
        <v/>
      </c>
      <c r="MJ107" s="459"/>
      <c r="MK107" s="457" t="str">
        <f>IF(ISBLANK(MN3),"",MI107/MI92)</f>
        <v/>
      </c>
      <c r="ML107" s="457"/>
      <c r="MM107" s="77"/>
      <c r="MN107" s="90"/>
      <c r="MO107" s="84"/>
      <c r="MP107" s="459" t="str">
        <f>IF(ISBLANK(MU3),"",COUNTIF(MU12:MU90,"=0"))</f>
        <v/>
      </c>
      <c r="MQ107" s="459"/>
      <c r="MR107" s="457" t="str">
        <f>IF(ISBLANK(MU3),"",MP107/MP92)</f>
        <v/>
      </c>
      <c r="MS107" s="457"/>
      <c r="MT107" s="77"/>
      <c r="MU107" s="90"/>
      <c r="MV107" s="84"/>
      <c r="MW107" s="459" t="str">
        <f>IF(ISBLANK(NP3),"",COUNTIF(NB12:NB90,"=0"))</f>
        <v/>
      </c>
      <c r="MX107" s="459"/>
      <c r="MY107" s="457" t="str">
        <f>IF(ISBLANK(NP3),"",MW107/MW92)</f>
        <v/>
      </c>
      <c r="MZ107" s="457"/>
      <c r="NA107" s="77"/>
      <c r="NB107" s="90"/>
      <c r="NC107" s="84"/>
      <c r="ND107" s="459" t="str">
        <f>IF(ISBLANK(NB3),"",COUNTIF(NI12:NI90,"=0"))</f>
        <v/>
      </c>
      <c r="NE107" s="459"/>
      <c r="NF107" s="457" t="str">
        <f>IF(ISBLANK(NB3),"",ND107/ND92)</f>
        <v/>
      </c>
      <c r="NG107" s="457"/>
      <c r="NH107" s="77"/>
      <c r="NI107" s="90"/>
      <c r="NJ107" s="84"/>
      <c r="NK107" s="459" t="str">
        <f>IF(ISBLANK(OD3),"",COUNTIF(NP12:NP90,"=0"))</f>
        <v/>
      </c>
      <c r="NL107" s="459"/>
      <c r="NM107" s="457" t="str">
        <f>IF(ISBLANK(OD3),"",NK107/NK92)</f>
        <v/>
      </c>
      <c r="NN107" s="457"/>
      <c r="NO107" s="77"/>
      <c r="NP107" s="90"/>
      <c r="NQ107" s="84"/>
      <c r="NR107" s="459" t="str">
        <f>IF(ISBLANK(NI3),"",COUNTIF(NW12:NW90,"=0"))</f>
        <v/>
      </c>
      <c r="NS107" s="459"/>
      <c r="NT107" s="457" t="str">
        <f>IF(ISBLANK(NI3),"",NR107/NR92)</f>
        <v/>
      </c>
      <c r="NU107" s="457"/>
      <c r="NV107" s="77"/>
      <c r="NW107" s="90"/>
      <c r="NX107" s="84"/>
      <c r="NY107" s="459" t="str">
        <f>IF(ISBLANK(OK3),"",COUNTIF(OD12:OD90,"=0"))</f>
        <v/>
      </c>
      <c r="NZ107" s="459"/>
      <c r="OA107" s="457" t="str">
        <f>IF(ISBLANK(OK3),"",NY107/NY92)</f>
        <v/>
      </c>
      <c r="OB107" s="457"/>
      <c r="OC107" s="77"/>
      <c r="OD107" s="90"/>
      <c r="OE107" s="84"/>
      <c r="OF107" s="459" t="str">
        <f>IF(ISBLANK(NW3),"",COUNTIF(OK12:OK90,"=0"))</f>
        <v/>
      </c>
      <c r="OG107" s="459"/>
      <c r="OH107" s="457" t="str">
        <f>IF(ISBLANK(NW3),"",OF107/OF92)</f>
        <v/>
      </c>
      <c r="OI107" s="457"/>
      <c r="OJ107" s="77"/>
      <c r="OK107" s="90"/>
      <c r="OL107" s="84"/>
      <c r="OM107" s="459" t="str">
        <f>IF(ISBLANK(OR3),"",COUNTIF(OR12:OR90,"=0"))</f>
        <v/>
      </c>
      <c r="ON107" s="459"/>
      <c r="OO107" s="457" t="str">
        <f>IF(ISBLANK(OR3),"",OM107/OM92)</f>
        <v/>
      </c>
      <c r="OP107" s="457"/>
      <c r="OQ107" s="77"/>
      <c r="OR107" s="90"/>
      <c r="OS107" s="84"/>
      <c r="OT107" s="459" t="str">
        <f>IF(ISBLANK(OY3),"",COUNTIF(OY12:OY90,"=0"))</f>
        <v/>
      </c>
      <c r="OU107" s="459"/>
      <c r="OV107" s="457" t="str">
        <f>IF(ISBLANK(OY3),"",OT107/OT92)</f>
        <v/>
      </c>
      <c r="OW107" s="457"/>
      <c r="OX107" s="77"/>
      <c r="OY107" s="90"/>
      <c r="OZ107" s="84"/>
      <c r="PA107" s="459" t="str">
        <f>IF(ISBLANK(PF3),"",COUNTIF(PF12:PF90,"=0"))</f>
        <v/>
      </c>
      <c r="PB107" s="459"/>
      <c r="PC107" s="457" t="str">
        <f>IF(ISBLANK(PF3),"",PA107/PA92)</f>
        <v/>
      </c>
      <c r="PD107" s="457"/>
      <c r="PE107" s="77"/>
      <c r="PF107" s="90"/>
      <c r="PG107" s="84"/>
      <c r="PH107" s="459" t="str">
        <f>IF(ISBLANK(PM3),"",COUNTIF(PM12:PM90,"=0"))</f>
        <v/>
      </c>
      <c r="PI107" s="459"/>
      <c r="PJ107" s="457" t="str">
        <f>IF(ISBLANK(PM3),"",PH107/PH92)</f>
        <v/>
      </c>
      <c r="PK107" s="457"/>
      <c r="PL107" s="77"/>
      <c r="PM107" s="90"/>
      <c r="PN107" s="84"/>
      <c r="PO107" s="459" t="str">
        <f>IF(ISBLANK(PT3),"",COUNTIF(PT12:PT90,"=0"))</f>
        <v/>
      </c>
      <c r="PP107" s="459"/>
      <c r="PQ107" s="457" t="str">
        <f>IF(ISBLANK(PT3),"",PO107/PO92)</f>
        <v/>
      </c>
      <c r="PR107" s="457"/>
      <c r="PS107" s="77"/>
      <c r="PT107" s="90"/>
      <c r="PU107" s="84"/>
      <c r="PV107" s="459" t="str">
        <f>IF(ISBLANK(QA3),"",COUNTIF(QA12:QA90,"=0"))</f>
        <v/>
      </c>
      <c r="PW107" s="459"/>
      <c r="PX107" s="457" t="str">
        <f>IF(ISBLANK(QA3),"",PV107/PV92)</f>
        <v/>
      </c>
      <c r="PY107" s="457"/>
      <c r="PZ107" s="77"/>
      <c r="QA107" s="90"/>
      <c r="QB107" s="84"/>
      <c r="QC107" s="459" t="str">
        <f>IF(ISBLANK(QH3),"",COUNTIF(QH12:QH90,"=0"))</f>
        <v/>
      </c>
      <c r="QD107" s="459"/>
      <c r="QE107" s="457" t="str">
        <f>IF(ISBLANK(QH3),"",QC107/QC92)</f>
        <v/>
      </c>
      <c r="QF107" s="457"/>
      <c r="QG107" s="77"/>
      <c r="QH107" s="90"/>
      <c r="QI107" s="85"/>
      <c r="QJ107" s="459" t="str">
        <f>IF(ISBLANK(QV3),"",COUNTIF(QO12:QO90,"=0"))</f>
        <v/>
      </c>
      <c r="QK107" s="459"/>
      <c r="QL107" s="457" t="str">
        <f>IF(ISBLANK(QV3),"",QJ107/QJ92)</f>
        <v/>
      </c>
      <c r="QM107" s="457"/>
      <c r="QN107" s="77"/>
      <c r="QO107" s="90"/>
      <c r="QP107" s="85"/>
      <c r="QQ107" s="459" t="str">
        <f>IF(ISBLANK(QO3),"",COUNTIF(QV12:QV90,"=0"))</f>
        <v/>
      </c>
      <c r="QR107" s="459"/>
      <c r="QS107" s="457" t="str">
        <f>IF(ISBLANK(QO3),"",QQ107/QQ92)</f>
        <v/>
      </c>
      <c r="QT107" s="457"/>
      <c r="QU107" s="77"/>
      <c r="QV107" s="90"/>
    </row>
    <row r="108" spans="1:464" ht="15" customHeight="1" thickBot="1" x14ac:dyDescent="0.25">
      <c r="A108" s="498"/>
      <c r="B108" s="92" t="s">
        <v>150</v>
      </c>
      <c r="C108" s="80"/>
      <c r="D108" s="462" t="e">
        <f>IF(ISBLANK(I3),"",SUMIF(I12:I90,"&gt;=0")/COUNTIF(I12:I90,"&gt;=0"))</f>
        <v>#DIV/0!</v>
      </c>
      <c r="E108" s="462"/>
      <c r="F108" s="93"/>
      <c r="G108" s="93"/>
      <c r="H108" s="94"/>
      <c r="I108" s="95"/>
      <c r="J108" s="83"/>
      <c r="K108" s="462">
        <f>IF(ISBLANK(P3),"",SUMIF(P12:P90,"&gt;=0")/COUNTIF(P12:P90,"&gt;=0"))</f>
        <v>27.46268656716418</v>
      </c>
      <c r="L108" s="462"/>
      <c r="M108" s="93"/>
      <c r="N108" s="93"/>
      <c r="O108" s="94"/>
      <c r="P108" s="95"/>
      <c r="Q108" s="84"/>
      <c r="R108" s="462">
        <f>IF(ISBLANK(W3),"",SUMIF(W12:W90,"&gt;=0")/COUNTIF(W12:W90,"&gt;=0"))</f>
        <v>48.70967741935484</v>
      </c>
      <c r="S108" s="462"/>
      <c r="T108" s="93"/>
      <c r="U108" s="93"/>
      <c r="V108" s="94"/>
      <c r="W108" s="95"/>
      <c r="X108" s="84"/>
      <c r="Y108" s="462">
        <f>IF(ISBLANK(AD3),"",SUMIF(AD12:AD90,"&gt;=0")/COUNTIF(AD12:AD90,"&gt;=0"))</f>
        <v>35.806451612903224</v>
      </c>
      <c r="Z108" s="462"/>
      <c r="AA108" s="93"/>
      <c r="AB108" s="93"/>
      <c r="AC108" s="94"/>
      <c r="AD108" s="95"/>
      <c r="AE108" s="84"/>
      <c r="AF108" s="462">
        <f>IF(ISBLANK(AK3),"",SUMIF(AK12:AK90,"&gt;=0")/COUNTIF(AK12:AK90,"&gt;=0"))</f>
        <v>38.448275862068968</v>
      </c>
      <c r="AG108" s="462"/>
      <c r="AH108" s="93"/>
      <c r="AI108" s="93"/>
      <c r="AJ108" s="94"/>
      <c r="AK108" s="95"/>
      <c r="AL108" s="84"/>
      <c r="AM108" s="462">
        <f>IF(ISBLANK(AR3),"",SUMIF(AR12:AR90,"&gt;=0")/COUNTIF(AR12:AR90,"&gt;=0"))</f>
        <v>42.741935483870968</v>
      </c>
      <c r="AN108" s="462"/>
      <c r="AO108" s="93"/>
      <c r="AP108" s="93"/>
      <c r="AQ108" s="94"/>
      <c r="AR108" s="95"/>
      <c r="AS108" s="84"/>
      <c r="AT108" s="462">
        <f>IF(ISBLANK(AY3),"",SUMIF(AY12:AY90,"&gt;=0")/COUNTIF(AY12:AY90,"&gt;=0"))</f>
        <v>50.333333333333336</v>
      </c>
      <c r="AU108" s="462"/>
      <c r="AV108" s="93"/>
      <c r="AW108" s="93"/>
      <c r="AX108" s="94"/>
      <c r="AY108" s="95"/>
      <c r="AZ108" s="84"/>
      <c r="BA108" s="462">
        <f>IF(ISBLANK(BF3),"",SUMIF(BF12:BF90,"&gt;=0")/COUNTIF(BF12:BF90,"&gt;=0"))</f>
        <v>52.156862745098039</v>
      </c>
      <c r="BB108" s="462"/>
      <c r="BC108" s="93"/>
      <c r="BD108" s="93"/>
      <c r="BE108" s="94"/>
      <c r="BF108" s="95"/>
      <c r="BG108" s="84"/>
      <c r="BH108" s="462">
        <f>IF(ISBLANK(BM3),"",SUMIF(BM12:BM90,"&gt;=0")/COUNTIF(BM12:BM90,"&gt;=0"))</f>
        <v>53.148148148148145</v>
      </c>
      <c r="BI108" s="462"/>
      <c r="BJ108" s="93"/>
      <c r="BK108" s="93"/>
      <c r="BL108" s="94"/>
      <c r="BM108" s="95"/>
      <c r="BN108" s="84"/>
      <c r="BO108" s="462">
        <f>IF(ISBLANK(BT3),"",SUMIF(BT12:BT90,"&gt;=0")/COUNTIF(BT12:BT90,"&gt;=0"))</f>
        <v>1.7241379310344827</v>
      </c>
      <c r="BP108" s="462"/>
      <c r="BQ108" s="93"/>
      <c r="BR108" s="93"/>
      <c r="BS108" s="94"/>
      <c r="BT108" s="95"/>
      <c r="BU108" s="84"/>
      <c r="BV108" s="462">
        <f>IF(ISBLANK(CA3),"",SUMIF(CA12:CA90,"&gt;=0")/COUNTIF(CA12:CA90,"&gt;=0"))</f>
        <v>32.807017543859651</v>
      </c>
      <c r="BW108" s="462"/>
      <c r="BX108" s="93"/>
      <c r="BY108" s="93"/>
      <c r="BZ108" s="94"/>
      <c r="CA108" s="95"/>
      <c r="CB108" s="84"/>
      <c r="CC108" s="462">
        <f>IF(ISBLANK(CH3),"",SUMIF(CH12:CH90,"&gt;=0")/COUNTIF(CH12:CH90,"&gt;=0"))</f>
        <v>14.814814814814815</v>
      </c>
      <c r="CD108" s="462"/>
      <c r="CE108" s="93"/>
      <c r="CF108" s="93"/>
      <c r="CG108" s="94"/>
      <c r="CH108" s="95"/>
      <c r="CI108" s="84"/>
      <c r="CJ108" s="462">
        <f>IF(ISBLANK(CO3),"",SUMIF(CO12:CO90,"&gt;=0")/COUNTIF(CO12:CO90,"&gt;=0"))</f>
        <v>46.666666666666664</v>
      </c>
      <c r="CK108" s="462"/>
      <c r="CL108" s="93"/>
      <c r="CM108" s="93"/>
      <c r="CN108" s="94"/>
      <c r="CO108" s="95"/>
      <c r="CP108" s="84"/>
      <c r="CQ108" s="462">
        <f>IF(ISBLANK(CV3),"",SUMIF(CV12:CV90,"&gt;=0")/COUNTIF(CV12:CV90,"&gt;=0"))</f>
        <v>42.592592592592595</v>
      </c>
      <c r="CR108" s="462"/>
      <c r="CS108" s="93"/>
      <c r="CT108" s="93"/>
      <c r="CU108" s="94"/>
      <c r="CV108" s="95"/>
      <c r="CW108" s="84"/>
      <c r="CX108" s="462">
        <f>IF(ISBLANK(DC3),"",SUMIF(DC12:DC90,"&gt;=0")/COUNTIF(DC12:DC90,"&gt;=0"))</f>
        <v>57.924528301886795</v>
      </c>
      <c r="CY108" s="462"/>
      <c r="CZ108" s="93"/>
      <c r="DA108" s="93"/>
      <c r="DB108" s="94"/>
      <c r="DC108" s="95"/>
      <c r="DD108" s="84"/>
      <c r="DE108" s="462">
        <f>IF(ISBLANK(DJ3),"",SUMIF(DJ12:DJ90,"&gt;=0")/COUNTIF(DJ12:DJ90,"&gt;=0"))</f>
        <v>50.384615384615387</v>
      </c>
      <c r="DF108" s="462"/>
      <c r="DG108" s="93"/>
      <c r="DH108" s="93"/>
      <c r="DI108" s="94"/>
      <c r="DJ108" s="95"/>
      <c r="DK108" s="84"/>
      <c r="DL108" s="462">
        <f>IF(ISBLANK(DQ3),"",SUMIF(DQ12:DQ90,"&gt;=0")/COUNTIF(DQ12:DQ90,"&gt;=0"))</f>
        <v>0.17543859649122806</v>
      </c>
      <c r="DM108" s="462"/>
      <c r="DN108" s="93"/>
      <c r="DO108" s="93"/>
      <c r="DP108" s="94"/>
      <c r="DQ108" s="95"/>
      <c r="DR108" s="84"/>
      <c r="DS108" s="462">
        <f>IF(ISBLANK(DX3),"",SUMIF(DX12:DX90,"&gt;=0")/COUNTIF(DX12:DX90,"&gt;=0"))</f>
        <v>6.3636363636363633</v>
      </c>
      <c r="DT108" s="462"/>
      <c r="DU108" s="93"/>
      <c r="DV108" s="93"/>
      <c r="DW108" s="94"/>
      <c r="DX108" s="95"/>
      <c r="DY108" s="84"/>
      <c r="DZ108" s="462">
        <f>IF(ISBLANK(EE3),"",SUMIF(EE12:EE90,"&gt;=0")/COUNTIF(EE12:EE90,"&gt;=0"))</f>
        <v>47.115384615384613</v>
      </c>
      <c r="EA108" s="462"/>
      <c r="EB108" s="93"/>
      <c r="EC108" s="93"/>
      <c r="ED108" s="94"/>
      <c r="EE108" s="95"/>
      <c r="EF108" s="84"/>
      <c r="EG108" s="462">
        <f>IF(ISBLANK(EL3),"",SUMIF(EL12:EL90,"&gt;=0")/COUNTIF(EL12:EL90,"&gt;=0"))</f>
        <v>23.333333333333332</v>
      </c>
      <c r="EH108" s="462"/>
      <c r="EI108" s="93"/>
      <c r="EJ108" s="93"/>
      <c r="EK108" s="94"/>
      <c r="EL108" s="95"/>
      <c r="EM108" s="84"/>
      <c r="EN108" s="462">
        <f>IF(ISBLANK(ES3),"",SUMIF(ES12:ES90,"&gt;=0")/COUNTIF(ES12:ES90,"&gt;=0"))</f>
        <v>44.117647058823529</v>
      </c>
      <c r="EO108" s="462"/>
      <c r="EP108" s="93"/>
      <c r="EQ108" s="93"/>
      <c r="ER108" s="94"/>
      <c r="ES108" s="95"/>
      <c r="ET108" s="84"/>
      <c r="EU108" s="462">
        <f>IF(ISBLANK(EZ3),"",SUMIF(EZ12:EZ90,"&gt;=0")/COUNTIF(EZ12:EZ90,"&gt;=0"))</f>
        <v>28.541666666666668</v>
      </c>
      <c r="EV108" s="462"/>
      <c r="EW108" s="93"/>
      <c r="EX108" s="93"/>
      <c r="EY108" s="94"/>
      <c r="EZ108" s="95"/>
      <c r="FA108" s="84"/>
      <c r="FB108" s="462">
        <f>IF(ISBLANK(BM3),"",SUMIF(FG12:FG90,"&gt;=0")/COUNTIF(FG12:FG90,"&gt;=0"))</f>
        <v>32.765957446808514</v>
      </c>
      <c r="FC108" s="462"/>
      <c r="FD108" s="93"/>
      <c r="FE108" s="93"/>
      <c r="FF108" s="94"/>
      <c r="FG108" s="95"/>
      <c r="FH108" s="84"/>
      <c r="FI108" s="462">
        <f>IF(ISBLANK(FN3),"",SUMIF(FN12:FN90,"&gt;=0")/COUNTIF(FN12:FN90,"&gt;=0"))</f>
        <v>55.957446808510639</v>
      </c>
      <c r="FJ108" s="462"/>
      <c r="FK108" s="93"/>
      <c r="FL108" s="93"/>
      <c r="FM108" s="94"/>
      <c r="FN108" s="95"/>
      <c r="FO108" s="84"/>
      <c r="FP108" s="462">
        <f>IF(ISBLANK(DJ3),"",SUMIF(FU12:FU90,"&gt;=0")/COUNTIF(FU12:FU90,"&gt;=0"))</f>
        <v>9.6078431372549016</v>
      </c>
      <c r="FQ108" s="462"/>
      <c r="FR108" s="93"/>
      <c r="FS108" s="93"/>
      <c r="FT108" s="94"/>
      <c r="FU108" s="95"/>
      <c r="FV108" s="84"/>
      <c r="FW108" s="462">
        <f>IF(ISBLANK(GB3),"",SUMIF(GB12:GB90,"&gt;=0")/COUNTIF(GB12:GB90,"&gt;=0"))</f>
        <v>0.20833333333333334</v>
      </c>
      <c r="FX108" s="462"/>
      <c r="FY108" s="93"/>
      <c r="FZ108" s="93"/>
      <c r="GA108" s="94"/>
      <c r="GB108" s="95"/>
      <c r="GC108" s="84"/>
      <c r="GD108" s="462">
        <f>IF(ISBLANK(GI3),"",SUMIF(GI12:GI90,"&gt;=0")/COUNTIF(GI12:GI90,"&gt;=0"))</f>
        <v>34.666666666666664</v>
      </c>
      <c r="GE108" s="462"/>
      <c r="GF108" s="93"/>
      <c r="GG108" s="93"/>
      <c r="GH108" s="94"/>
      <c r="GI108" s="95"/>
      <c r="GJ108" s="84"/>
      <c r="GK108" s="462">
        <f>IF(ISBLANK(GP3),"",SUMIF(GP12:GP90,"&gt;=0")/COUNTIF(GP12:GP90,"&gt;=0"))</f>
        <v>30.851063829787233</v>
      </c>
      <c r="GL108" s="462"/>
      <c r="GM108" s="93"/>
      <c r="GN108" s="93"/>
      <c r="GO108" s="94"/>
      <c r="GP108" s="95"/>
      <c r="GQ108" s="84"/>
      <c r="GR108" s="462">
        <f>IF(ISBLANK(GW3),"",SUMIF(GW12:GW90,"&gt;=0")/COUNTIF(GW12:GW90,"&gt;=0"))</f>
        <v>40</v>
      </c>
      <c r="GS108" s="462"/>
      <c r="GT108" s="93"/>
      <c r="GU108" s="93"/>
      <c r="GV108" s="94"/>
      <c r="GW108" s="95"/>
      <c r="GX108" s="84"/>
      <c r="GY108" s="462">
        <f>IF(ISBLANK(HD3),"",SUMIF(HD12:HD90,"&gt;=0")/COUNTIF(HD12:HD90,"&gt;=0"))</f>
        <v>45.6</v>
      </c>
      <c r="GZ108" s="462"/>
      <c r="HA108" s="93"/>
      <c r="HB108" s="93"/>
      <c r="HC108" s="94"/>
      <c r="HD108" s="95"/>
      <c r="HE108" s="84"/>
      <c r="HF108" s="462">
        <f>IF(ISBLANK(HK3),"",SUMIF(HK12:HK90,"&gt;=0")/COUNTIF(HK12:HK90,"&gt;=0"))</f>
        <v>18.75</v>
      </c>
      <c r="HG108" s="462"/>
      <c r="HH108" s="93"/>
      <c r="HI108" s="93"/>
      <c r="HJ108" s="94"/>
      <c r="HK108" s="95"/>
      <c r="HL108" s="84"/>
      <c r="HM108" s="462">
        <f>IF(ISBLANK(HR3),"",SUMIF(HR12:HR90,"&gt;=0")/COUNTIF(HR12:HR90,"&gt;=0"))</f>
        <v>36.666666666666664</v>
      </c>
      <c r="HN108" s="462"/>
      <c r="HO108" s="93"/>
      <c r="HP108" s="93"/>
      <c r="HQ108" s="94"/>
      <c r="HR108" s="95"/>
      <c r="HS108" s="84"/>
      <c r="HT108" s="462">
        <f>IF(ISBLANK(HY3),"",SUMIF(HY12:HY90,"&gt;=0")/COUNTIF(HY12:HY90,"&gt;=0"))</f>
        <v>42.173913043478258</v>
      </c>
      <c r="HU108" s="462"/>
      <c r="HV108" s="93"/>
      <c r="HW108" s="93"/>
      <c r="HX108" s="94"/>
      <c r="HY108" s="95"/>
      <c r="HZ108" s="84"/>
      <c r="IA108" s="462">
        <f>IF(ISBLANK(IM3),"",SUMIF(IF12:IF90,"&gt;=0")/COUNTIF(IF12:IF90,"&gt;=0"))</f>
        <v>13.469387755102041</v>
      </c>
      <c r="IB108" s="462"/>
      <c r="IC108" s="93"/>
      <c r="ID108" s="93"/>
      <c r="IE108" s="94"/>
      <c r="IF108" s="95"/>
      <c r="IG108" s="84"/>
      <c r="IH108" s="462">
        <f>IF(ISBLANK(IF3),"",SUMIF(IM12:IM90,"&gt;=0")/COUNTIF(IM12:IM90,"&gt;=0"))</f>
        <v>43.333333333333336</v>
      </c>
      <c r="II108" s="462"/>
      <c r="IJ108" s="93"/>
      <c r="IK108" s="93"/>
      <c r="IL108" s="94"/>
      <c r="IM108" s="95"/>
      <c r="IN108" s="84"/>
      <c r="IO108" s="462">
        <f>IF(ISBLANK(IT3),"",SUMIF(IT12:IT90,"&gt;=0")/COUNTIF(IT12:IT90,"&gt;=0"))</f>
        <v>36.956521739130437</v>
      </c>
      <c r="IP108" s="462"/>
      <c r="IQ108" s="93"/>
      <c r="IR108" s="93"/>
      <c r="IS108" s="94"/>
      <c r="IT108" s="95"/>
      <c r="IU108" s="84"/>
      <c r="IV108" s="462">
        <f>IF(ISBLANK(JA3),"",SUMIF(JA12:JA90,"&gt;=0")/COUNTIF(JA12:JA90,"&gt;=0"))</f>
        <v>0.40816326530612246</v>
      </c>
      <c r="IW108" s="462"/>
      <c r="IX108" s="93"/>
      <c r="IY108" s="93"/>
      <c r="IZ108" s="94"/>
      <c r="JA108" s="95"/>
      <c r="JB108" s="84"/>
      <c r="JC108" s="462">
        <f>IF(ISBLANK(JH3),"",SUMIF(JH12:JH90,"&gt;=0")/COUNTIF(JH12:JH90,"&gt;=0"))</f>
        <v>63.80952380952381</v>
      </c>
      <c r="JD108" s="462"/>
      <c r="JE108" s="93"/>
      <c r="JF108" s="93"/>
      <c r="JG108" s="94"/>
      <c r="JH108" s="95"/>
      <c r="JI108" s="84"/>
      <c r="JJ108" s="462" t="e">
        <f>IF(ISBLANK(JH3),"",SUMIF(JO12:JO90,"&gt;=0")/COUNTIF(JO12:JO90,"&gt;=0"))</f>
        <v>#DIV/0!</v>
      </c>
      <c r="JK108" s="462"/>
      <c r="JL108" s="93"/>
      <c r="JM108" s="93"/>
      <c r="JN108" s="94"/>
      <c r="JO108" s="95"/>
      <c r="JP108" s="84"/>
      <c r="JQ108" s="462">
        <f>IF(ISBLANK(JV3),"",SUMIF(JV12:JV90,"&gt;=0")/COUNTIF(JV12:JV90,"&gt;=0"))</f>
        <v>37.38095238095238</v>
      </c>
      <c r="JR108" s="462"/>
      <c r="JS108" s="93"/>
      <c r="JT108" s="93"/>
      <c r="JU108" s="94"/>
      <c r="JV108" s="95"/>
      <c r="JW108" s="84"/>
      <c r="JX108" s="462" t="str">
        <f>IF(ISBLANK(KQ3),"",SUMIF(KC12:KC90,"&gt;=0")/COUNTIF(KC12:KC90,"&gt;=0"))</f>
        <v/>
      </c>
      <c r="JY108" s="462"/>
      <c r="JZ108" s="93"/>
      <c r="KA108" s="93"/>
      <c r="KB108" s="94"/>
      <c r="KC108" s="95"/>
      <c r="KD108" s="84"/>
      <c r="KE108" s="462" t="str">
        <f>IF(ISBLANK(KX3),"",SUMIF(KJ12:KJ90,"&gt;=0")/COUNTIF(KJ12:KJ90,"&gt;=0"))</f>
        <v/>
      </c>
      <c r="KF108" s="462"/>
      <c r="KG108" s="93"/>
      <c r="KH108" s="93"/>
      <c r="KI108" s="94"/>
      <c r="KJ108" s="95"/>
      <c r="KK108" s="84"/>
      <c r="KL108" s="462" t="str">
        <f>IF(ISBLANK(KJ3),"",SUMIF(KQ12:KQ90,"&gt;=0")/COUNTIF(KQ12:KQ90,"&gt;=0"))</f>
        <v/>
      </c>
      <c r="KM108" s="462"/>
      <c r="KN108" s="93"/>
      <c r="KO108" s="93"/>
      <c r="KP108" s="94"/>
      <c r="KQ108" s="95"/>
      <c r="KR108" s="84"/>
      <c r="KS108" s="462" t="str">
        <f>IF(ISBLANK(KC3),"",SUMIF(KX12:KX90,"&gt;=0")/COUNTIF(KX12:KX90,"&gt;=0"))</f>
        <v/>
      </c>
      <c r="KT108" s="462"/>
      <c r="KU108" s="93"/>
      <c r="KV108" s="93"/>
      <c r="KW108" s="94"/>
      <c r="KX108" s="95"/>
      <c r="KY108" s="85"/>
      <c r="KZ108" s="462" t="str">
        <f>IF(ISBLANK(LE3),"",SUMIF(LE12:LE90,"&gt;=0")/COUNTIF(LE12:LE90,"&gt;=0"))</f>
        <v/>
      </c>
      <c r="LA108" s="462"/>
      <c r="LB108" s="93"/>
      <c r="LC108" s="93"/>
      <c r="LD108" s="94"/>
      <c r="LE108" s="95"/>
      <c r="LF108" s="84"/>
      <c r="LG108" s="462" t="str">
        <f>IF(ISBLANK(LE3),"",SUMIF(LL12:LL90,"&gt;=0")/COUNTIF(LL12:LL90,"&gt;=0"))</f>
        <v/>
      </c>
      <c r="LH108" s="462"/>
      <c r="LI108" s="93"/>
      <c r="LJ108" s="93"/>
      <c r="LK108" s="94"/>
      <c r="LL108" s="95"/>
      <c r="LM108" s="84"/>
      <c r="LN108" s="462" t="str">
        <f>IF(ISBLANK(LS3),"",SUMIF(LS12:LS90,"&gt;=0")/COUNTIF(LS12:LS90,"&gt;=0"))</f>
        <v/>
      </c>
      <c r="LO108" s="462"/>
      <c r="LP108" s="93"/>
      <c r="LQ108" s="93"/>
      <c r="LR108" s="94"/>
      <c r="LS108" s="95"/>
      <c r="LT108" s="84"/>
      <c r="LU108" s="462" t="str">
        <f>IF(ISBLANK(LS3),"",SUMIF(LZ12:LZ90,"&gt;=0")/COUNTIF(LZ12:LZ90,"&gt;=0"))</f>
        <v/>
      </c>
      <c r="LV108" s="462"/>
      <c r="LW108" s="93"/>
      <c r="LX108" s="93"/>
      <c r="LY108" s="94"/>
      <c r="LZ108" s="95"/>
      <c r="MA108" s="84"/>
      <c r="MB108" s="462" t="str">
        <f>IF(ISBLANK(MG3),"",SUMIF(MG12:MG90,"&gt;=0")/COUNTIF(MG12:MG90,"&gt;=0"))</f>
        <v/>
      </c>
      <c r="MC108" s="462"/>
      <c r="MD108" s="93"/>
      <c r="ME108" s="93"/>
      <c r="MF108" s="94"/>
      <c r="MG108" s="95"/>
      <c r="MH108" s="84"/>
      <c r="MI108" s="462" t="str">
        <f>IF(ISBLANK(MN3),"",SUMIF(MN12:MN90,"&gt;=0")/COUNTIF(MN12:MN90,"&gt;=0"))</f>
        <v/>
      </c>
      <c r="MJ108" s="462"/>
      <c r="MK108" s="93"/>
      <c r="ML108" s="93"/>
      <c r="MM108" s="94"/>
      <c r="MN108" s="95"/>
      <c r="MO108" s="84"/>
      <c r="MP108" s="462" t="str">
        <f>IF(ISBLANK(MU3),"",SUMIF(MU12:MU90,"&gt;=0")/COUNTIF(MU12:MU90,"&gt;=0"))</f>
        <v/>
      </c>
      <c r="MQ108" s="462"/>
      <c r="MR108" s="93"/>
      <c r="MS108" s="93"/>
      <c r="MT108" s="94"/>
      <c r="MU108" s="95"/>
      <c r="MV108" s="84"/>
      <c r="MW108" s="462" t="str">
        <f>IF(ISBLANK(NP3),"",SUMIF(NB12:NB90,"&gt;=0")/COUNTIF(NB12:NB90,"&gt;=0"))</f>
        <v/>
      </c>
      <c r="MX108" s="462"/>
      <c r="MY108" s="93"/>
      <c r="MZ108" s="93"/>
      <c r="NA108" s="94"/>
      <c r="NB108" s="95"/>
      <c r="NC108" s="84"/>
      <c r="ND108" s="462" t="str">
        <f>IF(ISBLANK(NB3),"",SUMIF(NI12:NI90,"&gt;=0")/COUNTIF(NI12:NI90,"&gt;=0"))</f>
        <v/>
      </c>
      <c r="NE108" s="462"/>
      <c r="NF108" s="93"/>
      <c r="NG108" s="93"/>
      <c r="NH108" s="94"/>
      <c r="NI108" s="95"/>
      <c r="NJ108" s="84"/>
      <c r="NK108" s="462" t="str">
        <f>IF(ISBLANK(OD3),"",SUMIF(NP12:NP90,"&gt;=0")/COUNTIF(NP12:NP90,"&gt;=0"))</f>
        <v/>
      </c>
      <c r="NL108" s="462"/>
      <c r="NM108" s="93"/>
      <c r="NN108" s="93"/>
      <c r="NO108" s="94"/>
      <c r="NP108" s="95"/>
      <c r="NQ108" s="84"/>
      <c r="NR108" s="462" t="str">
        <f>IF(ISBLANK(NI3),"",SUMIF(NW12:NW90,"&gt;=0")/COUNTIF(NW12:NW90,"&gt;=0"))</f>
        <v/>
      </c>
      <c r="NS108" s="462"/>
      <c r="NT108" s="93"/>
      <c r="NU108" s="93"/>
      <c r="NV108" s="94"/>
      <c r="NW108" s="95"/>
      <c r="NX108" s="84"/>
      <c r="NY108" s="462" t="str">
        <f>IF(ISBLANK(OK3),"",SUMIF(OD12:OD90,"&gt;=0")/COUNTIF(OD12:OD90,"&gt;=0"))</f>
        <v/>
      </c>
      <c r="NZ108" s="462"/>
      <c r="OA108" s="93"/>
      <c r="OB108" s="93"/>
      <c r="OC108" s="94"/>
      <c r="OD108" s="95"/>
      <c r="OE108" s="84"/>
      <c r="OF108" s="462" t="str">
        <f>IF(ISBLANK(NW3),"",SUMIF(OK12:OK90,"&gt;=0")/COUNTIF(OK12:OK90,"&gt;=0"))</f>
        <v/>
      </c>
      <c r="OG108" s="462"/>
      <c r="OH108" s="93"/>
      <c r="OI108" s="93"/>
      <c r="OJ108" s="94"/>
      <c r="OK108" s="95"/>
      <c r="OL108" s="84"/>
      <c r="OM108" s="462" t="str">
        <f>IF(ISBLANK(OR3),"",SUMIF(OR12:OR90,"&gt;=0")/COUNTIF(OR12:OR90,"&gt;=0"))</f>
        <v/>
      </c>
      <c r="ON108" s="462"/>
      <c r="OO108" s="93"/>
      <c r="OP108" s="93"/>
      <c r="OQ108" s="94"/>
      <c r="OR108" s="95"/>
      <c r="OS108" s="84"/>
      <c r="OT108" s="462" t="str">
        <f>IF(ISBLANK(OY3),"",SUMIF(OY12:OY90,"&gt;=0")/COUNTIF(OY12:OY90,"&gt;=0"))</f>
        <v/>
      </c>
      <c r="OU108" s="462"/>
      <c r="OV108" s="93"/>
      <c r="OW108" s="93"/>
      <c r="OX108" s="94"/>
      <c r="OY108" s="95"/>
      <c r="OZ108" s="84"/>
      <c r="PA108" s="462" t="str">
        <f>IF(ISBLANK(PF3),"",SUMIF(PF12:PF90,"&gt;=0")/COUNTIF(PF12:PF90,"&gt;=0"))</f>
        <v/>
      </c>
      <c r="PB108" s="462"/>
      <c r="PC108" s="93"/>
      <c r="PD108" s="93"/>
      <c r="PE108" s="94"/>
      <c r="PF108" s="95"/>
      <c r="PG108" s="84"/>
      <c r="PH108" s="462" t="str">
        <f>IF(ISBLANK(PM3),"",SUMIF(PM12:PM90,"&gt;=0")/COUNTIF(PM12:PM90,"&gt;=0"))</f>
        <v/>
      </c>
      <c r="PI108" s="462"/>
      <c r="PJ108" s="93"/>
      <c r="PK108" s="93"/>
      <c r="PL108" s="94"/>
      <c r="PM108" s="95"/>
      <c r="PN108" s="84"/>
      <c r="PO108" s="462" t="str">
        <f>IF(ISBLANK(PT3),"",SUMIF(PT12:PT90,"&gt;=0")/COUNTIF(PT12:PT90,"&gt;=0"))</f>
        <v/>
      </c>
      <c r="PP108" s="462"/>
      <c r="PQ108" s="93"/>
      <c r="PR108" s="93"/>
      <c r="PS108" s="94"/>
      <c r="PT108" s="95"/>
      <c r="PU108" s="84"/>
      <c r="PV108" s="462" t="str">
        <f>IF(ISBLANK(QA3),"",SUMIF(QA12:QA90,"&gt;=0")/COUNTIF(QA12:QA90,"&gt;=0"))</f>
        <v/>
      </c>
      <c r="PW108" s="462"/>
      <c r="PX108" s="93"/>
      <c r="PY108" s="93"/>
      <c r="PZ108" s="94"/>
      <c r="QA108" s="95"/>
      <c r="QB108" s="84"/>
      <c r="QC108" s="462" t="str">
        <f>IF(ISBLANK(QH3),"",SUMIF(QH12:QH90,"&gt;=0")/COUNTIF(QH12:QH90,"&gt;=0"))</f>
        <v/>
      </c>
      <c r="QD108" s="462"/>
      <c r="QE108" s="93"/>
      <c r="QF108" s="93"/>
      <c r="QG108" s="94"/>
      <c r="QH108" s="95"/>
      <c r="QI108" s="85"/>
      <c r="QJ108" s="462" t="str">
        <f>IF(ISBLANK(QV3),"",SUMIF(QO12:QO90,"&gt;=0")/COUNTIF(QO12:QO90,"&gt;=0"))</f>
        <v/>
      </c>
      <c r="QK108" s="462"/>
      <c r="QL108" s="93"/>
      <c r="QM108" s="93"/>
      <c r="QN108" s="94"/>
      <c r="QO108" s="95"/>
      <c r="QP108" s="85"/>
      <c r="QQ108" s="462" t="str">
        <f>IF(ISBLANK(QO3),"",SUMIF(QV12:QV90,"&gt;=0")/COUNTIF(QV12:QV90,"&gt;=0"))</f>
        <v/>
      </c>
      <c r="QR108" s="462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>
        <f>IQ12</f>
        <v>20</v>
      </c>
      <c r="IR110" s="201"/>
      <c r="IS110" s="201"/>
      <c r="IT110" s="201"/>
      <c r="IU110" s="201"/>
      <c r="IV110" s="201"/>
      <c r="IW110" s="201"/>
      <c r="IX110" s="201">
        <f>IX12</f>
        <v>0</v>
      </c>
      <c r="IY110" s="201"/>
      <c r="IZ110" s="201"/>
      <c r="JA110" s="201"/>
      <c r="JB110" s="201"/>
      <c r="JC110" s="201"/>
      <c r="JD110" s="201"/>
      <c r="JE110" s="201">
        <f>JE12</f>
        <v>20</v>
      </c>
      <c r="JF110" s="201"/>
      <c r="JG110" s="410"/>
      <c r="JH110" s="201">
        <f>SUM(JH12:JH84)</f>
        <v>2680</v>
      </c>
      <c r="JI110" s="201"/>
      <c r="JJ110" s="201"/>
      <c r="JK110" s="201"/>
      <c r="JL110" s="201" t="e">
        <f>JL12</f>
        <v>#REF!</v>
      </c>
      <c r="JM110" s="201"/>
      <c r="JN110" s="201"/>
      <c r="JO110" s="201"/>
      <c r="JP110" s="201"/>
      <c r="JQ110" s="201"/>
      <c r="JR110" s="201"/>
      <c r="JS110" s="201">
        <f>JS12</f>
        <v>0</v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>
        <f t="shared" ref="IQ111:IQ174" si="52">IQ13</f>
        <v>0</v>
      </c>
      <c r="IR111" s="201"/>
      <c r="IS111" s="201"/>
      <c r="IT111" s="201"/>
      <c r="IU111" s="201"/>
      <c r="IV111" s="201"/>
      <c r="IW111" s="201"/>
      <c r="IX111" s="201">
        <f t="shared" ref="IX111:IX174" si="53">IX13</f>
        <v>0</v>
      </c>
      <c r="IY111" s="201"/>
      <c r="IZ111" s="201"/>
      <c r="JA111" s="201"/>
      <c r="JB111" s="201"/>
      <c r="JC111" s="201"/>
      <c r="JD111" s="201"/>
      <c r="JE111" s="201">
        <f t="shared" ref="JE111:JE174" si="54">JE13</f>
        <v>0</v>
      </c>
      <c r="JF111" s="201"/>
      <c r="JG111" s="201"/>
      <c r="JH111" s="201"/>
      <c r="JI111" s="201"/>
      <c r="JJ111" s="201"/>
      <c r="JK111" s="201"/>
      <c r="JL111" s="201" t="e">
        <f t="shared" ref="JL111:JL174" si="55">JL13</f>
        <v>#REF!</v>
      </c>
      <c r="JM111" s="201"/>
      <c r="JN111" s="201"/>
      <c r="JO111" s="201"/>
      <c r="JP111" s="201"/>
      <c r="JQ111" s="201"/>
      <c r="JR111" s="201"/>
      <c r="JS111" s="201">
        <f t="shared" ref="JS111:JS174" si="56">JS13</f>
        <v>0</v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>
        <f t="shared" si="52"/>
        <v>0</v>
      </c>
      <c r="IR112" s="201"/>
      <c r="IS112" s="201"/>
      <c r="IT112" s="201"/>
      <c r="IU112" s="201"/>
      <c r="IV112" s="201"/>
      <c r="IW112" s="201"/>
      <c r="IX112" s="201">
        <f t="shared" si="53"/>
        <v>0</v>
      </c>
      <c r="IY112" s="201"/>
      <c r="IZ112" s="201"/>
      <c r="JA112" s="201"/>
      <c r="JB112" s="201"/>
      <c r="JC112" s="201"/>
      <c r="JD112" s="201"/>
      <c r="JE112" s="201">
        <f t="shared" si="54"/>
        <v>20</v>
      </c>
      <c r="JF112" s="201"/>
      <c r="JG112" s="201"/>
      <c r="JH112" s="201"/>
      <c r="JI112" s="201"/>
      <c r="JJ112" s="201"/>
      <c r="JK112" s="201"/>
      <c r="JL112" s="201" t="e">
        <f t="shared" si="55"/>
        <v>#REF!</v>
      </c>
      <c r="JM112" s="201"/>
      <c r="JN112" s="201"/>
      <c r="JO112" s="201"/>
      <c r="JP112" s="201"/>
      <c r="JQ112" s="201"/>
      <c r="JR112" s="201"/>
      <c r="JS112" s="201">
        <f t="shared" si="56"/>
        <v>20</v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>
        <f t="shared" si="52"/>
        <v>0</v>
      </c>
      <c r="IR113" s="201"/>
      <c r="IS113" s="201"/>
      <c r="IT113" s="201"/>
      <c r="IU113" s="201"/>
      <c r="IV113" s="201"/>
      <c r="IW113" s="201"/>
      <c r="IX113" s="201">
        <f t="shared" si="53"/>
        <v>0</v>
      </c>
      <c r="IY113" s="201"/>
      <c r="IZ113" s="201"/>
      <c r="JA113" s="201"/>
      <c r="JB113" s="201"/>
      <c r="JC113" s="201"/>
      <c r="JD113" s="201"/>
      <c r="JE113" s="201">
        <f t="shared" si="54"/>
        <v>0</v>
      </c>
      <c r="JF113" s="201"/>
      <c r="JG113" s="201"/>
      <c r="JH113" s="201"/>
      <c r="JI113" s="201"/>
      <c r="JJ113" s="201"/>
      <c r="JK113" s="201"/>
      <c r="JL113" s="201" t="e">
        <f t="shared" si="55"/>
        <v>#REF!</v>
      </c>
      <c r="JM113" s="201"/>
      <c r="JN113" s="201"/>
      <c r="JO113" s="201"/>
      <c r="JP113" s="201"/>
      <c r="JQ113" s="201"/>
      <c r="JR113" s="201"/>
      <c r="JS113" s="201">
        <f t="shared" si="56"/>
        <v>0</v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>
        <f t="shared" si="52"/>
        <v>0</v>
      </c>
      <c r="IR114" s="201"/>
      <c r="IS114" s="201"/>
      <c r="IT114" s="201"/>
      <c r="IU114" s="201"/>
      <c r="IV114" s="201"/>
      <c r="IW114" s="201"/>
      <c r="IX114" s="201">
        <f t="shared" si="53"/>
        <v>0</v>
      </c>
      <c r="IY114" s="201"/>
      <c r="IZ114" s="201"/>
      <c r="JA114" s="201"/>
      <c r="JB114" s="201"/>
      <c r="JC114" s="201"/>
      <c r="JD114" s="201"/>
      <c r="JE114" s="201">
        <f t="shared" si="54"/>
        <v>20</v>
      </c>
      <c r="JF114" s="201"/>
      <c r="JG114" s="201"/>
      <c r="JH114" s="201"/>
      <c r="JI114" s="201"/>
      <c r="JJ114" s="201"/>
      <c r="JK114" s="201"/>
      <c r="JL114" s="201" t="e">
        <f t="shared" si="55"/>
        <v>#REF!</v>
      </c>
      <c r="JM114" s="201"/>
      <c r="JN114" s="201"/>
      <c r="JO114" s="201"/>
      <c r="JP114" s="201"/>
      <c r="JQ114" s="201"/>
      <c r="JR114" s="201"/>
      <c r="JS114" s="201">
        <f t="shared" si="56"/>
        <v>20</v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>
        <f t="shared" si="52"/>
        <v>0</v>
      </c>
      <c r="IR115" s="201"/>
      <c r="IS115" s="201"/>
      <c r="IT115" s="201"/>
      <c r="IU115" s="201"/>
      <c r="IV115" s="201"/>
      <c r="IW115" s="201"/>
      <c r="IX115" s="201">
        <f t="shared" si="53"/>
        <v>0</v>
      </c>
      <c r="IY115" s="201"/>
      <c r="IZ115" s="201"/>
      <c r="JA115" s="201"/>
      <c r="JB115" s="201"/>
      <c r="JC115" s="201"/>
      <c r="JD115" s="201"/>
      <c r="JE115" s="201">
        <f t="shared" si="54"/>
        <v>20</v>
      </c>
      <c r="JF115" s="201"/>
      <c r="JG115" s="201"/>
      <c r="JH115" s="201"/>
      <c r="JI115" s="201"/>
      <c r="JJ115" s="201"/>
      <c r="JK115" s="201"/>
      <c r="JL115" s="201" t="e">
        <f t="shared" si="55"/>
        <v>#REF!</v>
      </c>
      <c r="JM115" s="201"/>
      <c r="JN115" s="201"/>
      <c r="JO115" s="201"/>
      <c r="JP115" s="201"/>
      <c r="JQ115" s="201"/>
      <c r="JR115" s="201"/>
      <c r="JS115" s="201">
        <f t="shared" si="56"/>
        <v>0</v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>
        <f t="shared" si="52"/>
        <v>20</v>
      </c>
      <c r="IR116" s="201"/>
      <c r="IS116" s="201"/>
      <c r="IT116" s="201"/>
      <c r="IU116" s="201"/>
      <c r="IV116" s="201"/>
      <c r="IW116" s="201"/>
      <c r="IX116" s="201">
        <f t="shared" si="53"/>
        <v>0</v>
      </c>
      <c r="IY116" s="201"/>
      <c r="IZ116" s="201"/>
      <c r="JA116" s="201"/>
      <c r="JB116" s="201"/>
      <c r="JC116" s="201"/>
      <c r="JD116" s="201"/>
      <c r="JE116" s="201">
        <f t="shared" si="54"/>
        <v>20</v>
      </c>
      <c r="JF116" s="201"/>
      <c r="JG116" s="201"/>
      <c r="JH116" s="201"/>
      <c r="JI116" s="201"/>
      <c r="JJ116" s="201"/>
      <c r="JK116" s="201"/>
      <c r="JL116" s="201" t="e">
        <f t="shared" si="55"/>
        <v>#REF!</v>
      </c>
      <c r="JM116" s="201"/>
      <c r="JN116" s="201"/>
      <c r="JO116" s="201"/>
      <c r="JP116" s="201"/>
      <c r="JQ116" s="201"/>
      <c r="JR116" s="201"/>
      <c r="JS116" s="201">
        <f t="shared" si="56"/>
        <v>0</v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>
        <f t="shared" si="52"/>
        <v>20</v>
      </c>
      <c r="IR117" s="201"/>
      <c r="IS117" s="201"/>
      <c r="IT117" s="201"/>
      <c r="IU117" s="201"/>
      <c r="IV117" s="201"/>
      <c r="IW117" s="201"/>
      <c r="IX117" s="201">
        <f t="shared" si="53"/>
        <v>0</v>
      </c>
      <c r="IY117" s="201"/>
      <c r="IZ117" s="201"/>
      <c r="JA117" s="201"/>
      <c r="JB117" s="201"/>
      <c r="JC117" s="201"/>
      <c r="JD117" s="201"/>
      <c r="JE117" s="201">
        <f t="shared" si="54"/>
        <v>20</v>
      </c>
      <c r="JF117" s="201"/>
      <c r="JG117" s="201"/>
      <c r="JH117" s="201"/>
      <c r="JI117" s="201"/>
      <c r="JJ117" s="201"/>
      <c r="JK117" s="201"/>
      <c r="JL117" s="201" t="e">
        <f t="shared" si="55"/>
        <v>#REF!</v>
      </c>
      <c r="JM117" s="201"/>
      <c r="JN117" s="201"/>
      <c r="JO117" s="201"/>
      <c r="JP117" s="201"/>
      <c r="JQ117" s="201"/>
      <c r="JR117" s="201"/>
      <c r="JS117" s="201">
        <f t="shared" si="56"/>
        <v>0</v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>
        <f t="shared" si="52"/>
        <v>0</v>
      </c>
      <c r="IR118" s="201"/>
      <c r="IS118" s="201"/>
      <c r="IT118" s="201"/>
      <c r="IU118" s="201"/>
      <c r="IV118" s="201"/>
      <c r="IW118" s="201"/>
      <c r="IX118" s="201">
        <f t="shared" si="53"/>
        <v>0</v>
      </c>
      <c r="IY118" s="201"/>
      <c r="IZ118" s="201"/>
      <c r="JA118" s="201"/>
      <c r="JB118" s="201"/>
      <c r="JC118" s="201"/>
      <c r="JD118" s="201"/>
      <c r="JE118" s="201">
        <f t="shared" si="54"/>
        <v>20</v>
      </c>
      <c r="JF118" s="201"/>
      <c r="JG118" s="201"/>
      <c r="JH118" s="201"/>
      <c r="JI118" s="201"/>
      <c r="JJ118" s="201"/>
      <c r="JK118" s="201"/>
      <c r="JL118" s="201" t="e">
        <f t="shared" si="55"/>
        <v>#REF!</v>
      </c>
      <c r="JM118" s="201"/>
      <c r="JN118" s="201"/>
      <c r="JO118" s="201"/>
      <c r="JP118" s="201"/>
      <c r="JQ118" s="201"/>
      <c r="JR118" s="201"/>
      <c r="JS118" s="201">
        <f t="shared" si="56"/>
        <v>0</v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>
        <f t="shared" si="52"/>
        <v>0</v>
      </c>
      <c r="IR119" s="201"/>
      <c r="IS119" s="201"/>
      <c r="IT119" s="201"/>
      <c r="IU119" s="201"/>
      <c r="IV119" s="201"/>
      <c r="IW119" s="201"/>
      <c r="IX119" s="201">
        <f t="shared" si="53"/>
        <v>0</v>
      </c>
      <c r="IY119" s="201"/>
      <c r="IZ119" s="201"/>
      <c r="JA119" s="201"/>
      <c r="JB119" s="201"/>
      <c r="JC119" s="201"/>
      <c r="JD119" s="201"/>
      <c r="JE119" s="201">
        <f t="shared" si="54"/>
        <v>0</v>
      </c>
      <c r="JF119" s="201"/>
      <c r="JG119" s="201"/>
      <c r="JH119" s="201"/>
      <c r="JI119" s="201"/>
      <c r="JJ119" s="201"/>
      <c r="JK119" s="201"/>
      <c r="JL119" s="201" t="e">
        <f t="shared" si="55"/>
        <v>#REF!</v>
      </c>
      <c r="JM119" s="201"/>
      <c r="JN119" s="201"/>
      <c r="JO119" s="201"/>
      <c r="JP119" s="201"/>
      <c r="JQ119" s="201"/>
      <c r="JR119" s="201"/>
      <c r="JS119" s="201">
        <f t="shared" si="56"/>
        <v>0</v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>
        <f t="shared" si="52"/>
        <v>0</v>
      </c>
      <c r="IR120" s="201"/>
      <c r="IS120" s="201"/>
      <c r="IT120" s="201"/>
      <c r="IU120" s="201"/>
      <c r="IV120" s="201"/>
      <c r="IW120" s="201"/>
      <c r="IX120" s="201">
        <f t="shared" si="53"/>
        <v>20</v>
      </c>
      <c r="IY120" s="201"/>
      <c r="IZ120" s="201"/>
      <c r="JA120" s="201"/>
      <c r="JB120" s="201"/>
      <c r="JC120" s="201"/>
      <c r="JD120" s="201"/>
      <c r="JE120" s="201">
        <f t="shared" si="54"/>
        <v>20</v>
      </c>
      <c r="JF120" s="201"/>
      <c r="JG120" s="201"/>
      <c r="JH120" s="201"/>
      <c r="JI120" s="201"/>
      <c r="JJ120" s="201"/>
      <c r="JK120" s="201"/>
      <c r="JL120" s="201" t="e">
        <f t="shared" si="55"/>
        <v>#REF!</v>
      </c>
      <c r="JM120" s="201"/>
      <c r="JN120" s="201"/>
      <c r="JO120" s="201"/>
      <c r="JP120" s="201"/>
      <c r="JQ120" s="201"/>
      <c r="JR120" s="201"/>
      <c r="JS120" s="201">
        <f t="shared" si="56"/>
        <v>0</v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>
        <f t="shared" si="52"/>
        <v>20</v>
      </c>
      <c r="IR121" s="201"/>
      <c r="IS121" s="201"/>
      <c r="IT121" s="201"/>
      <c r="IU121" s="201"/>
      <c r="IV121" s="201"/>
      <c r="IW121" s="201"/>
      <c r="IX121" s="201">
        <f t="shared" si="53"/>
        <v>0</v>
      </c>
      <c r="IY121" s="201"/>
      <c r="IZ121" s="201"/>
      <c r="JA121" s="201"/>
      <c r="JB121" s="201"/>
      <c r="JC121" s="201"/>
      <c r="JD121" s="201"/>
      <c r="JE121" s="201">
        <f t="shared" si="54"/>
        <v>20</v>
      </c>
      <c r="JF121" s="201"/>
      <c r="JG121" s="201"/>
      <c r="JH121" s="201"/>
      <c r="JI121" s="201"/>
      <c r="JJ121" s="201"/>
      <c r="JK121" s="201"/>
      <c r="JL121" s="201" t="e">
        <f t="shared" si="55"/>
        <v>#REF!</v>
      </c>
      <c r="JM121" s="201"/>
      <c r="JN121" s="201"/>
      <c r="JO121" s="201"/>
      <c r="JP121" s="201"/>
      <c r="JQ121" s="201"/>
      <c r="JR121" s="201"/>
      <c r="JS121" s="201">
        <f t="shared" si="56"/>
        <v>0</v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>
        <f t="shared" si="52"/>
        <v>20</v>
      </c>
      <c r="IR122" s="201"/>
      <c r="IS122" s="201"/>
      <c r="IT122" s="201"/>
      <c r="IU122" s="201"/>
      <c r="IV122" s="201"/>
      <c r="IW122" s="201"/>
      <c r="IX122" s="201">
        <f t="shared" si="53"/>
        <v>0</v>
      </c>
      <c r="IY122" s="201"/>
      <c r="IZ122" s="201"/>
      <c r="JA122" s="201"/>
      <c r="JB122" s="201"/>
      <c r="JC122" s="201"/>
      <c r="JD122" s="201"/>
      <c r="JE122" s="201">
        <f t="shared" si="54"/>
        <v>20</v>
      </c>
      <c r="JF122" s="201"/>
      <c r="JG122" s="201"/>
      <c r="JH122" s="201"/>
      <c r="JI122" s="201"/>
      <c r="JJ122" s="201"/>
      <c r="JK122" s="201"/>
      <c r="JL122" s="201" t="e">
        <f t="shared" si="55"/>
        <v>#REF!</v>
      </c>
      <c r="JM122" s="201"/>
      <c r="JN122" s="201"/>
      <c r="JO122" s="201"/>
      <c r="JP122" s="201"/>
      <c r="JQ122" s="201"/>
      <c r="JR122" s="201"/>
      <c r="JS122" s="201">
        <f t="shared" si="56"/>
        <v>0</v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>
        <f t="shared" si="52"/>
        <v>0</v>
      </c>
      <c r="IR123" s="201"/>
      <c r="IS123" s="201"/>
      <c r="IT123" s="201"/>
      <c r="IU123" s="201"/>
      <c r="IV123" s="201"/>
      <c r="IW123" s="201"/>
      <c r="IX123" s="201">
        <f t="shared" si="53"/>
        <v>0</v>
      </c>
      <c r="IY123" s="201"/>
      <c r="IZ123" s="201"/>
      <c r="JA123" s="201"/>
      <c r="JB123" s="201"/>
      <c r="JC123" s="201"/>
      <c r="JD123" s="201"/>
      <c r="JE123" s="201">
        <f t="shared" si="54"/>
        <v>0</v>
      </c>
      <c r="JF123" s="201"/>
      <c r="JG123" s="201"/>
      <c r="JH123" s="201"/>
      <c r="JI123" s="201"/>
      <c r="JJ123" s="201"/>
      <c r="JK123" s="201"/>
      <c r="JL123" s="201" t="e">
        <f t="shared" si="55"/>
        <v>#REF!</v>
      </c>
      <c r="JM123" s="201"/>
      <c r="JN123" s="201"/>
      <c r="JO123" s="201"/>
      <c r="JP123" s="201"/>
      <c r="JQ123" s="201"/>
      <c r="JR123" s="201"/>
      <c r="JS123" s="201">
        <f t="shared" si="56"/>
        <v>0</v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>
        <f t="shared" si="52"/>
        <v>0</v>
      </c>
      <c r="IR124" s="201"/>
      <c r="IS124" s="201"/>
      <c r="IT124" s="201"/>
      <c r="IU124" s="201"/>
      <c r="IV124" s="201"/>
      <c r="IW124" s="201"/>
      <c r="IX124" s="201">
        <f t="shared" si="53"/>
        <v>0</v>
      </c>
      <c r="IY124" s="201"/>
      <c r="IZ124" s="201"/>
      <c r="JA124" s="201"/>
      <c r="JB124" s="201"/>
      <c r="JC124" s="201"/>
      <c r="JD124" s="201"/>
      <c r="JE124" s="201">
        <f t="shared" si="54"/>
        <v>20</v>
      </c>
      <c r="JF124" s="201"/>
      <c r="JG124" s="201"/>
      <c r="JH124" s="201"/>
      <c r="JI124" s="201"/>
      <c r="JJ124" s="201"/>
      <c r="JK124" s="201"/>
      <c r="JL124" s="201" t="e">
        <f t="shared" si="55"/>
        <v>#REF!</v>
      </c>
      <c r="JM124" s="201"/>
      <c r="JN124" s="201"/>
      <c r="JO124" s="201"/>
      <c r="JP124" s="201"/>
      <c r="JQ124" s="201"/>
      <c r="JR124" s="201"/>
      <c r="JS124" s="201">
        <f t="shared" si="56"/>
        <v>0</v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>
        <f t="shared" si="52"/>
        <v>20</v>
      </c>
      <c r="IR125" s="201"/>
      <c r="IS125" s="201"/>
      <c r="IT125" s="201"/>
      <c r="IU125" s="201"/>
      <c r="IV125" s="201"/>
      <c r="IW125" s="201"/>
      <c r="IX125" s="201">
        <f t="shared" si="53"/>
        <v>0</v>
      </c>
      <c r="IY125" s="201"/>
      <c r="IZ125" s="201"/>
      <c r="JA125" s="201"/>
      <c r="JB125" s="201"/>
      <c r="JC125" s="201"/>
      <c r="JD125" s="201"/>
      <c r="JE125" s="201">
        <f t="shared" si="54"/>
        <v>20</v>
      </c>
      <c r="JF125" s="201"/>
      <c r="JG125" s="201"/>
      <c r="JH125" s="201"/>
      <c r="JI125" s="201"/>
      <c r="JJ125" s="201"/>
      <c r="JK125" s="201"/>
      <c r="JL125" s="201" t="e">
        <f t="shared" si="55"/>
        <v>#REF!</v>
      </c>
      <c r="JM125" s="201"/>
      <c r="JN125" s="201"/>
      <c r="JO125" s="201"/>
      <c r="JP125" s="201"/>
      <c r="JQ125" s="201"/>
      <c r="JR125" s="201"/>
      <c r="JS125" s="201">
        <f t="shared" si="56"/>
        <v>20</v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>
        <f t="shared" si="52"/>
        <v>20</v>
      </c>
      <c r="IR126" s="201"/>
      <c r="IS126" s="201"/>
      <c r="IT126" s="201"/>
      <c r="IU126" s="201"/>
      <c r="IV126" s="201"/>
      <c r="IW126" s="201"/>
      <c r="IX126" s="201">
        <f t="shared" si="53"/>
        <v>0</v>
      </c>
      <c r="IY126" s="201"/>
      <c r="IZ126" s="201"/>
      <c r="JA126" s="201"/>
      <c r="JB126" s="201"/>
      <c r="JC126" s="201"/>
      <c r="JD126" s="201"/>
      <c r="JE126" s="201">
        <f t="shared" si="54"/>
        <v>0</v>
      </c>
      <c r="JF126" s="201"/>
      <c r="JG126" s="201"/>
      <c r="JH126" s="201"/>
      <c r="JI126" s="201"/>
      <c r="JJ126" s="201"/>
      <c r="JK126" s="201"/>
      <c r="JL126" s="201" t="e">
        <f t="shared" si="55"/>
        <v>#REF!</v>
      </c>
      <c r="JM126" s="201"/>
      <c r="JN126" s="201"/>
      <c r="JO126" s="201"/>
      <c r="JP126" s="201"/>
      <c r="JQ126" s="201"/>
      <c r="JR126" s="201"/>
      <c r="JS126" s="201">
        <f t="shared" si="56"/>
        <v>0</v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>
        <f t="shared" si="52"/>
        <v>0</v>
      </c>
      <c r="IR127" s="201"/>
      <c r="IS127" s="201"/>
      <c r="IT127" s="201"/>
      <c r="IU127" s="201"/>
      <c r="IV127" s="201"/>
      <c r="IW127" s="201"/>
      <c r="IX127" s="201">
        <f t="shared" si="53"/>
        <v>0</v>
      </c>
      <c r="IY127" s="201"/>
      <c r="IZ127" s="201"/>
      <c r="JA127" s="201"/>
      <c r="JB127" s="201"/>
      <c r="JC127" s="201"/>
      <c r="JD127" s="201"/>
      <c r="JE127" s="201">
        <f t="shared" si="54"/>
        <v>0</v>
      </c>
      <c r="JF127" s="201"/>
      <c r="JG127" s="201"/>
      <c r="JH127" s="201"/>
      <c r="JI127" s="201"/>
      <c r="JJ127" s="201"/>
      <c r="JK127" s="201"/>
      <c r="JL127" s="201" t="e">
        <f t="shared" si="55"/>
        <v>#REF!</v>
      </c>
      <c r="JM127" s="201"/>
      <c r="JN127" s="201"/>
      <c r="JO127" s="201"/>
      <c r="JP127" s="201"/>
      <c r="JQ127" s="201"/>
      <c r="JR127" s="201"/>
      <c r="JS127" s="201">
        <f t="shared" si="56"/>
        <v>0</v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>
        <f t="shared" si="52"/>
        <v>20</v>
      </c>
      <c r="IR128" s="201"/>
      <c r="IS128" s="201"/>
      <c r="IT128" s="201"/>
      <c r="IU128" s="201"/>
      <c r="IV128" s="201"/>
      <c r="IW128" s="201"/>
      <c r="IX128" s="201">
        <f t="shared" si="53"/>
        <v>0</v>
      </c>
      <c r="IY128" s="201"/>
      <c r="IZ128" s="201"/>
      <c r="JA128" s="201"/>
      <c r="JB128" s="201"/>
      <c r="JC128" s="201"/>
      <c r="JD128" s="201"/>
      <c r="JE128" s="201">
        <f t="shared" si="54"/>
        <v>20</v>
      </c>
      <c r="JF128" s="201"/>
      <c r="JG128" s="201"/>
      <c r="JH128" s="201"/>
      <c r="JI128" s="201"/>
      <c r="JJ128" s="201"/>
      <c r="JK128" s="201"/>
      <c r="JL128" s="201" t="e">
        <f t="shared" si="55"/>
        <v>#REF!</v>
      </c>
      <c r="JM128" s="201"/>
      <c r="JN128" s="201"/>
      <c r="JO128" s="201"/>
      <c r="JP128" s="201"/>
      <c r="JQ128" s="201"/>
      <c r="JR128" s="201"/>
      <c r="JS128" s="201">
        <f t="shared" si="56"/>
        <v>0</v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>
        <f t="shared" si="52"/>
        <v>0</v>
      </c>
      <c r="IR129" s="201"/>
      <c r="IS129" s="201"/>
      <c r="IT129" s="201"/>
      <c r="IU129" s="201"/>
      <c r="IV129" s="201"/>
      <c r="IW129" s="201"/>
      <c r="IX129" s="201">
        <f t="shared" si="53"/>
        <v>0</v>
      </c>
      <c r="IY129" s="201"/>
      <c r="IZ129" s="201"/>
      <c r="JA129" s="201"/>
      <c r="JB129" s="201"/>
      <c r="JC129" s="201"/>
      <c r="JD129" s="201"/>
      <c r="JE129" s="201">
        <f t="shared" si="54"/>
        <v>20</v>
      </c>
      <c r="JF129" s="201"/>
      <c r="JG129" s="201"/>
      <c r="JH129" s="201"/>
      <c r="JI129" s="201"/>
      <c r="JJ129" s="201"/>
      <c r="JK129" s="201"/>
      <c r="JL129" s="201" t="e">
        <f t="shared" si="55"/>
        <v>#REF!</v>
      </c>
      <c r="JM129" s="201"/>
      <c r="JN129" s="201"/>
      <c r="JO129" s="201"/>
      <c r="JP129" s="201"/>
      <c r="JQ129" s="201"/>
      <c r="JR129" s="201"/>
      <c r="JS129" s="201">
        <f t="shared" si="56"/>
        <v>20</v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>
        <f t="shared" si="52"/>
        <v>0</v>
      </c>
      <c r="IR130" s="201"/>
      <c r="IS130" s="201"/>
      <c r="IT130" s="201"/>
      <c r="IU130" s="201"/>
      <c r="IV130" s="201"/>
      <c r="IW130" s="201"/>
      <c r="IX130" s="201">
        <f t="shared" si="53"/>
        <v>0</v>
      </c>
      <c r="IY130" s="201"/>
      <c r="IZ130" s="201"/>
      <c r="JA130" s="201"/>
      <c r="JB130" s="201"/>
      <c r="JC130" s="201"/>
      <c r="JD130" s="201"/>
      <c r="JE130" s="201">
        <f t="shared" si="54"/>
        <v>0</v>
      </c>
      <c r="JF130" s="201"/>
      <c r="JG130" s="201"/>
      <c r="JH130" s="201"/>
      <c r="JI130" s="201"/>
      <c r="JJ130" s="201"/>
      <c r="JK130" s="201"/>
      <c r="JL130" s="201" t="e">
        <f t="shared" si="55"/>
        <v>#REF!</v>
      </c>
      <c r="JM130" s="201"/>
      <c r="JN130" s="201"/>
      <c r="JO130" s="201"/>
      <c r="JP130" s="201"/>
      <c r="JQ130" s="201"/>
      <c r="JR130" s="201"/>
      <c r="JS130" s="201">
        <f t="shared" si="56"/>
        <v>20</v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>
        <f t="shared" si="52"/>
        <v>20</v>
      </c>
      <c r="IR131" s="201"/>
      <c r="IS131" s="201"/>
      <c r="IT131" s="201"/>
      <c r="IU131" s="201"/>
      <c r="IV131" s="201"/>
      <c r="IW131" s="201"/>
      <c r="IX131" s="201">
        <f t="shared" si="53"/>
        <v>0</v>
      </c>
      <c r="IY131" s="201"/>
      <c r="IZ131" s="201"/>
      <c r="JA131" s="201"/>
      <c r="JB131" s="201"/>
      <c r="JC131" s="201"/>
      <c r="JD131" s="201"/>
      <c r="JE131" s="201">
        <f t="shared" si="54"/>
        <v>20</v>
      </c>
      <c r="JF131" s="201"/>
      <c r="JG131" s="201"/>
      <c r="JH131" s="201"/>
      <c r="JI131" s="201"/>
      <c r="JJ131" s="201"/>
      <c r="JK131" s="201"/>
      <c r="JL131" s="201" t="e">
        <f t="shared" si="55"/>
        <v>#REF!</v>
      </c>
      <c r="JM131" s="201"/>
      <c r="JN131" s="201"/>
      <c r="JO131" s="201"/>
      <c r="JP131" s="201"/>
      <c r="JQ131" s="201"/>
      <c r="JR131" s="201"/>
      <c r="JS131" s="201">
        <f t="shared" si="56"/>
        <v>0</v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>
        <f t="shared" si="52"/>
        <v>20</v>
      </c>
      <c r="IR132" s="201"/>
      <c r="IS132" s="201"/>
      <c r="IT132" s="201"/>
      <c r="IU132" s="201"/>
      <c r="IV132" s="201"/>
      <c r="IW132" s="201"/>
      <c r="IX132" s="201">
        <f t="shared" si="53"/>
        <v>0</v>
      </c>
      <c r="IY132" s="201"/>
      <c r="IZ132" s="201"/>
      <c r="JA132" s="201"/>
      <c r="JB132" s="201"/>
      <c r="JC132" s="201"/>
      <c r="JD132" s="201"/>
      <c r="JE132" s="201">
        <f t="shared" si="54"/>
        <v>20</v>
      </c>
      <c r="JF132" s="201"/>
      <c r="JG132" s="201"/>
      <c r="JH132" s="201"/>
      <c r="JI132" s="201"/>
      <c r="JJ132" s="201"/>
      <c r="JK132" s="201"/>
      <c r="JL132" s="201" t="e">
        <f t="shared" si="55"/>
        <v>#REF!</v>
      </c>
      <c r="JM132" s="201"/>
      <c r="JN132" s="201"/>
      <c r="JO132" s="201"/>
      <c r="JP132" s="201"/>
      <c r="JQ132" s="201"/>
      <c r="JR132" s="201"/>
      <c r="JS132" s="201">
        <f t="shared" si="56"/>
        <v>0</v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>
        <f t="shared" si="52"/>
        <v>20</v>
      </c>
      <c r="IR133" s="201"/>
      <c r="IS133" s="201"/>
      <c r="IT133" s="201"/>
      <c r="IU133" s="201"/>
      <c r="IV133" s="201"/>
      <c r="IW133" s="201"/>
      <c r="IX133" s="201">
        <f t="shared" si="53"/>
        <v>0</v>
      </c>
      <c r="IY133" s="201"/>
      <c r="IZ133" s="201"/>
      <c r="JA133" s="201"/>
      <c r="JB133" s="201"/>
      <c r="JC133" s="201"/>
      <c r="JD133" s="201"/>
      <c r="JE133" s="201">
        <f t="shared" si="54"/>
        <v>20</v>
      </c>
      <c r="JF133" s="201"/>
      <c r="JG133" s="201"/>
      <c r="JH133" s="201"/>
      <c r="JI133" s="201"/>
      <c r="JJ133" s="201"/>
      <c r="JK133" s="201"/>
      <c r="JL133" s="201" t="e">
        <f t="shared" si="55"/>
        <v>#REF!</v>
      </c>
      <c r="JM133" s="201"/>
      <c r="JN133" s="201"/>
      <c r="JO133" s="201"/>
      <c r="JP133" s="201"/>
      <c r="JQ133" s="201"/>
      <c r="JR133" s="201"/>
      <c r="JS133" s="201">
        <f t="shared" si="56"/>
        <v>20</v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>
        <f t="shared" si="52"/>
        <v>20</v>
      </c>
      <c r="IR134" s="201"/>
      <c r="IS134" s="201"/>
      <c r="IT134" s="201"/>
      <c r="IU134" s="201"/>
      <c r="IV134" s="201"/>
      <c r="IW134" s="201"/>
      <c r="IX134" s="201">
        <f t="shared" si="53"/>
        <v>0</v>
      </c>
      <c r="IY134" s="201"/>
      <c r="IZ134" s="201"/>
      <c r="JA134" s="201"/>
      <c r="JB134" s="201"/>
      <c r="JC134" s="201"/>
      <c r="JD134" s="201"/>
      <c r="JE134" s="201">
        <f t="shared" si="54"/>
        <v>0</v>
      </c>
      <c r="JF134" s="201"/>
      <c r="JG134" s="201"/>
      <c r="JH134" s="201"/>
      <c r="JI134" s="201"/>
      <c r="JJ134" s="201"/>
      <c r="JK134" s="201"/>
      <c r="JL134" s="201" t="e">
        <f t="shared" si="55"/>
        <v>#REF!</v>
      </c>
      <c r="JM134" s="201"/>
      <c r="JN134" s="201"/>
      <c r="JO134" s="201"/>
      <c r="JP134" s="201"/>
      <c r="JQ134" s="201"/>
      <c r="JR134" s="201"/>
      <c r="JS134" s="201">
        <f t="shared" si="56"/>
        <v>0</v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>
        <f t="shared" si="52"/>
        <v>0</v>
      </c>
      <c r="IR135" s="201"/>
      <c r="IS135" s="201"/>
      <c r="IT135" s="201"/>
      <c r="IU135" s="201"/>
      <c r="IV135" s="201"/>
      <c r="IW135" s="201"/>
      <c r="IX135" s="201">
        <f t="shared" si="53"/>
        <v>0</v>
      </c>
      <c r="IY135" s="201"/>
      <c r="IZ135" s="201"/>
      <c r="JA135" s="201"/>
      <c r="JB135" s="201"/>
      <c r="JC135" s="201"/>
      <c r="JD135" s="201"/>
      <c r="JE135" s="201">
        <f t="shared" si="54"/>
        <v>0</v>
      </c>
      <c r="JF135" s="201"/>
      <c r="JG135" s="201"/>
      <c r="JH135" s="201"/>
      <c r="JI135" s="201"/>
      <c r="JJ135" s="201"/>
      <c r="JK135" s="201"/>
      <c r="JL135" s="201" t="e">
        <f t="shared" si="55"/>
        <v>#REF!</v>
      </c>
      <c r="JM135" s="201"/>
      <c r="JN135" s="201"/>
      <c r="JO135" s="201"/>
      <c r="JP135" s="201"/>
      <c r="JQ135" s="201"/>
      <c r="JR135" s="201"/>
      <c r="JS135" s="201">
        <f t="shared" si="56"/>
        <v>0</v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>
        <f t="shared" si="52"/>
        <v>0</v>
      </c>
      <c r="IR136" s="201"/>
      <c r="IS136" s="201"/>
      <c r="IT136" s="201"/>
      <c r="IU136" s="201"/>
      <c r="IV136" s="201"/>
      <c r="IW136" s="201"/>
      <c r="IX136" s="201">
        <f t="shared" si="53"/>
        <v>0</v>
      </c>
      <c r="IY136" s="201"/>
      <c r="IZ136" s="201"/>
      <c r="JA136" s="201"/>
      <c r="JB136" s="201"/>
      <c r="JC136" s="201"/>
      <c r="JD136" s="201"/>
      <c r="JE136" s="201">
        <f t="shared" si="54"/>
        <v>20</v>
      </c>
      <c r="JF136" s="201"/>
      <c r="JG136" s="201"/>
      <c r="JH136" s="201"/>
      <c r="JI136" s="201"/>
      <c r="JJ136" s="201"/>
      <c r="JK136" s="201"/>
      <c r="JL136" s="201" t="e">
        <f t="shared" si="55"/>
        <v>#REF!</v>
      </c>
      <c r="JM136" s="201"/>
      <c r="JN136" s="201"/>
      <c r="JO136" s="201"/>
      <c r="JP136" s="201"/>
      <c r="JQ136" s="201"/>
      <c r="JR136" s="201"/>
      <c r="JS136" s="201">
        <f t="shared" si="56"/>
        <v>20</v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>
        <f t="shared" si="52"/>
        <v>0</v>
      </c>
      <c r="IR137" s="201"/>
      <c r="IS137" s="201"/>
      <c r="IT137" s="201"/>
      <c r="IU137" s="201"/>
      <c r="IV137" s="201"/>
      <c r="IW137" s="201"/>
      <c r="IX137" s="201">
        <f t="shared" si="53"/>
        <v>0</v>
      </c>
      <c r="IY137" s="201"/>
      <c r="IZ137" s="201"/>
      <c r="JA137" s="201"/>
      <c r="JB137" s="201"/>
      <c r="JC137" s="201"/>
      <c r="JD137" s="201"/>
      <c r="JE137" s="201">
        <f t="shared" si="54"/>
        <v>0</v>
      </c>
      <c r="JF137" s="201"/>
      <c r="JG137" s="201"/>
      <c r="JH137" s="201"/>
      <c r="JI137" s="201"/>
      <c r="JJ137" s="201"/>
      <c r="JK137" s="201"/>
      <c r="JL137" s="201" t="e">
        <f t="shared" si="55"/>
        <v>#REF!</v>
      </c>
      <c r="JM137" s="201"/>
      <c r="JN137" s="201"/>
      <c r="JO137" s="201"/>
      <c r="JP137" s="201"/>
      <c r="JQ137" s="201"/>
      <c r="JR137" s="201"/>
      <c r="JS137" s="201">
        <f t="shared" si="56"/>
        <v>0</v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>
        <f t="shared" si="52"/>
        <v>0</v>
      </c>
      <c r="IR138" s="201"/>
      <c r="IS138" s="201"/>
      <c r="IT138" s="201"/>
      <c r="IU138" s="201"/>
      <c r="IV138" s="201"/>
      <c r="IW138" s="201"/>
      <c r="IX138" s="201">
        <f t="shared" si="53"/>
        <v>0</v>
      </c>
      <c r="IY138" s="201"/>
      <c r="IZ138" s="201"/>
      <c r="JA138" s="201"/>
      <c r="JB138" s="201"/>
      <c r="JC138" s="201"/>
      <c r="JD138" s="201"/>
      <c r="JE138" s="201">
        <f t="shared" si="54"/>
        <v>20</v>
      </c>
      <c r="JF138" s="201"/>
      <c r="JG138" s="201"/>
      <c r="JH138" s="201"/>
      <c r="JI138" s="201"/>
      <c r="JJ138" s="201"/>
      <c r="JK138" s="201"/>
      <c r="JL138" s="201" t="e">
        <f t="shared" si="55"/>
        <v>#REF!</v>
      </c>
      <c r="JM138" s="201"/>
      <c r="JN138" s="201"/>
      <c r="JO138" s="201"/>
      <c r="JP138" s="201"/>
      <c r="JQ138" s="201"/>
      <c r="JR138" s="201"/>
      <c r="JS138" s="201">
        <f t="shared" si="56"/>
        <v>0</v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>
        <f t="shared" si="52"/>
        <v>0</v>
      </c>
      <c r="IR139" s="201"/>
      <c r="IS139" s="201"/>
      <c r="IT139" s="201"/>
      <c r="IU139" s="201"/>
      <c r="IV139" s="201"/>
      <c r="IW139" s="201"/>
      <c r="IX139" s="201">
        <f t="shared" si="53"/>
        <v>0</v>
      </c>
      <c r="IY139" s="201"/>
      <c r="IZ139" s="201"/>
      <c r="JA139" s="201"/>
      <c r="JB139" s="201"/>
      <c r="JC139" s="201"/>
      <c r="JD139" s="201"/>
      <c r="JE139" s="201">
        <f t="shared" si="54"/>
        <v>0</v>
      </c>
      <c r="JF139" s="201"/>
      <c r="JG139" s="201"/>
      <c r="JH139" s="201"/>
      <c r="JI139" s="201"/>
      <c r="JJ139" s="201"/>
      <c r="JK139" s="201"/>
      <c r="JL139" s="201" t="e">
        <f t="shared" si="55"/>
        <v>#REF!</v>
      </c>
      <c r="JM139" s="201"/>
      <c r="JN139" s="201"/>
      <c r="JO139" s="201"/>
      <c r="JP139" s="201"/>
      <c r="JQ139" s="201"/>
      <c r="JR139" s="201"/>
      <c r="JS139" s="201">
        <f t="shared" si="56"/>
        <v>0</v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>
        <f t="shared" si="52"/>
        <v>0</v>
      </c>
      <c r="IR140" s="201"/>
      <c r="IS140" s="201"/>
      <c r="IT140" s="201"/>
      <c r="IU140" s="201"/>
      <c r="IV140" s="201"/>
      <c r="IW140" s="201"/>
      <c r="IX140" s="201">
        <f t="shared" si="53"/>
        <v>0</v>
      </c>
      <c r="IY140" s="201"/>
      <c r="IZ140" s="201"/>
      <c r="JA140" s="201"/>
      <c r="JB140" s="201"/>
      <c r="JC140" s="201"/>
      <c r="JD140" s="201"/>
      <c r="JE140" s="201">
        <f t="shared" si="54"/>
        <v>20</v>
      </c>
      <c r="JF140" s="201"/>
      <c r="JG140" s="201"/>
      <c r="JH140" s="201"/>
      <c r="JI140" s="201"/>
      <c r="JJ140" s="201"/>
      <c r="JK140" s="201"/>
      <c r="JL140" s="201" t="e">
        <f t="shared" si="55"/>
        <v>#REF!</v>
      </c>
      <c r="JM140" s="201"/>
      <c r="JN140" s="201"/>
      <c r="JO140" s="201"/>
      <c r="JP140" s="201"/>
      <c r="JQ140" s="201"/>
      <c r="JR140" s="201"/>
      <c r="JS140" s="201">
        <f t="shared" si="56"/>
        <v>20</v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>
        <f t="shared" si="52"/>
        <v>0</v>
      </c>
      <c r="IR141" s="201"/>
      <c r="IS141" s="201"/>
      <c r="IT141" s="201"/>
      <c r="IU141" s="201"/>
      <c r="IV141" s="201"/>
      <c r="IW141" s="201"/>
      <c r="IX141" s="201">
        <f t="shared" si="53"/>
        <v>0</v>
      </c>
      <c r="IY141" s="201"/>
      <c r="IZ141" s="201"/>
      <c r="JA141" s="201"/>
      <c r="JB141" s="201"/>
      <c r="JC141" s="201"/>
      <c r="JD141" s="201"/>
      <c r="JE141" s="201">
        <f t="shared" si="54"/>
        <v>0</v>
      </c>
      <c r="JF141" s="201"/>
      <c r="JG141" s="201"/>
      <c r="JH141" s="201"/>
      <c r="JI141" s="201"/>
      <c r="JJ141" s="201"/>
      <c r="JK141" s="201"/>
      <c r="JL141" s="201" t="e">
        <f t="shared" si="55"/>
        <v>#REF!</v>
      </c>
      <c r="JM141" s="201"/>
      <c r="JN141" s="201"/>
      <c r="JO141" s="201"/>
      <c r="JP141" s="201"/>
      <c r="JQ141" s="201"/>
      <c r="JR141" s="201"/>
      <c r="JS141" s="201">
        <f t="shared" si="56"/>
        <v>20</v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>
        <f t="shared" si="52"/>
        <v>0</v>
      </c>
      <c r="IR142" s="201"/>
      <c r="IS142" s="201"/>
      <c r="IT142" s="201"/>
      <c r="IU142" s="201"/>
      <c r="IV142" s="201"/>
      <c r="IW142" s="201"/>
      <c r="IX142" s="201">
        <f t="shared" si="53"/>
        <v>0</v>
      </c>
      <c r="IY142" s="201"/>
      <c r="IZ142" s="201"/>
      <c r="JA142" s="201"/>
      <c r="JB142" s="201"/>
      <c r="JC142" s="201"/>
      <c r="JD142" s="201"/>
      <c r="JE142" s="201">
        <f t="shared" si="54"/>
        <v>0</v>
      </c>
      <c r="JF142" s="201"/>
      <c r="JG142" s="201"/>
      <c r="JH142" s="201"/>
      <c r="JI142" s="201"/>
      <c r="JJ142" s="201"/>
      <c r="JK142" s="201"/>
      <c r="JL142" s="201" t="e">
        <f t="shared" si="55"/>
        <v>#REF!</v>
      </c>
      <c r="JM142" s="201"/>
      <c r="JN142" s="201"/>
      <c r="JO142" s="201"/>
      <c r="JP142" s="201"/>
      <c r="JQ142" s="201"/>
      <c r="JR142" s="201"/>
      <c r="JS142" s="201">
        <f t="shared" si="56"/>
        <v>0</v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>
        <f>IQ45</f>
        <v>0</v>
      </c>
      <c r="IR143" s="201"/>
      <c r="IS143" s="201"/>
      <c r="IT143" s="201"/>
      <c r="IU143" s="201"/>
      <c r="IV143" s="201"/>
      <c r="IW143" s="201"/>
      <c r="IX143" s="201">
        <f>IX45</f>
        <v>0</v>
      </c>
      <c r="IY143" s="201"/>
      <c r="IZ143" s="201"/>
      <c r="JA143" s="201"/>
      <c r="JB143" s="201"/>
      <c r="JC143" s="201"/>
      <c r="JD143" s="201"/>
      <c r="JE143" s="201">
        <f>JE45</f>
        <v>0</v>
      </c>
      <c r="JF143" s="201"/>
      <c r="JG143" s="201"/>
      <c r="JH143" s="201"/>
      <c r="JI143" s="201"/>
      <c r="JJ143" s="201"/>
      <c r="JK143" s="201"/>
      <c r="JL143" s="201" t="e">
        <f>JL45</f>
        <v>#REF!</v>
      </c>
      <c r="JM143" s="201"/>
      <c r="JN143" s="201"/>
      <c r="JO143" s="201"/>
      <c r="JP143" s="201"/>
      <c r="JQ143" s="201"/>
      <c r="JR143" s="201"/>
      <c r="JS143" s="201">
        <f>JS45</f>
        <v>0</v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>
        <f t="shared" si="52"/>
        <v>0</v>
      </c>
      <c r="IR144" s="201"/>
      <c r="IS144" s="201"/>
      <c r="IT144" s="201"/>
      <c r="IU144" s="201"/>
      <c r="IV144" s="201"/>
      <c r="IW144" s="201"/>
      <c r="IX144" s="201">
        <f t="shared" si="53"/>
        <v>0</v>
      </c>
      <c r="IY144" s="201"/>
      <c r="IZ144" s="201"/>
      <c r="JA144" s="201"/>
      <c r="JB144" s="201"/>
      <c r="JC144" s="201"/>
      <c r="JD144" s="201"/>
      <c r="JE144" s="201">
        <f t="shared" si="54"/>
        <v>20</v>
      </c>
      <c r="JF144" s="201"/>
      <c r="JG144" s="201"/>
      <c r="JH144" s="201"/>
      <c r="JI144" s="201"/>
      <c r="JJ144" s="201"/>
      <c r="JK144" s="201"/>
      <c r="JL144" s="201" t="e">
        <f t="shared" si="55"/>
        <v>#REF!</v>
      </c>
      <c r="JM144" s="201"/>
      <c r="JN144" s="201"/>
      <c r="JO144" s="201"/>
      <c r="JP144" s="201"/>
      <c r="JQ144" s="201"/>
      <c r="JR144" s="201"/>
      <c r="JS144" s="201">
        <f t="shared" si="56"/>
        <v>20</v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>
        <f t="shared" si="52"/>
        <v>0</v>
      </c>
      <c r="IR145" s="201"/>
      <c r="IS145" s="201"/>
      <c r="IT145" s="201"/>
      <c r="IU145" s="201"/>
      <c r="IV145" s="201"/>
      <c r="IW145" s="201"/>
      <c r="IX145" s="201">
        <f t="shared" si="53"/>
        <v>0</v>
      </c>
      <c r="IY145" s="201"/>
      <c r="IZ145" s="201"/>
      <c r="JA145" s="201"/>
      <c r="JB145" s="201"/>
      <c r="JC145" s="201"/>
      <c r="JD145" s="201"/>
      <c r="JE145" s="201">
        <f t="shared" si="54"/>
        <v>20</v>
      </c>
      <c r="JF145" s="201"/>
      <c r="JG145" s="201"/>
      <c r="JH145" s="201"/>
      <c r="JI145" s="201"/>
      <c r="JJ145" s="201"/>
      <c r="JK145" s="201"/>
      <c r="JL145" s="201" t="e">
        <f t="shared" si="55"/>
        <v>#REF!</v>
      </c>
      <c r="JM145" s="201"/>
      <c r="JN145" s="201"/>
      <c r="JO145" s="201"/>
      <c r="JP145" s="201"/>
      <c r="JQ145" s="201"/>
      <c r="JR145" s="201"/>
      <c r="JS145" s="201">
        <f t="shared" si="56"/>
        <v>20</v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>
        <f t="shared" si="52"/>
        <v>0</v>
      </c>
      <c r="IR146" s="201"/>
      <c r="IS146" s="201"/>
      <c r="IT146" s="201"/>
      <c r="IU146" s="201"/>
      <c r="IV146" s="201"/>
      <c r="IW146" s="201"/>
      <c r="IX146" s="201">
        <f t="shared" si="53"/>
        <v>0</v>
      </c>
      <c r="IY146" s="201"/>
      <c r="IZ146" s="201"/>
      <c r="JA146" s="201"/>
      <c r="JB146" s="201"/>
      <c r="JC146" s="201"/>
      <c r="JD146" s="201"/>
      <c r="JE146" s="201">
        <f t="shared" si="54"/>
        <v>0</v>
      </c>
      <c r="JF146" s="201"/>
      <c r="JG146" s="201"/>
      <c r="JH146" s="201"/>
      <c r="JI146" s="201"/>
      <c r="JJ146" s="201"/>
      <c r="JK146" s="201"/>
      <c r="JL146" s="201" t="e">
        <f t="shared" si="55"/>
        <v>#REF!</v>
      </c>
      <c r="JM146" s="201"/>
      <c r="JN146" s="201"/>
      <c r="JO146" s="201"/>
      <c r="JP146" s="201"/>
      <c r="JQ146" s="201"/>
      <c r="JR146" s="201"/>
      <c r="JS146" s="201">
        <f t="shared" si="56"/>
        <v>0</v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>
        <f t="shared" si="52"/>
        <v>0</v>
      </c>
      <c r="IR147" s="201"/>
      <c r="IS147" s="201"/>
      <c r="IT147" s="201"/>
      <c r="IU147" s="201"/>
      <c r="IV147" s="201"/>
      <c r="IW147" s="201"/>
      <c r="IX147" s="201">
        <f t="shared" si="53"/>
        <v>0</v>
      </c>
      <c r="IY147" s="201"/>
      <c r="IZ147" s="201"/>
      <c r="JA147" s="201"/>
      <c r="JB147" s="201"/>
      <c r="JC147" s="201"/>
      <c r="JD147" s="201"/>
      <c r="JE147" s="201">
        <f t="shared" si="54"/>
        <v>0</v>
      </c>
      <c r="JF147" s="201"/>
      <c r="JG147" s="201"/>
      <c r="JH147" s="201"/>
      <c r="JI147" s="201"/>
      <c r="JJ147" s="201"/>
      <c r="JK147" s="201"/>
      <c r="JL147" s="201" t="e">
        <f t="shared" si="55"/>
        <v>#REF!</v>
      </c>
      <c r="JM147" s="201"/>
      <c r="JN147" s="201"/>
      <c r="JO147" s="201"/>
      <c r="JP147" s="201"/>
      <c r="JQ147" s="201"/>
      <c r="JR147" s="201"/>
      <c r="JS147" s="201">
        <f t="shared" si="56"/>
        <v>0</v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>
        <f t="shared" si="52"/>
        <v>0</v>
      </c>
      <c r="IR148" s="201"/>
      <c r="IS148" s="201"/>
      <c r="IT148" s="201"/>
      <c r="IU148" s="201"/>
      <c r="IV148" s="201"/>
      <c r="IW148" s="201"/>
      <c r="IX148" s="201">
        <f t="shared" si="53"/>
        <v>0</v>
      </c>
      <c r="IY148" s="201"/>
      <c r="IZ148" s="201"/>
      <c r="JA148" s="201"/>
      <c r="JB148" s="201"/>
      <c r="JC148" s="201"/>
      <c r="JD148" s="201"/>
      <c r="JE148" s="201">
        <f t="shared" si="54"/>
        <v>20</v>
      </c>
      <c r="JF148" s="201"/>
      <c r="JG148" s="201"/>
      <c r="JH148" s="201"/>
      <c r="JI148" s="201"/>
      <c r="JJ148" s="201"/>
      <c r="JK148" s="201"/>
      <c r="JL148" s="201" t="e">
        <f t="shared" si="55"/>
        <v>#REF!</v>
      </c>
      <c r="JM148" s="201"/>
      <c r="JN148" s="201"/>
      <c r="JO148" s="201"/>
      <c r="JP148" s="201"/>
      <c r="JQ148" s="201"/>
      <c r="JR148" s="201"/>
      <c r="JS148" s="201">
        <f t="shared" si="56"/>
        <v>0</v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>
        <f t="shared" si="52"/>
        <v>0</v>
      </c>
      <c r="IR149" s="201"/>
      <c r="IS149" s="201"/>
      <c r="IT149" s="201"/>
      <c r="IU149" s="201"/>
      <c r="IV149" s="201"/>
      <c r="IW149" s="201"/>
      <c r="IX149" s="201">
        <f t="shared" si="53"/>
        <v>0</v>
      </c>
      <c r="IY149" s="201"/>
      <c r="IZ149" s="201"/>
      <c r="JA149" s="201"/>
      <c r="JB149" s="201"/>
      <c r="JC149" s="201"/>
      <c r="JD149" s="201"/>
      <c r="JE149" s="201">
        <f t="shared" si="54"/>
        <v>0</v>
      </c>
      <c r="JF149" s="201"/>
      <c r="JG149" s="201"/>
      <c r="JH149" s="201"/>
      <c r="JI149" s="201"/>
      <c r="JJ149" s="201"/>
      <c r="JK149" s="201"/>
      <c r="JL149" s="201" t="e">
        <f t="shared" si="55"/>
        <v>#REF!</v>
      </c>
      <c r="JM149" s="201"/>
      <c r="JN149" s="201"/>
      <c r="JO149" s="201"/>
      <c r="JP149" s="201"/>
      <c r="JQ149" s="201"/>
      <c r="JR149" s="201"/>
      <c r="JS149" s="201">
        <f t="shared" si="56"/>
        <v>0</v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>
        <f t="shared" si="52"/>
        <v>0</v>
      </c>
      <c r="IR150" s="201"/>
      <c r="IS150" s="201"/>
      <c r="IT150" s="201"/>
      <c r="IU150" s="201"/>
      <c r="IV150" s="201"/>
      <c r="IW150" s="201"/>
      <c r="IX150" s="201">
        <f t="shared" si="53"/>
        <v>0</v>
      </c>
      <c r="IY150" s="201"/>
      <c r="IZ150" s="201"/>
      <c r="JA150" s="201"/>
      <c r="JB150" s="201"/>
      <c r="JC150" s="201"/>
      <c r="JD150" s="201"/>
      <c r="JE150" s="201">
        <f t="shared" si="54"/>
        <v>0</v>
      </c>
      <c r="JF150" s="201"/>
      <c r="JG150" s="201"/>
      <c r="JH150" s="201"/>
      <c r="JI150" s="201"/>
      <c r="JJ150" s="201"/>
      <c r="JK150" s="201"/>
      <c r="JL150" s="201" t="e">
        <f t="shared" si="55"/>
        <v>#REF!</v>
      </c>
      <c r="JM150" s="201"/>
      <c r="JN150" s="201"/>
      <c r="JO150" s="201"/>
      <c r="JP150" s="201"/>
      <c r="JQ150" s="201"/>
      <c r="JR150" s="201"/>
      <c r="JS150" s="201">
        <f t="shared" si="56"/>
        <v>0</v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>
        <f>IQ53</f>
        <v>0</v>
      </c>
      <c r="IR151" s="201"/>
      <c r="IS151" s="201"/>
      <c r="IT151" s="201"/>
      <c r="IU151" s="201"/>
      <c r="IV151" s="201"/>
      <c r="IW151" s="201"/>
      <c r="IX151" s="201">
        <f>IX53</f>
        <v>0</v>
      </c>
      <c r="IY151" s="201"/>
      <c r="IZ151" s="201"/>
      <c r="JA151" s="201"/>
      <c r="JB151" s="201"/>
      <c r="JC151" s="201"/>
      <c r="JD151" s="201"/>
      <c r="JE151" s="201">
        <f>JE53</f>
        <v>0</v>
      </c>
      <c r="JF151" s="201"/>
      <c r="JG151" s="201"/>
      <c r="JH151" s="201"/>
      <c r="JI151" s="201"/>
      <c r="JJ151" s="201"/>
      <c r="JK151" s="201"/>
      <c r="JL151" s="201" t="e">
        <f>JL53</f>
        <v>#REF!</v>
      </c>
      <c r="JM151" s="201"/>
      <c r="JN151" s="201"/>
      <c r="JO151" s="201"/>
      <c r="JP151" s="201"/>
      <c r="JQ151" s="201"/>
      <c r="JR151" s="201"/>
      <c r="JS151" s="201">
        <f>JS53</f>
        <v>0</v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>
        <f t="shared" si="52"/>
        <v>0</v>
      </c>
      <c r="IR152" s="201"/>
      <c r="IS152" s="201"/>
      <c r="IT152" s="201"/>
      <c r="IU152" s="201"/>
      <c r="IV152" s="201"/>
      <c r="IW152" s="201"/>
      <c r="IX152" s="201">
        <f t="shared" si="53"/>
        <v>0</v>
      </c>
      <c r="IY152" s="201"/>
      <c r="IZ152" s="201"/>
      <c r="JA152" s="201"/>
      <c r="JB152" s="201"/>
      <c r="JC152" s="201"/>
      <c r="JD152" s="201"/>
      <c r="JE152" s="201">
        <f t="shared" si="54"/>
        <v>20</v>
      </c>
      <c r="JF152" s="201"/>
      <c r="JG152" s="201"/>
      <c r="JH152" s="201"/>
      <c r="JI152" s="201"/>
      <c r="JJ152" s="201"/>
      <c r="JK152" s="201"/>
      <c r="JL152" s="201" t="e">
        <f t="shared" si="55"/>
        <v>#REF!</v>
      </c>
      <c r="JM152" s="201"/>
      <c r="JN152" s="201"/>
      <c r="JO152" s="201"/>
      <c r="JP152" s="201"/>
      <c r="JQ152" s="201"/>
      <c r="JR152" s="201"/>
      <c r="JS152" s="201">
        <f t="shared" si="56"/>
        <v>20</v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>
        <f t="shared" si="52"/>
        <v>0</v>
      </c>
      <c r="IR153" s="201"/>
      <c r="IS153" s="201"/>
      <c r="IT153" s="201"/>
      <c r="IU153" s="201"/>
      <c r="IV153" s="201"/>
      <c r="IW153" s="201"/>
      <c r="IX153" s="201">
        <f t="shared" si="53"/>
        <v>0</v>
      </c>
      <c r="IY153" s="201"/>
      <c r="IZ153" s="201"/>
      <c r="JA153" s="201"/>
      <c r="JB153" s="201"/>
      <c r="JC153" s="201"/>
      <c r="JD153" s="201"/>
      <c r="JE153" s="201">
        <f t="shared" si="54"/>
        <v>20</v>
      </c>
      <c r="JF153" s="201"/>
      <c r="JG153" s="201"/>
      <c r="JH153" s="201"/>
      <c r="JI153" s="201"/>
      <c r="JJ153" s="201"/>
      <c r="JK153" s="201"/>
      <c r="JL153" s="201" t="e">
        <f t="shared" si="55"/>
        <v>#REF!</v>
      </c>
      <c r="JM153" s="201"/>
      <c r="JN153" s="201"/>
      <c r="JO153" s="201"/>
      <c r="JP153" s="201"/>
      <c r="JQ153" s="201"/>
      <c r="JR153" s="201"/>
      <c r="JS153" s="201">
        <f t="shared" si="56"/>
        <v>20</v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>
        <f t="shared" si="52"/>
        <v>0</v>
      </c>
      <c r="IR154" s="201"/>
      <c r="IS154" s="201"/>
      <c r="IT154" s="201"/>
      <c r="IU154" s="201"/>
      <c r="IV154" s="201"/>
      <c r="IW154" s="201"/>
      <c r="IX154" s="201">
        <f t="shared" si="53"/>
        <v>0</v>
      </c>
      <c r="IY154" s="201"/>
      <c r="IZ154" s="201"/>
      <c r="JA154" s="201"/>
      <c r="JB154" s="201"/>
      <c r="JC154" s="201"/>
      <c r="JD154" s="201"/>
      <c r="JE154" s="201">
        <f t="shared" si="54"/>
        <v>0</v>
      </c>
      <c r="JF154" s="201"/>
      <c r="JG154" s="201"/>
      <c r="JH154" s="201"/>
      <c r="JI154" s="201"/>
      <c r="JJ154" s="201"/>
      <c r="JK154" s="201"/>
      <c r="JL154" s="201" t="e">
        <f t="shared" si="55"/>
        <v>#REF!</v>
      </c>
      <c r="JM154" s="201"/>
      <c r="JN154" s="201"/>
      <c r="JO154" s="201"/>
      <c r="JP154" s="201"/>
      <c r="JQ154" s="201"/>
      <c r="JR154" s="201"/>
      <c r="JS154" s="201">
        <f t="shared" si="56"/>
        <v>0</v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>
        <f t="shared" si="52"/>
        <v>20</v>
      </c>
      <c r="IR155" s="201"/>
      <c r="IS155" s="201"/>
      <c r="IT155" s="201"/>
      <c r="IU155" s="201"/>
      <c r="IV155" s="201"/>
      <c r="IW155" s="201"/>
      <c r="IX155" s="201">
        <f t="shared" si="53"/>
        <v>0</v>
      </c>
      <c r="IY155" s="201"/>
      <c r="IZ155" s="201"/>
      <c r="JA155" s="201"/>
      <c r="JB155" s="201"/>
      <c r="JC155" s="201"/>
      <c r="JD155" s="201"/>
      <c r="JE155" s="201">
        <f t="shared" si="54"/>
        <v>20</v>
      </c>
      <c r="JF155" s="201"/>
      <c r="JG155" s="201"/>
      <c r="JH155" s="201"/>
      <c r="JI155" s="201"/>
      <c r="JJ155" s="201"/>
      <c r="JK155" s="201"/>
      <c r="JL155" s="201" t="e">
        <f t="shared" si="55"/>
        <v>#REF!</v>
      </c>
      <c r="JM155" s="201"/>
      <c r="JN155" s="201"/>
      <c r="JO155" s="201"/>
      <c r="JP155" s="201"/>
      <c r="JQ155" s="201"/>
      <c r="JR155" s="201"/>
      <c r="JS155" s="201">
        <f t="shared" si="56"/>
        <v>20</v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>
        <f t="shared" si="52"/>
        <v>0</v>
      </c>
      <c r="IR156" s="201"/>
      <c r="IS156" s="201"/>
      <c r="IT156" s="201"/>
      <c r="IU156" s="201"/>
      <c r="IV156" s="201"/>
      <c r="IW156" s="201"/>
      <c r="IX156" s="201">
        <f t="shared" si="53"/>
        <v>0</v>
      </c>
      <c r="IY156" s="201"/>
      <c r="IZ156" s="201"/>
      <c r="JA156" s="201"/>
      <c r="JB156" s="201"/>
      <c r="JC156" s="201"/>
      <c r="JD156" s="201"/>
      <c r="JE156" s="201">
        <f t="shared" si="54"/>
        <v>20</v>
      </c>
      <c r="JF156" s="201"/>
      <c r="JG156" s="201"/>
      <c r="JH156" s="201"/>
      <c r="JI156" s="201"/>
      <c r="JJ156" s="201"/>
      <c r="JK156" s="201"/>
      <c r="JL156" s="201" t="e">
        <f t="shared" si="55"/>
        <v>#REF!</v>
      </c>
      <c r="JM156" s="201"/>
      <c r="JN156" s="201"/>
      <c r="JO156" s="201"/>
      <c r="JP156" s="201"/>
      <c r="JQ156" s="201"/>
      <c r="JR156" s="201"/>
      <c r="JS156" s="201">
        <f t="shared" si="56"/>
        <v>20</v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>
        <f t="shared" si="52"/>
        <v>20</v>
      </c>
      <c r="IR157" s="201"/>
      <c r="IS157" s="201"/>
      <c r="IT157" s="201"/>
      <c r="IU157" s="201"/>
      <c r="IV157" s="201"/>
      <c r="IW157" s="201"/>
      <c r="IX157" s="201">
        <f t="shared" si="53"/>
        <v>0</v>
      </c>
      <c r="IY157" s="201"/>
      <c r="IZ157" s="201"/>
      <c r="JA157" s="201"/>
      <c r="JB157" s="201"/>
      <c r="JC157" s="201"/>
      <c r="JD157" s="201"/>
      <c r="JE157" s="201">
        <f t="shared" si="54"/>
        <v>20</v>
      </c>
      <c r="JF157" s="201"/>
      <c r="JG157" s="201"/>
      <c r="JH157" s="201"/>
      <c r="JI157" s="201"/>
      <c r="JJ157" s="201"/>
      <c r="JK157" s="201"/>
      <c r="JL157" s="201" t="e">
        <f t="shared" si="55"/>
        <v>#REF!</v>
      </c>
      <c r="JM157" s="201"/>
      <c r="JN157" s="201"/>
      <c r="JO157" s="201"/>
      <c r="JP157" s="201"/>
      <c r="JQ157" s="201"/>
      <c r="JR157" s="201"/>
      <c r="JS157" s="201">
        <f t="shared" si="56"/>
        <v>20</v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>
        <f t="shared" si="52"/>
        <v>0</v>
      </c>
      <c r="IR158" s="201"/>
      <c r="IS158" s="201"/>
      <c r="IT158" s="201"/>
      <c r="IU158" s="201"/>
      <c r="IV158" s="201"/>
      <c r="IW158" s="201"/>
      <c r="IX158" s="201">
        <f t="shared" si="53"/>
        <v>0</v>
      </c>
      <c r="IY158" s="201"/>
      <c r="IZ158" s="201"/>
      <c r="JA158" s="201"/>
      <c r="JB158" s="201"/>
      <c r="JC158" s="201"/>
      <c r="JD158" s="201"/>
      <c r="JE158" s="201">
        <f t="shared" si="54"/>
        <v>0</v>
      </c>
      <c r="JF158" s="201"/>
      <c r="JG158" s="201"/>
      <c r="JH158" s="201"/>
      <c r="JI158" s="201"/>
      <c r="JJ158" s="201"/>
      <c r="JK158" s="201"/>
      <c r="JL158" s="201" t="e">
        <f t="shared" si="55"/>
        <v>#REF!</v>
      </c>
      <c r="JM158" s="201"/>
      <c r="JN158" s="201"/>
      <c r="JO158" s="201"/>
      <c r="JP158" s="201"/>
      <c r="JQ158" s="201"/>
      <c r="JR158" s="201"/>
      <c r="JS158" s="201">
        <f t="shared" si="56"/>
        <v>0</v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>
        <f t="shared" si="52"/>
        <v>0</v>
      </c>
      <c r="IR159" s="201"/>
      <c r="IS159" s="201"/>
      <c r="IT159" s="201"/>
      <c r="IU159" s="201"/>
      <c r="IV159" s="201"/>
      <c r="IW159" s="201"/>
      <c r="IX159" s="201">
        <f t="shared" si="53"/>
        <v>0</v>
      </c>
      <c r="IY159" s="201"/>
      <c r="IZ159" s="201"/>
      <c r="JA159" s="201"/>
      <c r="JB159" s="201"/>
      <c r="JC159" s="201"/>
      <c r="JD159" s="201"/>
      <c r="JE159" s="201">
        <f t="shared" si="54"/>
        <v>20</v>
      </c>
      <c r="JF159" s="201"/>
      <c r="JG159" s="201"/>
      <c r="JH159" s="201"/>
      <c r="JI159" s="201"/>
      <c r="JJ159" s="201"/>
      <c r="JK159" s="201"/>
      <c r="JL159" s="201" t="e">
        <f t="shared" si="55"/>
        <v>#REF!</v>
      </c>
      <c r="JM159" s="201"/>
      <c r="JN159" s="201"/>
      <c r="JO159" s="201"/>
      <c r="JP159" s="201"/>
      <c r="JQ159" s="201"/>
      <c r="JR159" s="201"/>
      <c r="JS159" s="201">
        <f t="shared" si="56"/>
        <v>20</v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>
        <f t="shared" si="52"/>
        <v>20</v>
      </c>
      <c r="IR160" s="201"/>
      <c r="IS160" s="201"/>
      <c r="IT160" s="201"/>
      <c r="IU160" s="201"/>
      <c r="IV160" s="201"/>
      <c r="IW160" s="201"/>
      <c r="IX160" s="201">
        <f t="shared" si="53"/>
        <v>0</v>
      </c>
      <c r="IY160" s="201"/>
      <c r="IZ160" s="201"/>
      <c r="JA160" s="201"/>
      <c r="JB160" s="201"/>
      <c r="JC160" s="201"/>
      <c r="JD160" s="201"/>
      <c r="JE160" s="201">
        <f t="shared" si="54"/>
        <v>20</v>
      </c>
      <c r="JF160" s="201"/>
      <c r="JG160" s="201"/>
      <c r="JH160" s="201"/>
      <c r="JI160" s="201"/>
      <c r="JJ160" s="201"/>
      <c r="JK160" s="201"/>
      <c r="JL160" s="201" t="e">
        <f t="shared" si="55"/>
        <v>#REF!</v>
      </c>
      <c r="JM160" s="201"/>
      <c r="JN160" s="201"/>
      <c r="JO160" s="201"/>
      <c r="JP160" s="201"/>
      <c r="JQ160" s="201"/>
      <c r="JR160" s="201"/>
      <c r="JS160" s="201">
        <f t="shared" si="56"/>
        <v>0</v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>
        <f t="shared" si="52"/>
        <v>0</v>
      </c>
      <c r="IR161" s="201"/>
      <c r="IS161" s="201"/>
      <c r="IT161" s="201"/>
      <c r="IU161" s="201"/>
      <c r="IV161" s="201"/>
      <c r="IW161" s="201"/>
      <c r="IX161" s="201">
        <f t="shared" si="53"/>
        <v>0</v>
      </c>
      <c r="IY161" s="201"/>
      <c r="IZ161" s="201"/>
      <c r="JA161" s="201"/>
      <c r="JB161" s="201"/>
      <c r="JC161" s="201"/>
      <c r="JD161" s="201"/>
      <c r="JE161" s="201">
        <f t="shared" si="54"/>
        <v>0</v>
      </c>
      <c r="JF161" s="201"/>
      <c r="JG161" s="201"/>
      <c r="JH161" s="201"/>
      <c r="JI161" s="201"/>
      <c r="JJ161" s="201"/>
      <c r="JK161" s="201"/>
      <c r="JL161" s="201" t="e">
        <f t="shared" si="55"/>
        <v>#REF!</v>
      </c>
      <c r="JM161" s="201"/>
      <c r="JN161" s="201"/>
      <c r="JO161" s="201"/>
      <c r="JP161" s="201"/>
      <c r="JQ161" s="201"/>
      <c r="JR161" s="201"/>
      <c r="JS161" s="201">
        <f t="shared" si="56"/>
        <v>0</v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>
        <f t="shared" si="52"/>
        <v>0</v>
      </c>
      <c r="IR162" s="201"/>
      <c r="IS162" s="201"/>
      <c r="IT162" s="201"/>
      <c r="IU162" s="201"/>
      <c r="IV162" s="201"/>
      <c r="IW162" s="201"/>
      <c r="IX162" s="201">
        <f t="shared" si="53"/>
        <v>0</v>
      </c>
      <c r="IY162" s="201"/>
      <c r="IZ162" s="201"/>
      <c r="JA162" s="201"/>
      <c r="JB162" s="201"/>
      <c r="JC162" s="201"/>
      <c r="JD162" s="201"/>
      <c r="JE162" s="201">
        <f t="shared" si="54"/>
        <v>0</v>
      </c>
      <c r="JF162" s="201"/>
      <c r="JG162" s="201"/>
      <c r="JH162" s="201"/>
      <c r="JI162" s="201"/>
      <c r="JJ162" s="201"/>
      <c r="JK162" s="201"/>
      <c r="JL162" s="201" t="e">
        <f t="shared" si="55"/>
        <v>#REF!</v>
      </c>
      <c r="JM162" s="201"/>
      <c r="JN162" s="201"/>
      <c r="JO162" s="201"/>
      <c r="JP162" s="201"/>
      <c r="JQ162" s="201"/>
      <c r="JR162" s="201"/>
      <c r="JS162" s="201">
        <f t="shared" si="56"/>
        <v>0</v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>
        <f t="shared" si="52"/>
        <v>0</v>
      </c>
      <c r="IR163" s="201"/>
      <c r="IS163" s="201"/>
      <c r="IT163" s="201"/>
      <c r="IU163" s="201"/>
      <c r="IV163" s="201"/>
      <c r="IW163" s="201"/>
      <c r="IX163" s="201">
        <f t="shared" si="53"/>
        <v>0</v>
      </c>
      <c r="IY163" s="201"/>
      <c r="IZ163" s="201"/>
      <c r="JA163" s="201"/>
      <c r="JB163" s="201"/>
      <c r="JC163" s="201"/>
      <c r="JD163" s="201"/>
      <c r="JE163" s="201">
        <f t="shared" si="54"/>
        <v>20</v>
      </c>
      <c r="JF163" s="201"/>
      <c r="JG163" s="201"/>
      <c r="JH163" s="201"/>
      <c r="JI163" s="201"/>
      <c r="JJ163" s="201"/>
      <c r="JK163" s="201"/>
      <c r="JL163" s="201" t="e">
        <f t="shared" si="55"/>
        <v>#REF!</v>
      </c>
      <c r="JM163" s="201"/>
      <c r="JN163" s="201"/>
      <c r="JO163" s="201"/>
      <c r="JP163" s="201"/>
      <c r="JQ163" s="201"/>
      <c r="JR163" s="201"/>
      <c r="JS163" s="201">
        <f t="shared" si="56"/>
        <v>20</v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>
        <f t="shared" si="52"/>
        <v>0</v>
      </c>
      <c r="IR164" s="201"/>
      <c r="IS164" s="201"/>
      <c r="IT164" s="201"/>
      <c r="IU164" s="201"/>
      <c r="IV164" s="201"/>
      <c r="IW164" s="201"/>
      <c r="IX164" s="201">
        <f t="shared" si="53"/>
        <v>0</v>
      </c>
      <c r="IY164" s="201"/>
      <c r="IZ164" s="201"/>
      <c r="JA164" s="201"/>
      <c r="JB164" s="201"/>
      <c r="JC164" s="201"/>
      <c r="JD164" s="201"/>
      <c r="JE164" s="201">
        <f t="shared" si="54"/>
        <v>0</v>
      </c>
      <c r="JF164" s="201"/>
      <c r="JG164" s="201"/>
      <c r="JH164" s="201"/>
      <c r="JI164" s="201"/>
      <c r="JJ164" s="201"/>
      <c r="JK164" s="201"/>
      <c r="JL164" s="201" t="e">
        <f t="shared" si="55"/>
        <v>#REF!</v>
      </c>
      <c r="JM164" s="201"/>
      <c r="JN164" s="201"/>
      <c r="JO164" s="201"/>
      <c r="JP164" s="201"/>
      <c r="JQ164" s="201"/>
      <c r="JR164" s="201"/>
      <c r="JS164" s="201">
        <f t="shared" si="56"/>
        <v>0</v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>
        <f t="shared" si="52"/>
        <v>0</v>
      </c>
      <c r="IR165" s="201"/>
      <c r="IS165" s="201"/>
      <c r="IT165" s="201"/>
      <c r="IU165" s="201"/>
      <c r="IV165" s="201"/>
      <c r="IW165" s="201"/>
      <c r="IX165" s="201">
        <f t="shared" si="53"/>
        <v>0</v>
      </c>
      <c r="IY165" s="201"/>
      <c r="IZ165" s="201"/>
      <c r="JA165" s="201"/>
      <c r="JB165" s="201"/>
      <c r="JC165" s="201"/>
      <c r="JD165" s="201"/>
      <c r="JE165" s="201">
        <f t="shared" si="54"/>
        <v>20</v>
      </c>
      <c r="JF165" s="201"/>
      <c r="JG165" s="201"/>
      <c r="JH165" s="201"/>
      <c r="JI165" s="201"/>
      <c r="JJ165" s="201"/>
      <c r="JK165" s="201"/>
      <c r="JL165" s="201" t="e">
        <f t="shared" si="55"/>
        <v>#REF!</v>
      </c>
      <c r="JM165" s="201"/>
      <c r="JN165" s="201"/>
      <c r="JO165" s="201"/>
      <c r="JP165" s="201"/>
      <c r="JQ165" s="201"/>
      <c r="JR165" s="201"/>
      <c r="JS165" s="201">
        <f t="shared" si="56"/>
        <v>0</v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>
        <f t="shared" si="52"/>
        <v>0</v>
      </c>
      <c r="IR166" s="201"/>
      <c r="IS166" s="201"/>
      <c r="IT166" s="201"/>
      <c r="IU166" s="201"/>
      <c r="IV166" s="201"/>
      <c r="IW166" s="201"/>
      <c r="IX166" s="201">
        <f t="shared" si="53"/>
        <v>0</v>
      </c>
      <c r="IY166" s="201"/>
      <c r="IZ166" s="201"/>
      <c r="JA166" s="201"/>
      <c r="JB166" s="201"/>
      <c r="JC166" s="201"/>
      <c r="JD166" s="201"/>
      <c r="JE166" s="201">
        <f t="shared" si="54"/>
        <v>0</v>
      </c>
      <c r="JF166" s="201"/>
      <c r="JG166" s="201"/>
      <c r="JH166" s="201"/>
      <c r="JI166" s="201"/>
      <c r="JJ166" s="201"/>
      <c r="JK166" s="201"/>
      <c r="JL166" s="201" t="e">
        <f t="shared" si="55"/>
        <v>#REF!</v>
      </c>
      <c r="JM166" s="201"/>
      <c r="JN166" s="201"/>
      <c r="JO166" s="201"/>
      <c r="JP166" s="201"/>
      <c r="JQ166" s="201"/>
      <c r="JR166" s="201"/>
      <c r="JS166" s="201">
        <f t="shared" si="56"/>
        <v>0</v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>
        <f t="shared" si="52"/>
        <v>0</v>
      </c>
      <c r="IR167" s="201"/>
      <c r="IS167" s="201"/>
      <c r="IT167" s="201"/>
      <c r="IU167" s="201"/>
      <c r="IV167" s="201"/>
      <c r="IW167" s="201"/>
      <c r="IX167" s="201">
        <f t="shared" si="53"/>
        <v>0</v>
      </c>
      <c r="IY167" s="201"/>
      <c r="IZ167" s="201"/>
      <c r="JA167" s="201"/>
      <c r="JB167" s="201"/>
      <c r="JC167" s="201"/>
      <c r="JD167" s="201"/>
      <c r="JE167" s="201">
        <f t="shared" si="54"/>
        <v>20</v>
      </c>
      <c r="JF167" s="201"/>
      <c r="JG167" s="201"/>
      <c r="JH167" s="201"/>
      <c r="JI167" s="201"/>
      <c r="JJ167" s="201"/>
      <c r="JK167" s="201"/>
      <c r="JL167" s="201" t="e">
        <f t="shared" si="55"/>
        <v>#REF!</v>
      </c>
      <c r="JM167" s="201"/>
      <c r="JN167" s="201"/>
      <c r="JO167" s="201"/>
      <c r="JP167" s="201"/>
      <c r="JQ167" s="201"/>
      <c r="JR167" s="201"/>
      <c r="JS167" s="201">
        <f t="shared" si="56"/>
        <v>0</v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>
        <f t="shared" si="52"/>
        <v>0</v>
      </c>
      <c r="IR168" s="201"/>
      <c r="IS168" s="201"/>
      <c r="IT168" s="201"/>
      <c r="IU168" s="201"/>
      <c r="IV168" s="201"/>
      <c r="IW168" s="201"/>
      <c r="IX168" s="201">
        <f t="shared" si="53"/>
        <v>0</v>
      </c>
      <c r="IY168" s="201"/>
      <c r="IZ168" s="201"/>
      <c r="JA168" s="201"/>
      <c r="JB168" s="201"/>
      <c r="JC168" s="201"/>
      <c r="JD168" s="201"/>
      <c r="JE168" s="201">
        <f t="shared" si="54"/>
        <v>0</v>
      </c>
      <c r="JF168" s="201"/>
      <c r="JG168" s="201"/>
      <c r="JH168" s="201"/>
      <c r="JI168" s="201"/>
      <c r="JJ168" s="201"/>
      <c r="JK168" s="201"/>
      <c r="JL168" s="201" t="e">
        <f t="shared" si="55"/>
        <v>#REF!</v>
      </c>
      <c r="JM168" s="201"/>
      <c r="JN168" s="201"/>
      <c r="JO168" s="201"/>
      <c r="JP168" s="201"/>
      <c r="JQ168" s="201"/>
      <c r="JR168" s="201"/>
      <c r="JS168" s="201">
        <f t="shared" si="56"/>
        <v>0</v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>
        <f t="shared" si="52"/>
        <v>20</v>
      </c>
      <c r="IR169" s="201"/>
      <c r="IS169" s="201"/>
      <c r="IT169" s="201"/>
      <c r="IU169" s="201"/>
      <c r="IV169" s="201"/>
      <c r="IW169" s="201"/>
      <c r="IX169" s="201">
        <f t="shared" si="53"/>
        <v>0</v>
      </c>
      <c r="IY169" s="201"/>
      <c r="IZ169" s="201"/>
      <c r="JA169" s="201"/>
      <c r="JB169" s="201"/>
      <c r="JC169" s="201"/>
      <c r="JD169" s="201"/>
      <c r="JE169" s="201">
        <f t="shared" si="54"/>
        <v>20</v>
      </c>
      <c r="JF169" s="201"/>
      <c r="JG169" s="201"/>
      <c r="JH169" s="201"/>
      <c r="JI169" s="201"/>
      <c r="JJ169" s="201"/>
      <c r="JK169" s="201"/>
      <c r="JL169" s="201" t="e">
        <f t="shared" si="55"/>
        <v>#REF!</v>
      </c>
      <c r="JM169" s="201"/>
      <c r="JN169" s="201"/>
      <c r="JO169" s="201"/>
      <c r="JP169" s="201"/>
      <c r="JQ169" s="201"/>
      <c r="JR169" s="201"/>
      <c r="JS169" s="201">
        <f t="shared" si="56"/>
        <v>0</v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>
        <f t="shared" si="52"/>
        <v>0</v>
      </c>
      <c r="IR170" s="201"/>
      <c r="IS170" s="201"/>
      <c r="IT170" s="201"/>
      <c r="IU170" s="201"/>
      <c r="IV170" s="201"/>
      <c r="IW170" s="201"/>
      <c r="IX170" s="201">
        <f t="shared" si="53"/>
        <v>0</v>
      </c>
      <c r="IY170" s="201"/>
      <c r="IZ170" s="201"/>
      <c r="JA170" s="201"/>
      <c r="JB170" s="201"/>
      <c r="JC170" s="201"/>
      <c r="JD170" s="201"/>
      <c r="JE170" s="201">
        <f t="shared" si="54"/>
        <v>0</v>
      </c>
      <c r="JF170" s="201"/>
      <c r="JG170" s="201"/>
      <c r="JH170" s="201"/>
      <c r="JI170" s="201"/>
      <c r="JJ170" s="201"/>
      <c r="JK170" s="201"/>
      <c r="JL170" s="201" t="e">
        <f t="shared" si="55"/>
        <v>#REF!</v>
      </c>
      <c r="JM170" s="201"/>
      <c r="JN170" s="201"/>
      <c r="JO170" s="201"/>
      <c r="JP170" s="201"/>
      <c r="JQ170" s="201"/>
      <c r="JR170" s="201"/>
      <c r="JS170" s="201">
        <f t="shared" si="56"/>
        <v>0</v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>
        <f t="shared" si="52"/>
        <v>20</v>
      </c>
      <c r="IR171" s="201"/>
      <c r="IS171" s="201"/>
      <c r="IT171" s="201"/>
      <c r="IU171" s="201"/>
      <c r="IV171" s="201"/>
      <c r="IW171" s="201"/>
      <c r="IX171" s="201">
        <f t="shared" si="53"/>
        <v>0</v>
      </c>
      <c r="IY171" s="201"/>
      <c r="IZ171" s="201"/>
      <c r="JA171" s="201"/>
      <c r="JB171" s="201"/>
      <c r="JC171" s="201"/>
      <c r="JD171" s="201"/>
      <c r="JE171" s="201">
        <f t="shared" si="54"/>
        <v>0</v>
      </c>
      <c r="JF171" s="201"/>
      <c r="JG171" s="201"/>
      <c r="JH171" s="201"/>
      <c r="JI171" s="201"/>
      <c r="JJ171" s="201"/>
      <c r="JK171" s="201"/>
      <c r="JL171" s="201" t="e">
        <f t="shared" si="55"/>
        <v>#REF!</v>
      </c>
      <c r="JM171" s="201"/>
      <c r="JN171" s="201"/>
      <c r="JO171" s="201"/>
      <c r="JP171" s="201"/>
      <c r="JQ171" s="201"/>
      <c r="JR171" s="201"/>
      <c r="JS171" s="201">
        <f t="shared" si="56"/>
        <v>0</v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>
        <f t="shared" si="52"/>
        <v>20</v>
      </c>
      <c r="IR172" s="201"/>
      <c r="IS172" s="201"/>
      <c r="IT172" s="201"/>
      <c r="IU172" s="201"/>
      <c r="IV172" s="201"/>
      <c r="IW172" s="201"/>
      <c r="IX172" s="201">
        <f t="shared" si="53"/>
        <v>0</v>
      </c>
      <c r="IY172" s="201"/>
      <c r="IZ172" s="201"/>
      <c r="JA172" s="201"/>
      <c r="JB172" s="201"/>
      <c r="JC172" s="201"/>
      <c r="JD172" s="201"/>
      <c r="JE172" s="201">
        <f t="shared" si="54"/>
        <v>0</v>
      </c>
      <c r="JF172" s="201"/>
      <c r="JG172" s="201"/>
      <c r="JH172" s="201"/>
      <c r="JI172" s="201"/>
      <c r="JJ172" s="201"/>
      <c r="JK172" s="201"/>
      <c r="JL172" s="201" t="e">
        <f t="shared" si="55"/>
        <v>#REF!</v>
      </c>
      <c r="JM172" s="201"/>
      <c r="JN172" s="201"/>
      <c r="JO172" s="201"/>
      <c r="JP172" s="201"/>
      <c r="JQ172" s="201"/>
      <c r="JR172" s="201"/>
      <c r="JS172" s="201">
        <f t="shared" si="56"/>
        <v>0</v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>
        <f t="shared" si="52"/>
        <v>0</v>
      </c>
      <c r="IR173" s="201"/>
      <c r="IS173" s="201"/>
      <c r="IT173" s="201"/>
      <c r="IU173" s="201"/>
      <c r="IV173" s="201"/>
      <c r="IW173" s="201"/>
      <c r="IX173" s="201">
        <f t="shared" si="53"/>
        <v>0</v>
      </c>
      <c r="IY173" s="201"/>
      <c r="IZ173" s="201"/>
      <c r="JA173" s="201"/>
      <c r="JB173" s="201"/>
      <c r="JC173" s="201"/>
      <c r="JD173" s="201"/>
      <c r="JE173" s="201">
        <f t="shared" si="54"/>
        <v>0</v>
      </c>
      <c r="JF173" s="201"/>
      <c r="JG173" s="201"/>
      <c r="JH173" s="201"/>
      <c r="JI173" s="201"/>
      <c r="JJ173" s="201"/>
      <c r="JK173" s="201"/>
      <c r="JL173" s="201" t="e">
        <f t="shared" si="55"/>
        <v>#REF!</v>
      </c>
      <c r="JM173" s="201"/>
      <c r="JN173" s="201"/>
      <c r="JO173" s="201"/>
      <c r="JP173" s="201"/>
      <c r="JQ173" s="201"/>
      <c r="JR173" s="201"/>
      <c r="JS173" s="201">
        <f t="shared" si="56"/>
        <v>0</v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>
        <f t="shared" si="52"/>
        <v>0</v>
      </c>
      <c r="IR174" s="201"/>
      <c r="IS174" s="201"/>
      <c r="IT174" s="201"/>
      <c r="IU174" s="201"/>
      <c r="IV174" s="201"/>
      <c r="IW174" s="201"/>
      <c r="IX174" s="201">
        <f t="shared" si="53"/>
        <v>0</v>
      </c>
      <c r="IY174" s="201"/>
      <c r="IZ174" s="201"/>
      <c r="JA174" s="201"/>
      <c r="JB174" s="201"/>
      <c r="JC174" s="201"/>
      <c r="JD174" s="201"/>
      <c r="JE174" s="201">
        <f t="shared" si="54"/>
        <v>0</v>
      </c>
      <c r="JF174" s="201"/>
      <c r="JG174" s="201"/>
      <c r="JH174" s="201"/>
      <c r="JI174" s="201"/>
      <c r="JJ174" s="201"/>
      <c r="JK174" s="201"/>
      <c r="JL174" s="201" t="e">
        <f t="shared" si="55"/>
        <v>#REF!</v>
      </c>
      <c r="JM174" s="201"/>
      <c r="JN174" s="201"/>
      <c r="JO174" s="201"/>
      <c r="JP174" s="201"/>
      <c r="JQ174" s="201"/>
      <c r="JR174" s="201"/>
      <c r="JS174" s="201">
        <f t="shared" si="56"/>
        <v>0</v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>
        <f t="shared" ref="IQ175:IQ188" si="149">IQ77</f>
        <v>20</v>
      </c>
      <c r="IR175" s="201"/>
      <c r="IS175" s="201"/>
      <c r="IT175" s="201"/>
      <c r="IU175" s="201"/>
      <c r="IV175" s="201"/>
      <c r="IW175" s="201"/>
      <c r="IX175" s="201">
        <f t="shared" ref="IX175:IX188" si="150">IX77</f>
        <v>0</v>
      </c>
      <c r="IY175" s="201"/>
      <c r="IZ175" s="201"/>
      <c r="JA175" s="201"/>
      <c r="JB175" s="201"/>
      <c r="JC175" s="201"/>
      <c r="JD175" s="201"/>
      <c r="JE175" s="201">
        <f t="shared" ref="JE175:JE188" si="151">JE77</f>
        <v>20</v>
      </c>
      <c r="JF175" s="201"/>
      <c r="JG175" s="201"/>
      <c r="JH175" s="201"/>
      <c r="JI175" s="201"/>
      <c r="JJ175" s="201"/>
      <c r="JK175" s="201"/>
      <c r="JL175" s="201" t="e">
        <f t="shared" ref="JL175:JL188" si="152">JL77</f>
        <v>#REF!</v>
      </c>
      <c r="JM175" s="201"/>
      <c r="JN175" s="201"/>
      <c r="JO175" s="201"/>
      <c r="JP175" s="201"/>
      <c r="JQ175" s="201"/>
      <c r="JR175" s="201"/>
      <c r="JS175" s="201">
        <f t="shared" ref="JS175:JS188" si="153">JS77</f>
        <v>20</v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>
        <f t="shared" si="149"/>
        <v>0</v>
      </c>
      <c r="IR176" s="201"/>
      <c r="IS176" s="201"/>
      <c r="IT176" s="201"/>
      <c r="IU176" s="201"/>
      <c r="IV176" s="201"/>
      <c r="IW176" s="201"/>
      <c r="IX176" s="201">
        <f t="shared" si="150"/>
        <v>0</v>
      </c>
      <c r="IY176" s="201"/>
      <c r="IZ176" s="201"/>
      <c r="JA176" s="201"/>
      <c r="JB176" s="201"/>
      <c r="JC176" s="201"/>
      <c r="JD176" s="201"/>
      <c r="JE176" s="201">
        <f t="shared" si="151"/>
        <v>0</v>
      </c>
      <c r="JF176" s="201"/>
      <c r="JG176" s="201"/>
      <c r="JH176" s="201"/>
      <c r="JI176" s="201"/>
      <c r="JJ176" s="201"/>
      <c r="JK176" s="201"/>
      <c r="JL176" s="201" t="e">
        <f t="shared" si="152"/>
        <v>#REF!</v>
      </c>
      <c r="JM176" s="201"/>
      <c r="JN176" s="201"/>
      <c r="JO176" s="201"/>
      <c r="JP176" s="201"/>
      <c r="JQ176" s="201"/>
      <c r="JR176" s="201"/>
      <c r="JS176" s="201">
        <f t="shared" si="153"/>
        <v>0</v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>
        <f t="shared" si="149"/>
        <v>0</v>
      </c>
      <c r="IR177" s="201"/>
      <c r="IS177" s="201"/>
      <c r="IT177" s="201"/>
      <c r="IU177" s="201"/>
      <c r="IV177" s="201"/>
      <c r="IW177" s="201"/>
      <c r="IX177" s="201">
        <f t="shared" si="150"/>
        <v>0</v>
      </c>
      <c r="IY177" s="201"/>
      <c r="IZ177" s="201"/>
      <c r="JA177" s="201"/>
      <c r="JB177" s="201"/>
      <c r="JC177" s="201"/>
      <c r="JD177" s="201"/>
      <c r="JE177" s="201">
        <f t="shared" si="151"/>
        <v>20</v>
      </c>
      <c r="JF177" s="201"/>
      <c r="JG177" s="201"/>
      <c r="JH177" s="201"/>
      <c r="JI177" s="201"/>
      <c r="JJ177" s="201"/>
      <c r="JK177" s="201"/>
      <c r="JL177" s="201" t="e">
        <f t="shared" si="152"/>
        <v>#REF!</v>
      </c>
      <c r="JM177" s="201"/>
      <c r="JN177" s="201"/>
      <c r="JO177" s="201"/>
      <c r="JP177" s="201"/>
      <c r="JQ177" s="201"/>
      <c r="JR177" s="201"/>
      <c r="JS177" s="201">
        <f t="shared" si="153"/>
        <v>0</v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>
        <f t="shared" si="149"/>
        <v>0</v>
      </c>
      <c r="IR178" s="201"/>
      <c r="IS178" s="201"/>
      <c r="IT178" s="201"/>
      <c r="IU178" s="201"/>
      <c r="IV178" s="201"/>
      <c r="IW178" s="201"/>
      <c r="IX178" s="201">
        <f t="shared" si="150"/>
        <v>0</v>
      </c>
      <c r="IY178" s="201"/>
      <c r="IZ178" s="201"/>
      <c r="JA178" s="201"/>
      <c r="JB178" s="201"/>
      <c r="JC178" s="201"/>
      <c r="JD178" s="201"/>
      <c r="JE178" s="201">
        <f t="shared" si="151"/>
        <v>0</v>
      </c>
      <c r="JF178" s="201"/>
      <c r="JG178" s="201"/>
      <c r="JH178" s="201"/>
      <c r="JI178" s="201"/>
      <c r="JJ178" s="201"/>
      <c r="JK178" s="201"/>
      <c r="JL178" s="201" t="e">
        <f t="shared" si="152"/>
        <v>#REF!</v>
      </c>
      <c r="JM178" s="201"/>
      <c r="JN178" s="201"/>
      <c r="JO178" s="201"/>
      <c r="JP178" s="201"/>
      <c r="JQ178" s="201"/>
      <c r="JR178" s="201"/>
      <c r="JS178" s="201">
        <f t="shared" si="153"/>
        <v>0</v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>
        <f t="shared" si="149"/>
        <v>0</v>
      </c>
      <c r="IR179" s="201"/>
      <c r="IS179" s="201"/>
      <c r="IT179" s="201"/>
      <c r="IU179" s="201"/>
      <c r="IV179" s="201"/>
      <c r="IW179" s="201"/>
      <c r="IX179" s="201">
        <f t="shared" si="150"/>
        <v>0</v>
      </c>
      <c r="IY179" s="201"/>
      <c r="IZ179" s="201"/>
      <c r="JA179" s="201"/>
      <c r="JB179" s="201"/>
      <c r="JC179" s="201"/>
      <c r="JD179" s="201"/>
      <c r="JE179" s="201">
        <f t="shared" si="151"/>
        <v>20</v>
      </c>
      <c r="JF179" s="201"/>
      <c r="JG179" s="201"/>
      <c r="JH179" s="201"/>
      <c r="JI179" s="201"/>
      <c r="JJ179" s="201"/>
      <c r="JK179" s="201"/>
      <c r="JL179" s="201" t="e">
        <f t="shared" si="152"/>
        <v>#REF!</v>
      </c>
      <c r="JM179" s="201"/>
      <c r="JN179" s="201"/>
      <c r="JO179" s="201"/>
      <c r="JP179" s="201"/>
      <c r="JQ179" s="201"/>
      <c r="JR179" s="201"/>
      <c r="JS179" s="201">
        <f t="shared" si="153"/>
        <v>20</v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>
        <f t="shared" si="149"/>
        <v>0</v>
      </c>
      <c r="IR180" s="201"/>
      <c r="IS180" s="201"/>
      <c r="IT180" s="201"/>
      <c r="IU180" s="201"/>
      <c r="IV180" s="201"/>
      <c r="IW180" s="201"/>
      <c r="IX180" s="201">
        <f t="shared" si="150"/>
        <v>0</v>
      </c>
      <c r="IY180" s="201"/>
      <c r="IZ180" s="201"/>
      <c r="JA180" s="201"/>
      <c r="JB180" s="201"/>
      <c r="JC180" s="201"/>
      <c r="JD180" s="201"/>
      <c r="JE180" s="201">
        <f t="shared" si="151"/>
        <v>20</v>
      </c>
      <c r="JF180" s="201"/>
      <c r="JG180" s="201"/>
      <c r="JH180" s="201"/>
      <c r="JI180" s="201"/>
      <c r="JJ180" s="201"/>
      <c r="JK180" s="201"/>
      <c r="JL180" s="201" t="e">
        <f t="shared" si="152"/>
        <v>#REF!</v>
      </c>
      <c r="JM180" s="201"/>
      <c r="JN180" s="201"/>
      <c r="JO180" s="201"/>
      <c r="JP180" s="201"/>
      <c r="JQ180" s="201"/>
      <c r="JR180" s="201"/>
      <c r="JS180" s="201">
        <f t="shared" si="153"/>
        <v>0</v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>
        <f t="shared" si="149"/>
        <v>0</v>
      </c>
      <c r="IR181" s="201"/>
      <c r="IS181" s="201"/>
      <c r="IT181" s="201"/>
      <c r="IU181" s="201"/>
      <c r="IV181" s="201"/>
      <c r="IW181" s="201"/>
      <c r="IX181" s="201">
        <f t="shared" si="150"/>
        <v>0</v>
      </c>
      <c r="IY181" s="201"/>
      <c r="IZ181" s="201"/>
      <c r="JA181" s="201"/>
      <c r="JB181" s="201"/>
      <c r="JC181" s="201"/>
      <c r="JD181" s="201"/>
      <c r="JE181" s="201">
        <f t="shared" si="151"/>
        <v>20</v>
      </c>
      <c r="JF181" s="201"/>
      <c r="JG181" s="201"/>
      <c r="JH181" s="201"/>
      <c r="JI181" s="201"/>
      <c r="JJ181" s="201"/>
      <c r="JK181" s="201"/>
      <c r="JL181" s="201" t="e">
        <f t="shared" si="152"/>
        <v>#REF!</v>
      </c>
      <c r="JM181" s="201"/>
      <c r="JN181" s="201"/>
      <c r="JO181" s="201"/>
      <c r="JP181" s="201"/>
      <c r="JQ181" s="201"/>
      <c r="JR181" s="201"/>
      <c r="JS181" s="201">
        <f t="shared" si="153"/>
        <v>20</v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>
        <f t="shared" si="149"/>
        <v>0</v>
      </c>
      <c r="IR182" s="201"/>
      <c r="IS182" s="201"/>
      <c r="IT182" s="201"/>
      <c r="IU182" s="201"/>
      <c r="IV182" s="201"/>
      <c r="IW182" s="201"/>
      <c r="IX182" s="201">
        <f t="shared" si="150"/>
        <v>0</v>
      </c>
      <c r="IY182" s="201"/>
      <c r="IZ182" s="201"/>
      <c r="JA182" s="201"/>
      <c r="JB182" s="201"/>
      <c r="JC182" s="201"/>
      <c r="JD182" s="201"/>
      <c r="JE182" s="201">
        <f t="shared" si="151"/>
        <v>20</v>
      </c>
      <c r="JF182" s="201"/>
      <c r="JG182" s="201"/>
      <c r="JH182" s="201"/>
      <c r="JI182" s="201"/>
      <c r="JJ182" s="201"/>
      <c r="JK182" s="201"/>
      <c r="JL182" s="201" t="e">
        <f t="shared" si="152"/>
        <v>#REF!</v>
      </c>
      <c r="JM182" s="201"/>
      <c r="JN182" s="201"/>
      <c r="JO182" s="201"/>
      <c r="JP182" s="201"/>
      <c r="JQ182" s="201"/>
      <c r="JR182" s="201"/>
      <c r="JS182" s="201">
        <f t="shared" si="153"/>
        <v>20</v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>
        <f>IR12</f>
        <v>0</v>
      </c>
      <c r="IS189" s="201"/>
      <c r="IT189" s="201"/>
      <c r="IU189" s="203"/>
      <c r="IV189" s="201"/>
      <c r="IW189" s="201"/>
      <c r="IX189" s="201"/>
      <c r="IY189" s="201">
        <f>IY12</f>
        <v>0</v>
      </c>
      <c r="IZ189" s="201"/>
      <c r="JA189" s="201"/>
      <c r="JB189" s="201"/>
      <c r="JC189" s="201"/>
      <c r="JD189" s="201"/>
      <c r="JE189" s="201"/>
      <c r="JF189" s="201">
        <f>JF12</f>
        <v>0</v>
      </c>
      <c r="JG189" s="201"/>
      <c r="JH189" s="201"/>
      <c r="JI189" s="203"/>
      <c r="JJ189" s="201"/>
      <c r="JK189" s="201"/>
      <c r="JL189" s="201"/>
      <c r="JM189" s="201" t="e">
        <f>JM12</f>
        <v>#REF!</v>
      </c>
      <c r="JN189" s="201"/>
      <c r="JO189" s="201"/>
      <c r="JP189" s="203"/>
      <c r="JQ189" s="201"/>
      <c r="JR189" s="201"/>
      <c r="JS189" s="201"/>
      <c r="JT189" s="201">
        <f>JT12</f>
        <v>20</v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>
        <f t="shared" ref="IR190:IR253" si="215">IR13</f>
        <v>0</v>
      </c>
      <c r="IS190" s="201"/>
      <c r="IT190" s="201"/>
      <c r="IU190" s="203"/>
      <c r="IV190" s="201"/>
      <c r="IW190" s="201"/>
      <c r="IX190" s="201"/>
      <c r="IY190" s="201">
        <f t="shared" ref="IY190:IY253" si="216">IY13</f>
        <v>0</v>
      </c>
      <c r="IZ190" s="201"/>
      <c r="JA190" s="201"/>
      <c r="JB190" s="201"/>
      <c r="JC190" s="201"/>
      <c r="JD190" s="201"/>
      <c r="JE190" s="201"/>
      <c r="JF190" s="201">
        <f t="shared" ref="JF190:JF253" si="217">JF13</f>
        <v>0</v>
      </c>
      <c r="JG190" s="201"/>
      <c r="JH190" s="201"/>
      <c r="JI190" s="203"/>
      <c r="JJ190" s="201"/>
      <c r="JK190" s="201"/>
      <c r="JL190" s="201"/>
      <c r="JM190" s="201" t="e">
        <f t="shared" ref="JM190:JM253" si="218">JM13</f>
        <v>#REF!</v>
      </c>
      <c r="JN190" s="201"/>
      <c r="JO190" s="201"/>
      <c r="JP190" s="203"/>
      <c r="JQ190" s="201"/>
      <c r="JR190" s="201"/>
      <c r="JS190" s="201"/>
      <c r="JT190" s="201">
        <f t="shared" ref="JT190:JT253" si="219">JT13</f>
        <v>0</v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>
        <f t="shared" si="215"/>
        <v>0</v>
      </c>
      <c r="IS191" s="201"/>
      <c r="IT191" s="201"/>
      <c r="IU191" s="203"/>
      <c r="IV191" s="201"/>
      <c r="IW191" s="201"/>
      <c r="IX191" s="201"/>
      <c r="IY191" s="201">
        <f t="shared" si="216"/>
        <v>0</v>
      </c>
      <c r="IZ191" s="201"/>
      <c r="JA191" s="201"/>
      <c r="JB191" s="201"/>
      <c r="JC191" s="201"/>
      <c r="JD191" s="201"/>
      <c r="JE191" s="201"/>
      <c r="JF191" s="201">
        <f t="shared" si="217"/>
        <v>30</v>
      </c>
      <c r="JG191" s="201"/>
      <c r="JH191" s="201"/>
      <c r="JI191" s="203"/>
      <c r="JJ191" s="201"/>
      <c r="JK191" s="201"/>
      <c r="JL191" s="201"/>
      <c r="JM191" s="201" t="e">
        <f t="shared" si="218"/>
        <v>#REF!</v>
      </c>
      <c r="JN191" s="201"/>
      <c r="JO191" s="201"/>
      <c r="JP191" s="203"/>
      <c r="JQ191" s="201"/>
      <c r="JR191" s="201"/>
      <c r="JS191" s="201"/>
      <c r="JT191" s="201">
        <f t="shared" si="219"/>
        <v>20</v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>
        <f t="shared" si="215"/>
        <v>0</v>
      </c>
      <c r="IS192" s="201"/>
      <c r="IT192" s="201"/>
      <c r="IU192" s="203"/>
      <c r="IV192" s="201"/>
      <c r="IW192" s="201"/>
      <c r="IX192" s="201"/>
      <c r="IY192" s="201">
        <f t="shared" si="216"/>
        <v>0</v>
      </c>
      <c r="IZ192" s="201"/>
      <c r="JA192" s="201"/>
      <c r="JB192" s="201"/>
      <c r="JC192" s="201"/>
      <c r="JD192" s="201"/>
      <c r="JE192" s="201"/>
      <c r="JF192" s="201">
        <f t="shared" si="217"/>
        <v>0</v>
      </c>
      <c r="JG192" s="201"/>
      <c r="JH192" s="201"/>
      <c r="JI192" s="203"/>
      <c r="JJ192" s="201"/>
      <c r="JK192" s="201"/>
      <c r="JL192" s="201"/>
      <c r="JM192" s="201" t="e">
        <f t="shared" si="218"/>
        <v>#REF!</v>
      </c>
      <c r="JN192" s="201"/>
      <c r="JO192" s="201"/>
      <c r="JP192" s="203"/>
      <c r="JQ192" s="201"/>
      <c r="JR192" s="201"/>
      <c r="JS192" s="201"/>
      <c r="JT192" s="201">
        <f t="shared" si="219"/>
        <v>0</v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>
        <f t="shared" si="215"/>
        <v>20</v>
      </c>
      <c r="IS193" s="201"/>
      <c r="IT193" s="201"/>
      <c r="IU193" s="203"/>
      <c r="IV193" s="201"/>
      <c r="IW193" s="201"/>
      <c r="IX193" s="201"/>
      <c r="IY193" s="201">
        <f t="shared" si="216"/>
        <v>0</v>
      </c>
      <c r="IZ193" s="201"/>
      <c r="JA193" s="201"/>
      <c r="JB193" s="201"/>
      <c r="JC193" s="201"/>
      <c r="JD193" s="201"/>
      <c r="JE193" s="201"/>
      <c r="JF193" s="201">
        <f t="shared" si="217"/>
        <v>30</v>
      </c>
      <c r="JG193" s="201"/>
      <c r="JH193" s="201"/>
      <c r="JI193" s="203"/>
      <c r="JJ193" s="201"/>
      <c r="JK193" s="201"/>
      <c r="JL193" s="201"/>
      <c r="JM193" s="201" t="e">
        <f t="shared" si="218"/>
        <v>#REF!</v>
      </c>
      <c r="JN193" s="201"/>
      <c r="JO193" s="201"/>
      <c r="JP193" s="203"/>
      <c r="JQ193" s="201"/>
      <c r="JR193" s="201"/>
      <c r="JS193" s="201"/>
      <c r="JT193" s="201">
        <f t="shared" si="219"/>
        <v>0</v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>
        <f t="shared" si="215"/>
        <v>0</v>
      </c>
      <c r="IS194" s="201"/>
      <c r="IT194" s="201"/>
      <c r="IU194" s="203"/>
      <c r="IV194" s="201"/>
      <c r="IW194" s="201"/>
      <c r="IX194" s="201"/>
      <c r="IY194" s="201">
        <f t="shared" si="216"/>
        <v>0</v>
      </c>
      <c r="IZ194" s="201"/>
      <c r="JA194" s="201"/>
      <c r="JB194" s="201"/>
      <c r="JC194" s="201"/>
      <c r="JD194" s="201"/>
      <c r="JE194" s="201"/>
      <c r="JF194" s="201">
        <f t="shared" si="217"/>
        <v>0</v>
      </c>
      <c r="JG194" s="201"/>
      <c r="JH194" s="201"/>
      <c r="JI194" s="203"/>
      <c r="JJ194" s="201"/>
      <c r="JK194" s="201"/>
      <c r="JL194" s="201"/>
      <c r="JM194" s="201" t="e">
        <f t="shared" si="218"/>
        <v>#REF!</v>
      </c>
      <c r="JN194" s="201"/>
      <c r="JO194" s="201"/>
      <c r="JP194" s="203"/>
      <c r="JQ194" s="201"/>
      <c r="JR194" s="201"/>
      <c r="JS194" s="201"/>
      <c r="JT194" s="201">
        <f t="shared" si="219"/>
        <v>0</v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>
        <f t="shared" si="215"/>
        <v>20</v>
      </c>
      <c r="IS195" s="201"/>
      <c r="IT195" s="201"/>
      <c r="IU195" s="203"/>
      <c r="IV195" s="201"/>
      <c r="IW195" s="201"/>
      <c r="IX195" s="201"/>
      <c r="IY195" s="201">
        <f t="shared" si="216"/>
        <v>0</v>
      </c>
      <c r="IZ195" s="201"/>
      <c r="JA195" s="201"/>
      <c r="JB195" s="201"/>
      <c r="JC195" s="201"/>
      <c r="JD195" s="201"/>
      <c r="JE195" s="201"/>
      <c r="JF195" s="201">
        <f t="shared" si="217"/>
        <v>0</v>
      </c>
      <c r="JG195" s="201"/>
      <c r="JH195" s="201"/>
      <c r="JI195" s="203"/>
      <c r="JJ195" s="201"/>
      <c r="JK195" s="201"/>
      <c r="JL195" s="201"/>
      <c r="JM195" s="201" t="e">
        <f t="shared" si="218"/>
        <v>#REF!</v>
      </c>
      <c r="JN195" s="201"/>
      <c r="JO195" s="201"/>
      <c r="JP195" s="203"/>
      <c r="JQ195" s="201"/>
      <c r="JR195" s="201"/>
      <c r="JS195" s="201"/>
      <c r="JT195" s="201">
        <f t="shared" si="219"/>
        <v>0</v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>
        <f t="shared" si="215"/>
        <v>20</v>
      </c>
      <c r="IS196" s="201"/>
      <c r="IT196" s="201"/>
      <c r="IU196" s="203"/>
      <c r="IV196" s="201"/>
      <c r="IW196" s="201"/>
      <c r="IX196" s="201"/>
      <c r="IY196" s="201">
        <f t="shared" si="216"/>
        <v>0</v>
      </c>
      <c r="IZ196" s="201"/>
      <c r="JA196" s="201"/>
      <c r="JB196" s="201"/>
      <c r="JC196" s="201"/>
      <c r="JD196" s="201"/>
      <c r="JE196" s="201"/>
      <c r="JF196" s="201">
        <f t="shared" si="217"/>
        <v>30</v>
      </c>
      <c r="JG196" s="201"/>
      <c r="JH196" s="201"/>
      <c r="JI196" s="203"/>
      <c r="JJ196" s="201"/>
      <c r="JK196" s="201"/>
      <c r="JL196" s="201"/>
      <c r="JM196" s="201" t="e">
        <f t="shared" si="218"/>
        <v>#REF!</v>
      </c>
      <c r="JN196" s="201"/>
      <c r="JO196" s="201"/>
      <c r="JP196" s="203"/>
      <c r="JQ196" s="201"/>
      <c r="JR196" s="201"/>
      <c r="JS196" s="201"/>
      <c r="JT196" s="201">
        <f t="shared" si="219"/>
        <v>0</v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>
        <f t="shared" si="215"/>
        <v>0</v>
      </c>
      <c r="IS197" s="201"/>
      <c r="IT197" s="201"/>
      <c r="IU197" s="203"/>
      <c r="IV197" s="201"/>
      <c r="IW197" s="201"/>
      <c r="IX197" s="201"/>
      <c r="IY197" s="201">
        <f t="shared" si="216"/>
        <v>0</v>
      </c>
      <c r="IZ197" s="201"/>
      <c r="JA197" s="201"/>
      <c r="JB197" s="201"/>
      <c r="JC197" s="201"/>
      <c r="JD197" s="201"/>
      <c r="JE197" s="201"/>
      <c r="JF197" s="201">
        <f t="shared" si="217"/>
        <v>30</v>
      </c>
      <c r="JG197" s="201"/>
      <c r="JH197" s="201"/>
      <c r="JI197" s="203"/>
      <c r="JJ197" s="201"/>
      <c r="JK197" s="201"/>
      <c r="JL197" s="201"/>
      <c r="JM197" s="201" t="e">
        <f t="shared" si="218"/>
        <v>#REF!</v>
      </c>
      <c r="JN197" s="201"/>
      <c r="JO197" s="201"/>
      <c r="JP197" s="203"/>
      <c r="JQ197" s="201"/>
      <c r="JR197" s="201"/>
      <c r="JS197" s="201"/>
      <c r="JT197" s="201">
        <f t="shared" si="219"/>
        <v>0</v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>
        <f t="shared" si="215"/>
        <v>0</v>
      </c>
      <c r="IS198" s="201"/>
      <c r="IT198" s="201"/>
      <c r="IU198" s="203"/>
      <c r="IV198" s="201"/>
      <c r="IW198" s="201"/>
      <c r="IX198" s="201"/>
      <c r="IY198" s="201">
        <f t="shared" si="216"/>
        <v>0</v>
      </c>
      <c r="IZ198" s="201"/>
      <c r="JA198" s="201"/>
      <c r="JB198" s="201"/>
      <c r="JC198" s="201"/>
      <c r="JD198" s="201"/>
      <c r="JE198" s="201"/>
      <c r="JF198" s="201">
        <f t="shared" si="217"/>
        <v>0</v>
      </c>
      <c r="JG198" s="201"/>
      <c r="JH198" s="201"/>
      <c r="JI198" s="203"/>
      <c r="JJ198" s="201"/>
      <c r="JK198" s="201"/>
      <c r="JL198" s="201"/>
      <c r="JM198" s="201" t="e">
        <f t="shared" si="218"/>
        <v>#REF!</v>
      </c>
      <c r="JN198" s="201"/>
      <c r="JO198" s="201"/>
      <c r="JP198" s="203"/>
      <c r="JQ198" s="201"/>
      <c r="JR198" s="201"/>
      <c r="JS198" s="201"/>
      <c r="JT198" s="201">
        <f t="shared" si="219"/>
        <v>0</v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>
        <f t="shared" si="215"/>
        <v>0</v>
      </c>
      <c r="IS199" s="201"/>
      <c r="IT199" s="201"/>
      <c r="IU199" s="203"/>
      <c r="IV199" s="201"/>
      <c r="IW199" s="201"/>
      <c r="IX199" s="201"/>
      <c r="IY199" s="201">
        <f t="shared" si="216"/>
        <v>0</v>
      </c>
      <c r="IZ199" s="201"/>
      <c r="JA199" s="201"/>
      <c r="JB199" s="201"/>
      <c r="JC199" s="201"/>
      <c r="JD199" s="201"/>
      <c r="JE199" s="201"/>
      <c r="JF199" s="201">
        <f t="shared" si="217"/>
        <v>0</v>
      </c>
      <c r="JG199" s="201"/>
      <c r="JH199" s="201"/>
      <c r="JI199" s="203"/>
      <c r="JJ199" s="201"/>
      <c r="JK199" s="201"/>
      <c r="JL199" s="201"/>
      <c r="JM199" s="201" t="e">
        <f t="shared" si="218"/>
        <v>#REF!</v>
      </c>
      <c r="JN199" s="201"/>
      <c r="JO199" s="201"/>
      <c r="JP199" s="203"/>
      <c r="JQ199" s="201"/>
      <c r="JR199" s="201"/>
      <c r="JS199" s="201"/>
      <c r="JT199" s="201">
        <f t="shared" si="219"/>
        <v>20</v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>
        <f t="shared" si="215"/>
        <v>0</v>
      </c>
      <c r="IS200" s="201"/>
      <c r="IT200" s="201"/>
      <c r="IU200" s="203"/>
      <c r="IV200" s="201"/>
      <c r="IW200" s="201"/>
      <c r="IX200" s="201"/>
      <c r="IY200" s="201">
        <f t="shared" si="216"/>
        <v>0</v>
      </c>
      <c r="IZ200" s="201"/>
      <c r="JA200" s="201"/>
      <c r="JB200" s="201"/>
      <c r="JC200" s="201"/>
      <c r="JD200" s="201"/>
      <c r="JE200" s="201"/>
      <c r="JF200" s="201">
        <f t="shared" si="217"/>
        <v>0</v>
      </c>
      <c r="JG200" s="201"/>
      <c r="JH200" s="201"/>
      <c r="JI200" s="203"/>
      <c r="JJ200" s="201"/>
      <c r="JK200" s="201"/>
      <c r="JL200" s="201"/>
      <c r="JM200" s="201" t="e">
        <f t="shared" si="218"/>
        <v>#REF!</v>
      </c>
      <c r="JN200" s="201"/>
      <c r="JO200" s="201"/>
      <c r="JP200" s="203"/>
      <c r="JQ200" s="201"/>
      <c r="JR200" s="201"/>
      <c r="JS200" s="201"/>
      <c r="JT200" s="201">
        <f t="shared" si="219"/>
        <v>0</v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>
        <f t="shared" si="215"/>
        <v>20</v>
      </c>
      <c r="IS201" s="201"/>
      <c r="IT201" s="201"/>
      <c r="IU201" s="203"/>
      <c r="IV201" s="201"/>
      <c r="IW201" s="201"/>
      <c r="IX201" s="201"/>
      <c r="IY201" s="201">
        <f t="shared" si="216"/>
        <v>0</v>
      </c>
      <c r="IZ201" s="201"/>
      <c r="JA201" s="201"/>
      <c r="JB201" s="201"/>
      <c r="JC201" s="201"/>
      <c r="JD201" s="201"/>
      <c r="JE201" s="201"/>
      <c r="JF201" s="201">
        <f t="shared" si="217"/>
        <v>0</v>
      </c>
      <c r="JG201" s="201"/>
      <c r="JH201" s="201"/>
      <c r="JI201" s="203"/>
      <c r="JJ201" s="201"/>
      <c r="JK201" s="201"/>
      <c r="JL201" s="201"/>
      <c r="JM201" s="201" t="e">
        <f t="shared" si="218"/>
        <v>#REF!</v>
      </c>
      <c r="JN201" s="201"/>
      <c r="JO201" s="201"/>
      <c r="JP201" s="203"/>
      <c r="JQ201" s="201"/>
      <c r="JR201" s="201"/>
      <c r="JS201" s="201"/>
      <c r="JT201" s="201">
        <f t="shared" si="219"/>
        <v>0</v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>
        <f t="shared" si="215"/>
        <v>0</v>
      </c>
      <c r="IS202" s="201"/>
      <c r="IT202" s="201"/>
      <c r="IU202" s="203"/>
      <c r="IV202" s="201"/>
      <c r="IW202" s="201"/>
      <c r="IX202" s="201"/>
      <c r="IY202" s="201">
        <f t="shared" si="216"/>
        <v>0</v>
      </c>
      <c r="IZ202" s="201"/>
      <c r="JA202" s="201"/>
      <c r="JB202" s="201"/>
      <c r="JC202" s="201"/>
      <c r="JD202" s="201"/>
      <c r="JE202" s="201"/>
      <c r="JF202" s="201">
        <f t="shared" si="217"/>
        <v>0</v>
      </c>
      <c r="JG202" s="201"/>
      <c r="JH202" s="201"/>
      <c r="JI202" s="203"/>
      <c r="JJ202" s="201"/>
      <c r="JK202" s="201"/>
      <c r="JL202" s="201"/>
      <c r="JM202" s="201" t="e">
        <f t="shared" si="218"/>
        <v>#REF!</v>
      </c>
      <c r="JN202" s="201"/>
      <c r="JO202" s="201"/>
      <c r="JP202" s="203"/>
      <c r="JQ202" s="201"/>
      <c r="JR202" s="201"/>
      <c r="JS202" s="201"/>
      <c r="JT202" s="201">
        <f t="shared" si="219"/>
        <v>0</v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>
        <f t="shared" si="215"/>
        <v>0</v>
      </c>
      <c r="IS203" s="201"/>
      <c r="IT203" s="201"/>
      <c r="IU203" s="203"/>
      <c r="IV203" s="201"/>
      <c r="IW203" s="201"/>
      <c r="IX203" s="201"/>
      <c r="IY203" s="201">
        <f t="shared" si="216"/>
        <v>0</v>
      </c>
      <c r="IZ203" s="201"/>
      <c r="JA203" s="201"/>
      <c r="JB203" s="201"/>
      <c r="JC203" s="201"/>
      <c r="JD203" s="201"/>
      <c r="JE203" s="201"/>
      <c r="JF203" s="201">
        <f t="shared" si="217"/>
        <v>0</v>
      </c>
      <c r="JG203" s="201"/>
      <c r="JH203" s="201"/>
      <c r="JI203" s="203"/>
      <c r="JJ203" s="201"/>
      <c r="JK203" s="201"/>
      <c r="JL203" s="201"/>
      <c r="JM203" s="201" t="e">
        <f t="shared" si="218"/>
        <v>#REF!</v>
      </c>
      <c r="JN203" s="201"/>
      <c r="JO203" s="201"/>
      <c r="JP203" s="203"/>
      <c r="JQ203" s="201"/>
      <c r="JR203" s="201"/>
      <c r="JS203" s="201"/>
      <c r="JT203" s="201">
        <f t="shared" si="219"/>
        <v>0</v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>
        <f t="shared" si="215"/>
        <v>20</v>
      </c>
      <c r="IS204" s="201"/>
      <c r="IT204" s="201"/>
      <c r="IU204" s="203"/>
      <c r="IV204" s="201"/>
      <c r="IW204" s="201"/>
      <c r="IX204" s="201"/>
      <c r="IY204" s="201">
        <f t="shared" si="216"/>
        <v>0</v>
      </c>
      <c r="IZ204" s="201"/>
      <c r="JA204" s="201"/>
      <c r="JB204" s="201"/>
      <c r="JC204" s="201"/>
      <c r="JD204" s="201"/>
      <c r="JE204" s="201"/>
      <c r="JF204" s="201">
        <f t="shared" si="217"/>
        <v>0</v>
      </c>
      <c r="JG204" s="201"/>
      <c r="JH204" s="201"/>
      <c r="JI204" s="203"/>
      <c r="JJ204" s="201"/>
      <c r="JK204" s="201"/>
      <c r="JL204" s="201"/>
      <c r="JM204" s="201" t="e">
        <f t="shared" si="218"/>
        <v>#REF!</v>
      </c>
      <c r="JN204" s="201"/>
      <c r="JO204" s="201"/>
      <c r="JP204" s="203"/>
      <c r="JQ204" s="201"/>
      <c r="JR204" s="201"/>
      <c r="JS204" s="201"/>
      <c r="JT204" s="201">
        <f t="shared" si="219"/>
        <v>0</v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>
        <f t="shared" si="215"/>
        <v>20</v>
      </c>
      <c r="IS205" s="201"/>
      <c r="IT205" s="201"/>
      <c r="IU205" s="203"/>
      <c r="IV205" s="201"/>
      <c r="IW205" s="201"/>
      <c r="IX205" s="201"/>
      <c r="IY205" s="201">
        <f t="shared" si="216"/>
        <v>0</v>
      </c>
      <c r="IZ205" s="201"/>
      <c r="JA205" s="201"/>
      <c r="JB205" s="201"/>
      <c r="JC205" s="201"/>
      <c r="JD205" s="201"/>
      <c r="JE205" s="201"/>
      <c r="JF205" s="201">
        <f t="shared" si="217"/>
        <v>0</v>
      </c>
      <c r="JG205" s="201"/>
      <c r="JH205" s="201"/>
      <c r="JI205" s="203"/>
      <c r="JJ205" s="201"/>
      <c r="JK205" s="201"/>
      <c r="JL205" s="201"/>
      <c r="JM205" s="201" t="e">
        <f t="shared" si="218"/>
        <v>#REF!</v>
      </c>
      <c r="JN205" s="201"/>
      <c r="JO205" s="201"/>
      <c r="JP205" s="203"/>
      <c r="JQ205" s="201"/>
      <c r="JR205" s="201"/>
      <c r="JS205" s="201"/>
      <c r="JT205" s="201">
        <f t="shared" si="219"/>
        <v>0</v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>
        <f t="shared" si="215"/>
        <v>0</v>
      </c>
      <c r="IS206" s="201"/>
      <c r="IT206" s="201"/>
      <c r="IU206" s="203"/>
      <c r="IV206" s="201"/>
      <c r="IW206" s="201"/>
      <c r="IX206" s="201"/>
      <c r="IY206" s="201">
        <f t="shared" si="216"/>
        <v>0</v>
      </c>
      <c r="IZ206" s="201"/>
      <c r="JA206" s="201"/>
      <c r="JB206" s="201"/>
      <c r="JC206" s="201"/>
      <c r="JD206" s="201"/>
      <c r="JE206" s="201"/>
      <c r="JF206" s="201">
        <f t="shared" si="217"/>
        <v>0</v>
      </c>
      <c r="JG206" s="201"/>
      <c r="JH206" s="201"/>
      <c r="JI206" s="203"/>
      <c r="JJ206" s="201"/>
      <c r="JK206" s="201"/>
      <c r="JL206" s="201"/>
      <c r="JM206" s="201" t="e">
        <f t="shared" si="218"/>
        <v>#REF!</v>
      </c>
      <c r="JN206" s="201"/>
      <c r="JO206" s="201"/>
      <c r="JP206" s="203"/>
      <c r="JQ206" s="201"/>
      <c r="JR206" s="201"/>
      <c r="JS206" s="201"/>
      <c r="JT206" s="201">
        <f t="shared" si="219"/>
        <v>0</v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>
        <f t="shared" si="215"/>
        <v>20</v>
      </c>
      <c r="IS207" s="201"/>
      <c r="IT207" s="201"/>
      <c r="IU207" s="203"/>
      <c r="IV207" s="201"/>
      <c r="IW207" s="201"/>
      <c r="IX207" s="201"/>
      <c r="IY207" s="201">
        <f t="shared" si="216"/>
        <v>0</v>
      </c>
      <c r="IZ207" s="201"/>
      <c r="JA207" s="201"/>
      <c r="JB207" s="201"/>
      <c r="JC207" s="201"/>
      <c r="JD207" s="201"/>
      <c r="JE207" s="201"/>
      <c r="JF207" s="201">
        <f t="shared" si="217"/>
        <v>0</v>
      </c>
      <c r="JG207" s="201"/>
      <c r="JH207" s="201"/>
      <c r="JI207" s="203"/>
      <c r="JJ207" s="201"/>
      <c r="JK207" s="201"/>
      <c r="JL207" s="201"/>
      <c r="JM207" s="201" t="e">
        <f t="shared" si="218"/>
        <v>#REF!</v>
      </c>
      <c r="JN207" s="201"/>
      <c r="JO207" s="201"/>
      <c r="JP207" s="203"/>
      <c r="JQ207" s="201"/>
      <c r="JR207" s="201"/>
      <c r="JS207" s="201"/>
      <c r="JT207" s="201">
        <f t="shared" si="219"/>
        <v>0</v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>
        <f t="shared" si="215"/>
        <v>0</v>
      </c>
      <c r="IS208" s="201"/>
      <c r="IT208" s="201"/>
      <c r="IU208" s="203"/>
      <c r="IV208" s="201"/>
      <c r="IW208" s="201"/>
      <c r="IX208" s="201"/>
      <c r="IY208" s="201">
        <f t="shared" si="216"/>
        <v>0</v>
      </c>
      <c r="IZ208" s="201"/>
      <c r="JA208" s="201"/>
      <c r="JB208" s="201"/>
      <c r="JC208" s="201"/>
      <c r="JD208" s="201"/>
      <c r="JE208" s="201"/>
      <c r="JF208" s="201">
        <f t="shared" si="217"/>
        <v>0</v>
      </c>
      <c r="JG208" s="201"/>
      <c r="JH208" s="201"/>
      <c r="JI208" s="203"/>
      <c r="JJ208" s="201"/>
      <c r="JK208" s="201"/>
      <c r="JL208" s="201"/>
      <c r="JM208" s="201" t="e">
        <f t="shared" si="218"/>
        <v>#REF!</v>
      </c>
      <c r="JN208" s="201"/>
      <c r="JO208" s="201"/>
      <c r="JP208" s="203"/>
      <c r="JQ208" s="201"/>
      <c r="JR208" s="201"/>
      <c r="JS208" s="201"/>
      <c r="JT208" s="201">
        <f t="shared" si="219"/>
        <v>20</v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>
        <f t="shared" si="215"/>
        <v>0</v>
      </c>
      <c r="IS209" s="201"/>
      <c r="IT209" s="201"/>
      <c r="IU209" s="203"/>
      <c r="IV209" s="201"/>
      <c r="IW209" s="201"/>
      <c r="IX209" s="201"/>
      <c r="IY209" s="201">
        <f t="shared" si="216"/>
        <v>0</v>
      </c>
      <c r="IZ209" s="201"/>
      <c r="JA209" s="201"/>
      <c r="JB209" s="201"/>
      <c r="JC209" s="201"/>
      <c r="JD209" s="201"/>
      <c r="JE209" s="201"/>
      <c r="JF209" s="201">
        <f t="shared" si="217"/>
        <v>0</v>
      </c>
      <c r="JG209" s="201"/>
      <c r="JH209" s="201"/>
      <c r="JI209" s="203"/>
      <c r="JJ209" s="201"/>
      <c r="JK209" s="201"/>
      <c r="JL209" s="201"/>
      <c r="JM209" s="201" t="e">
        <f t="shared" si="218"/>
        <v>#REF!</v>
      </c>
      <c r="JN209" s="201"/>
      <c r="JO209" s="201"/>
      <c r="JP209" s="203"/>
      <c r="JQ209" s="201"/>
      <c r="JR209" s="201"/>
      <c r="JS209" s="201"/>
      <c r="JT209" s="201">
        <f t="shared" si="219"/>
        <v>20</v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>
        <f t="shared" si="215"/>
        <v>20</v>
      </c>
      <c r="IS210" s="201"/>
      <c r="IT210" s="201"/>
      <c r="IU210" s="203"/>
      <c r="IV210" s="201"/>
      <c r="IW210" s="201"/>
      <c r="IX210" s="201"/>
      <c r="IY210" s="201">
        <f t="shared" si="216"/>
        <v>0</v>
      </c>
      <c r="IZ210" s="201"/>
      <c r="JA210" s="201"/>
      <c r="JB210" s="201"/>
      <c r="JC210" s="201"/>
      <c r="JD210" s="201"/>
      <c r="JE210" s="201"/>
      <c r="JF210" s="201">
        <f t="shared" si="217"/>
        <v>0</v>
      </c>
      <c r="JG210" s="201"/>
      <c r="JH210" s="201"/>
      <c r="JI210" s="203"/>
      <c r="JJ210" s="201"/>
      <c r="JK210" s="201"/>
      <c r="JL210" s="201"/>
      <c r="JM210" s="201" t="e">
        <f t="shared" si="218"/>
        <v>#REF!</v>
      </c>
      <c r="JN210" s="201"/>
      <c r="JO210" s="201"/>
      <c r="JP210" s="203"/>
      <c r="JQ210" s="201"/>
      <c r="JR210" s="201"/>
      <c r="JS210" s="201"/>
      <c r="JT210" s="201">
        <f t="shared" si="219"/>
        <v>20</v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>
        <f t="shared" si="215"/>
        <v>0</v>
      </c>
      <c r="IS211" s="201"/>
      <c r="IT211" s="201"/>
      <c r="IU211" s="203"/>
      <c r="IV211" s="201"/>
      <c r="IW211" s="201"/>
      <c r="IX211" s="201"/>
      <c r="IY211" s="201">
        <f t="shared" si="216"/>
        <v>0</v>
      </c>
      <c r="IZ211" s="201"/>
      <c r="JA211" s="201"/>
      <c r="JB211" s="201"/>
      <c r="JC211" s="201"/>
      <c r="JD211" s="201"/>
      <c r="JE211" s="201"/>
      <c r="JF211" s="201">
        <f t="shared" si="217"/>
        <v>30</v>
      </c>
      <c r="JG211" s="201"/>
      <c r="JH211" s="201"/>
      <c r="JI211" s="203"/>
      <c r="JJ211" s="201"/>
      <c r="JK211" s="201"/>
      <c r="JL211" s="201"/>
      <c r="JM211" s="201" t="e">
        <f t="shared" si="218"/>
        <v>#REF!</v>
      </c>
      <c r="JN211" s="201"/>
      <c r="JO211" s="201"/>
      <c r="JP211" s="203"/>
      <c r="JQ211" s="201"/>
      <c r="JR211" s="201"/>
      <c r="JS211" s="201"/>
      <c r="JT211" s="201">
        <f t="shared" si="219"/>
        <v>0</v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>
        <f t="shared" si="215"/>
        <v>0</v>
      </c>
      <c r="IS212" s="201"/>
      <c r="IT212" s="201"/>
      <c r="IU212" s="203"/>
      <c r="IV212" s="201"/>
      <c r="IW212" s="201"/>
      <c r="IX212" s="201"/>
      <c r="IY212" s="201">
        <f t="shared" si="216"/>
        <v>0</v>
      </c>
      <c r="IZ212" s="201"/>
      <c r="JA212" s="201"/>
      <c r="JB212" s="201"/>
      <c r="JC212" s="201"/>
      <c r="JD212" s="201"/>
      <c r="JE212" s="201"/>
      <c r="JF212" s="201">
        <f t="shared" si="217"/>
        <v>30</v>
      </c>
      <c r="JG212" s="201"/>
      <c r="JH212" s="201"/>
      <c r="JI212" s="203"/>
      <c r="JJ212" s="201"/>
      <c r="JK212" s="201"/>
      <c r="JL212" s="201"/>
      <c r="JM212" s="201" t="e">
        <f t="shared" si="218"/>
        <v>#REF!</v>
      </c>
      <c r="JN212" s="201"/>
      <c r="JO212" s="201"/>
      <c r="JP212" s="203"/>
      <c r="JQ212" s="201"/>
      <c r="JR212" s="201"/>
      <c r="JS212" s="201"/>
      <c r="JT212" s="201">
        <f t="shared" si="219"/>
        <v>0</v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>
        <f t="shared" si="215"/>
        <v>0</v>
      </c>
      <c r="IS213" s="201"/>
      <c r="IT213" s="201"/>
      <c r="IU213" s="203"/>
      <c r="IV213" s="201"/>
      <c r="IW213" s="201"/>
      <c r="IX213" s="201"/>
      <c r="IY213" s="201">
        <f t="shared" si="216"/>
        <v>0</v>
      </c>
      <c r="IZ213" s="201"/>
      <c r="JA213" s="201"/>
      <c r="JB213" s="201"/>
      <c r="JC213" s="201"/>
      <c r="JD213" s="201"/>
      <c r="JE213" s="201"/>
      <c r="JF213" s="201">
        <f t="shared" si="217"/>
        <v>0</v>
      </c>
      <c r="JG213" s="201"/>
      <c r="JH213" s="201"/>
      <c r="JI213" s="203"/>
      <c r="JJ213" s="201"/>
      <c r="JK213" s="201"/>
      <c r="JL213" s="201"/>
      <c r="JM213" s="201" t="e">
        <f t="shared" si="218"/>
        <v>#REF!</v>
      </c>
      <c r="JN213" s="201"/>
      <c r="JO213" s="201"/>
      <c r="JP213" s="203"/>
      <c r="JQ213" s="201"/>
      <c r="JR213" s="201"/>
      <c r="JS213" s="201"/>
      <c r="JT213" s="201">
        <f t="shared" si="219"/>
        <v>0</v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>
        <f t="shared" si="215"/>
        <v>0</v>
      </c>
      <c r="IS214" s="201"/>
      <c r="IT214" s="201"/>
      <c r="IU214" s="203"/>
      <c r="IV214" s="201"/>
      <c r="IW214" s="201"/>
      <c r="IX214" s="201"/>
      <c r="IY214" s="201">
        <f t="shared" si="216"/>
        <v>0</v>
      </c>
      <c r="IZ214" s="201"/>
      <c r="JA214" s="201"/>
      <c r="JB214" s="201"/>
      <c r="JC214" s="201"/>
      <c r="JD214" s="201"/>
      <c r="JE214" s="201"/>
      <c r="JF214" s="201">
        <f t="shared" si="217"/>
        <v>0</v>
      </c>
      <c r="JG214" s="201"/>
      <c r="JH214" s="201"/>
      <c r="JI214" s="203"/>
      <c r="JJ214" s="201"/>
      <c r="JK214" s="201"/>
      <c r="JL214" s="201"/>
      <c r="JM214" s="201" t="e">
        <f t="shared" si="218"/>
        <v>#REF!</v>
      </c>
      <c r="JN214" s="201"/>
      <c r="JO214" s="201"/>
      <c r="JP214" s="203"/>
      <c r="JQ214" s="201"/>
      <c r="JR214" s="201"/>
      <c r="JS214" s="201"/>
      <c r="JT214" s="201">
        <f t="shared" si="219"/>
        <v>0</v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>
        <f t="shared" si="215"/>
        <v>0</v>
      </c>
      <c r="IS215" s="201"/>
      <c r="IT215" s="201"/>
      <c r="IU215" s="203"/>
      <c r="IV215" s="201"/>
      <c r="IW215" s="201"/>
      <c r="IX215" s="201"/>
      <c r="IY215" s="201">
        <f t="shared" si="216"/>
        <v>0</v>
      </c>
      <c r="IZ215" s="201"/>
      <c r="JA215" s="201"/>
      <c r="JB215" s="201"/>
      <c r="JC215" s="201"/>
      <c r="JD215" s="201"/>
      <c r="JE215" s="201"/>
      <c r="JF215" s="201">
        <f t="shared" si="217"/>
        <v>30</v>
      </c>
      <c r="JG215" s="201"/>
      <c r="JH215" s="201"/>
      <c r="JI215" s="203"/>
      <c r="JJ215" s="201"/>
      <c r="JK215" s="201"/>
      <c r="JL215" s="201"/>
      <c r="JM215" s="201" t="e">
        <f t="shared" si="218"/>
        <v>#REF!</v>
      </c>
      <c r="JN215" s="201"/>
      <c r="JO215" s="201"/>
      <c r="JP215" s="203"/>
      <c r="JQ215" s="201"/>
      <c r="JR215" s="201"/>
      <c r="JS215" s="201"/>
      <c r="JT215" s="201">
        <f t="shared" si="219"/>
        <v>0</v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>
        <f t="shared" si="215"/>
        <v>0</v>
      </c>
      <c r="IS216" s="201"/>
      <c r="IT216" s="201"/>
      <c r="IU216" s="203"/>
      <c r="IV216" s="201"/>
      <c r="IW216" s="201"/>
      <c r="IX216" s="201"/>
      <c r="IY216" s="201">
        <f t="shared" si="216"/>
        <v>0</v>
      </c>
      <c r="IZ216" s="201"/>
      <c r="JA216" s="201"/>
      <c r="JB216" s="201"/>
      <c r="JC216" s="201"/>
      <c r="JD216" s="201"/>
      <c r="JE216" s="201"/>
      <c r="JF216" s="201">
        <f t="shared" si="217"/>
        <v>0</v>
      </c>
      <c r="JG216" s="201"/>
      <c r="JH216" s="201"/>
      <c r="JI216" s="203"/>
      <c r="JJ216" s="201"/>
      <c r="JK216" s="201"/>
      <c r="JL216" s="201"/>
      <c r="JM216" s="201" t="e">
        <f t="shared" si="218"/>
        <v>#REF!</v>
      </c>
      <c r="JN216" s="201"/>
      <c r="JO216" s="201"/>
      <c r="JP216" s="203"/>
      <c r="JQ216" s="201"/>
      <c r="JR216" s="201"/>
      <c r="JS216" s="201"/>
      <c r="JT216" s="201">
        <f t="shared" si="219"/>
        <v>0</v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>
        <f t="shared" si="215"/>
        <v>0</v>
      </c>
      <c r="IS217" s="201"/>
      <c r="IT217" s="201"/>
      <c r="IU217" s="203"/>
      <c r="IV217" s="201"/>
      <c r="IW217" s="201"/>
      <c r="IX217" s="201"/>
      <c r="IY217" s="201">
        <f t="shared" si="216"/>
        <v>0</v>
      </c>
      <c r="IZ217" s="201"/>
      <c r="JA217" s="201"/>
      <c r="JB217" s="201"/>
      <c r="JC217" s="201"/>
      <c r="JD217" s="201"/>
      <c r="JE217" s="201"/>
      <c r="JF217" s="201">
        <f t="shared" si="217"/>
        <v>0</v>
      </c>
      <c r="JG217" s="201"/>
      <c r="JH217" s="201"/>
      <c r="JI217" s="203"/>
      <c r="JJ217" s="201"/>
      <c r="JK217" s="201"/>
      <c r="JL217" s="201"/>
      <c r="JM217" s="201" t="e">
        <f t="shared" si="218"/>
        <v>#REF!</v>
      </c>
      <c r="JN217" s="201"/>
      <c r="JO217" s="201"/>
      <c r="JP217" s="203"/>
      <c r="JQ217" s="201"/>
      <c r="JR217" s="201"/>
      <c r="JS217" s="201"/>
      <c r="JT217" s="201">
        <f t="shared" si="219"/>
        <v>0</v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>
        <f t="shared" si="215"/>
        <v>0</v>
      </c>
      <c r="IS218" s="201"/>
      <c r="IT218" s="201"/>
      <c r="IU218" s="203"/>
      <c r="IV218" s="201"/>
      <c r="IW218" s="201"/>
      <c r="IX218" s="201"/>
      <c r="IY218" s="201">
        <f t="shared" si="216"/>
        <v>0</v>
      </c>
      <c r="IZ218" s="201"/>
      <c r="JA218" s="201"/>
      <c r="JB218" s="201"/>
      <c r="JC218" s="201"/>
      <c r="JD218" s="201"/>
      <c r="JE218" s="201"/>
      <c r="JF218" s="201">
        <f t="shared" si="217"/>
        <v>0</v>
      </c>
      <c r="JG218" s="201"/>
      <c r="JH218" s="201"/>
      <c r="JI218" s="203"/>
      <c r="JJ218" s="201"/>
      <c r="JK218" s="201"/>
      <c r="JL218" s="201"/>
      <c r="JM218" s="201" t="e">
        <f t="shared" si="218"/>
        <v>#REF!</v>
      </c>
      <c r="JN218" s="201"/>
      <c r="JO218" s="201"/>
      <c r="JP218" s="203"/>
      <c r="JQ218" s="201"/>
      <c r="JR218" s="201"/>
      <c r="JS218" s="201"/>
      <c r="JT218" s="201">
        <f t="shared" si="219"/>
        <v>0</v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>
        <f t="shared" si="215"/>
        <v>0</v>
      </c>
      <c r="IS219" s="201"/>
      <c r="IT219" s="201"/>
      <c r="IU219" s="203"/>
      <c r="IV219" s="201"/>
      <c r="IW219" s="201"/>
      <c r="IX219" s="201"/>
      <c r="IY219" s="201">
        <f t="shared" si="216"/>
        <v>0</v>
      </c>
      <c r="IZ219" s="201"/>
      <c r="JA219" s="201"/>
      <c r="JB219" s="201"/>
      <c r="JC219" s="201"/>
      <c r="JD219" s="201"/>
      <c r="JE219" s="201"/>
      <c r="JF219" s="201">
        <f t="shared" si="217"/>
        <v>0</v>
      </c>
      <c r="JG219" s="201"/>
      <c r="JH219" s="201"/>
      <c r="JI219" s="203"/>
      <c r="JJ219" s="201"/>
      <c r="JK219" s="201"/>
      <c r="JL219" s="201"/>
      <c r="JM219" s="201" t="e">
        <f t="shared" si="218"/>
        <v>#REF!</v>
      </c>
      <c r="JN219" s="201"/>
      <c r="JO219" s="201"/>
      <c r="JP219" s="203"/>
      <c r="JQ219" s="201"/>
      <c r="JR219" s="201"/>
      <c r="JS219" s="201"/>
      <c r="JT219" s="201">
        <f t="shared" si="219"/>
        <v>0</v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>
        <f t="shared" si="215"/>
        <v>0</v>
      </c>
      <c r="IS220" s="201"/>
      <c r="IT220" s="201"/>
      <c r="IU220" s="203"/>
      <c r="IV220" s="201"/>
      <c r="IW220" s="201"/>
      <c r="IX220" s="201"/>
      <c r="IY220" s="201">
        <f t="shared" si="216"/>
        <v>0</v>
      </c>
      <c r="IZ220" s="201"/>
      <c r="JA220" s="201"/>
      <c r="JB220" s="201"/>
      <c r="JC220" s="201"/>
      <c r="JD220" s="201"/>
      <c r="JE220" s="201"/>
      <c r="JF220" s="201">
        <f t="shared" si="217"/>
        <v>30</v>
      </c>
      <c r="JG220" s="201"/>
      <c r="JH220" s="201"/>
      <c r="JI220" s="203"/>
      <c r="JJ220" s="201"/>
      <c r="JK220" s="201"/>
      <c r="JL220" s="201"/>
      <c r="JM220" s="201" t="e">
        <f t="shared" si="218"/>
        <v>#REF!</v>
      </c>
      <c r="JN220" s="201"/>
      <c r="JO220" s="201"/>
      <c r="JP220" s="203"/>
      <c r="JQ220" s="201"/>
      <c r="JR220" s="201"/>
      <c r="JS220" s="201"/>
      <c r="JT220" s="201">
        <f t="shared" si="219"/>
        <v>0</v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>
        <f t="shared" si="215"/>
        <v>0</v>
      </c>
      <c r="IS221" s="201"/>
      <c r="IT221" s="201"/>
      <c r="IU221" s="203"/>
      <c r="IV221" s="201"/>
      <c r="IW221" s="201"/>
      <c r="IX221" s="201"/>
      <c r="IY221" s="201">
        <f t="shared" si="216"/>
        <v>0</v>
      </c>
      <c r="IZ221" s="201"/>
      <c r="JA221" s="201"/>
      <c r="JB221" s="201"/>
      <c r="JC221" s="201"/>
      <c r="JD221" s="201"/>
      <c r="JE221" s="201"/>
      <c r="JF221" s="201">
        <f t="shared" si="217"/>
        <v>0</v>
      </c>
      <c r="JG221" s="201"/>
      <c r="JH221" s="201"/>
      <c r="JI221" s="203"/>
      <c r="JJ221" s="201"/>
      <c r="JK221" s="201"/>
      <c r="JL221" s="201"/>
      <c r="JM221" s="201" t="e">
        <f t="shared" si="218"/>
        <v>#REF!</v>
      </c>
      <c r="JN221" s="201"/>
      <c r="JO221" s="201"/>
      <c r="JP221" s="203"/>
      <c r="JQ221" s="201"/>
      <c r="JR221" s="201"/>
      <c r="JS221" s="201"/>
      <c r="JT221" s="201">
        <f t="shared" si="219"/>
        <v>0</v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>
        <f t="shared" si="215"/>
        <v>0</v>
      </c>
      <c r="IS222" s="201"/>
      <c r="IT222" s="201"/>
      <c r="IU222" s="203"/>
      <c r="IV222" s="201"/>
      <c r="IW222" s="201"/>
      <c r="IX222" s="201"/>
      <c r="IY222" s="201">
        <f t="shared" si="216"/>
        <v>0</v>
      </c>
      <c r="IZ222" s="201"/>
      <c r="JA222" s="201"/>
      <c r="JB222" s="201"/>
      <c r="JC222" s="201"/>
      <c r="JD222" s="201"/>
      <c r="JE222" s="201"/>
      <c r="JF222" s="201">
        <f t="shared" si="217"/>
        <v>0</v>
      </c>
      <c r="JG222" s="201"/>
      <c r="JH222" s="201"/>
      <c r="JI222" s="203"/>
      <c r="JJ222" s="201"/>
      <c r="JK222" s="201"/>
      <c r="JL222" s="201"/>
      <c r="JM222" s="201" t="e">
        <f t="shared" si="218"/>
        <v>#REF!</v>
      </c>
      <c r="JN222" s="201"/>
      <c r="JO222" s="201"/>
      <c r="JP222" s="203"/>
      <c r="JQ222" s="201"/>
      <c r="JR222" s="201"/>
      <c r="JS222" s="201"/>
      <c r="JT222" s="201">
        <f t="shared" si="219"/>
        <v>0</v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>
        <f t="shared" si="215"/>
        <v>0</v>
      </c>
      <c r="IS223" s="201"/>
      <c r="IT223" s="201"/>
      <c r="IU223" s="203"/>
      <c r="IV223" s="201"/>
      <c r="IW223" s="201"/>
      <c r="IX223" s="201"/>
      <c r="IY223" s="201">
        <f t="shared" si="216"/>
        <v>0</v>
      </c>
      <c r="IZ223" s="201"/>
      <c r="JA223" s="201"/>
      <c r="JB223" s="201"/>
      <c r="JC223" s="201"/>
      <c r="JD223" s="201"/>
      <c r="JE223" s="201"/>
      <c r="JF223" s="201">
        <f t="shared" si="217"/>
        <v>30</v>
      </c>
      <c r="JG223" s="201"/>
      <c r="JH223" s="201"/>
      <c r="JI223" s="203"/>
      <c r="JJ223" s="201"/>
      <c r="JK223" s="201"/>
      <c r="JL223" s="201"/>
      <c r="JM223" s="201" t="e">
        <f t="shared" si="218"/>
        <v>#REF!</v>
      </c>
      <c r="JN223" s="201"/>
      <c r="JO223" s="201"/>
      <c r="JP223" s="203"/>
      <c r="JQ223" s="201"/>
      <c r="JR223" s="201"/>
      <c r="JS223" s="201"/>
      <c r="JT223" s="201">
        <f t="shared" si="219"/>
        <v>20</v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>
        <f t="shared" si="215"/>
        <v>20</v>
      </c>
      <c r="IS224" s="201"/>
      <c r="IT224" s="201"/>
      <c r="IU224" s="203"/>
      <c r="IV224" s="201"/>
      <c r="IW224" s="201"/>
      <c r="IX224" s="201"/>
      <c r="IY224" s="201">
        <f t="shared" si="216"/>
        <v>0</v>
      </c>
      <c r="IZ224" s="201"/>
      <c r="JA224" s="201"/>
      <c r="JB224" s="201"/>
      <c r="JC224" s="201"/>
      <c r="JD224" s="201"/>
      <c r="JE224" s="201"/>
      <c r="JF224" s="201">
        <f t="shared" si="217"/>
        <v>30</v>
      </c>
      <c r="JG224" s="201"/>
      <c r="JH224" s="201"/>
      <c r="JI224" s="203"/>
      <c r="JJ224" s="201"/>
      <c r="JK224" s="201"/>
      <c r="JL224" s="201"/>
      <c r="JM224" s="201" t="e">
        <f t="shared" si="218"/>
        <v>#REF!</v>
      </c>
      <c r="JN224" s="201"/>
      <c r="JO224" s="201"/>
      <c r="JP224" s="203"/>
      <c r="JQ224" s="201"/>
      <c r="JR224" s="201"/>
      <c r="JS224" s="201"/>
      <c r="JT224" s="201">
        <f t="shared" si="219"/>
        <v>20</v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>
        <f t="shared" si="215"/>
        <v>0</v>
      </c>
      <c r="IS225" s="201"/>
      <c r="IT225" s="201"/>
      <c r="IU225" s="203"/>
      <c r="IV225" s="201"/>
      <c r="IW225" s="201"/>
      <c r="IX225" s="201"/>
      <c r="IY225" s="201">
        <f t="shared" si="216"/>
        <v>0</v>
      </c>
      <c r="IZ225" s="201"/>
      <c r="JA225" s="201"/>
      <c r="JB225" s="201"/>
      <c r="JC225" s="201"/>
      <c r="JD225" s="201"/>
      <c r="JE225" s="201"/>
      <c r="JF225" s="201">
        <f t="shared" si="217"/>
        <v>0</v>
      </c>
      <c r="JG225" s="201"/>
      <c r="JH225" s="201"/>
      <c r="JI225" s="203"/>
      <c r="JJ225" s="201"/>
      <c r="JK225" s="201"/>
      <c r="JL225" s="201"/>
      <c r="JM225" s="201" t="e">
        <f t="shared" si="218"/>
        <v>#REF!</v>
      </c>
      <c r="JN225" s="201"/>
      <c r="JO225" s="201"/>
      <c r="JP225" s="203"/>
      <c r="JQ225" s="201"/>
      <c r="JR225" s="201"/>
      <c r="JS225" s="201"/>
      <c r="JT225" s="201">
        <f t="shared" si="219"/>
        <v>0</v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>
        <f t="shared" si="215"/>
        <v>0</v>
      </c>
      <c r="IS226" s="201"/>
      <c r="IT226" s="201"/>
      <c r="IU226" s="203"/>
      <c r="IV226" s="201"/>
      <c r="IW226" s="201"/>
      <c r="IX226" s="201"/>
      <c r="IY226" s="201">
        <f t="shared" si="216"/>
        <v>0</v>
      </c>
      <c r="IZ226" s="201"/>
      <c r="JA226" s="201"/>
      <c r="JB226" s="201"/>
      <c r="JC226" s="201"/>
      <c r="JD226" s="201"/>
      <c r="JE226" s="201"/>
      <c r="JF226" s="201">
        <f t="shared" si="217"/>
        <v>0</v>
      </c>
      <c r="JG226" s="201"/>
      <c r="JH226" s="201"/>
      <c r="JI226" s="203"/>
      <c r="JJ226" s="201"/>
      <c r="JK226" s="201"/>
      <c r="JL226" s="201"/>
      <c r="JM226" s="201" t="e">
        <f t="shared" si="218"/>
        <v>#REF!</v>
      </c>
      <c r="JN226" s="201"/>
      <c r="JO226" s="201"/>
      <c r="JP226" s="203"/>
      <c r="JQ226" s="201"/>
      <c r="JR226" s="201"/>
      <c r="JS226" s="201"/>
      <c r="JT226" s="201">
        <f t="shared" si="219"/>
        <v>0</v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>
        <f t="shared" si="215"/>
        <v>0</v>
      </c>
      <c r="IS227" s="201"/>
      <c r="IT227" s="201"/>
      <c r="IU227" s="203"/>
      <c r="IV227" s="201"/>
      <c r="IW227" s="201"/>
      <c r="IX227" s="201"/>
      <c r="IY227" s="201">
        <f t="shared" si="216"/>
        <v>0</v>
      </c>
      <c r="IZ227" s="201"/>
      <c r="JA227" s="201"/>
      <c r="JB227" s="201"/>
      <c r="JC227" s="201"/>
      <c r="JD227" s="201"/>
      <c r="JE227" s="201"/>
      <c r="JF227" s="201">
        <f t="shared" si="217"/>
        <v>30</v>
      </c>
      <c r="JG227" s="201"/>
      <c r="JH227" s="201"/>
      <c r="JI227" s="203"/>
      <c r="JJ227" s="201"/>
      <c r="JK227" s="201"/>
      <c r="JL227" s="201"/>
      <c r="JM227" s="201" t="e">
        <f t="shared" si="218"/>
        <v>#REF!</v>
      </c>
      <c r="JN227" s="201"/>
      <c r="JO227" s="201"/>
      <c r="JP227" s="203"/>
      <c r="JQ227" s="201"/>
      <c r="JR227" s="201"/>
      <c r="JS227" s="201"/>
      <c r="JT227" s="201">
        <f t="shared" si="219"/>
        <v>0</v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>
        <f t="shared" si="215"/>
        <v>0</v>
      </c>
      <c r="IS228" s="201"/>
      <c r="IT228" s="201"/>
      <c r="IU228" s="203"/>
      <c r="IV228" s="201"/>
      <c r="IW228" s="201"/>
      <c r="IX228" s="201"/>
      <c r="IY228" s="201">
        <f t="shared" si="216"/>
        <v>0</v>
      </c>
      <c r="IZ228" s="201"/>
      <c r="JA228" s="201"/>
      <c r="JB228" s="201"/>
      <c r="JC228" s="201"/>
      <c r="JD228" s="201"/>
      <c r="JE228" s="201"/>
      <c r="JF228" s="201">
        <f t="shared" si="217"/>
        <v>0</v>
      </c>
      <c r="JG228" s="201"/>
      <c r="JH228" s="201"/>
      <c r="JI228" s="203"/>
      <c r="JJ228" s="201"/>
      <c r="JK228" s="201"/>
      <c r="JL228" s="201"/>
      <c r="JM228" s="201" t="e">
        <f t="shared" si="218"/>
        <v>#REF!</v>
      </c>
      <c r="JN228" s="201"/>
      <c r="JO228" s="201"/>
      <c r="JP228" s="203"/>
      <c r="JQ228" s="201"/>
      <c r="JR228" s="201"/>
      <c r="JS228" s="201"/>
      <c r="JT228" s="201">
        <f t="shared" si="219"/>
        <v>0</v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>
        <f t="shared" si="215"/>
        <v>0</v>
      </c>
      <c r="IS229" s="201"/>
      <c r="IT229" s="201"/>
      <c r="IU229" s="203"/>
      <c r="IV229" s="201"/>
      <c r="IW229" s="201"/>
      <c r="IX229" s="201"/>
      <c r="IY229" s="201">
        <f t="shared" si="216"/>
        <v>0</v>
      </c>
      <c r="IZ229" s="201"/>
      <c r="JA229" s="201"/>
      <c r="JB229" s="201"/>
      <c r="JC229" s="201"/>
      <c r="JD229" s="201"/>
      <c r="JE229" s="201"/>
      <c r="JF229" s="201">
        <f t="shared" si="217"/>
        <v>0</v>
      </c>
      <c r="JG229" s="201"/>
      <c r="JH229" s="201"/>
      <c r="JI229" s="203"/>
      <c r="JJ229" s="201"/>
      <c r="JK229" s="201"/>
      <c r="JL229" s="201"/>
      <c r="JM229" s="201" t="e">
        <f t="shared" si="218"/>
        <v>#REF!</v>
      </c>
      <c r="JN229" s="201"/>
      <c r="JO229" s="201"/>
      <c r="JP229" s="203"/>
      <c r="JQ229" s="201"/>
      <c r="JR229" s="201"/>
      <c r="JS229" s="201"/>
      <c r="JT229" s="201">
        <f t="shared" si="219"/>
        <v>0</v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>
        <f t="shared" si="215"/>
        <v>0</v>
      </c>
      <c r="IS230" s="201"/>
      <c r="IT230" s="201"/>
      <c r="IU230" s="203"/>
      <c r="IV230" s="201"/>
      <c r="IW230" s="201"/>
      <c r="IX230" s="201"/>
      <c r="IY230" s="201">
        <f t="shared" si="216"/>
        <v>0</v>
      </c>
      <c r="IZ230" s="201"/>
      <c r="JA230" s="201"/>
      <c r="JB230" s="201"/>
      <c r="JC230" s="201"/>
      <c r="JD230" s="201"/>
      <c r="JE230" s="201"/>
      <c r="JF230" s="201">
        <f t="shared" si="217"/>
        <v>0</v>
      </c>
      <c r="JG230" s="201"/>
      <c r="JH230" s="201"/>
      <c r="JI230" s="203"/>
      <c r="JJ230" s="201"/>
      <c r="JK230" s="201"/>
      <c r="JL230" s="201"/>
      <c r="JM230" s="201" t="e">
        <f t="shared" si="218"/>
        <v>#REF!</v>
      </c>
      <c r="JN230" s="201"/>
      <c r="JO230" s="201"/>
      <c r="JP230" s="203"/>
      <c r="JQ230" s="201"/>
      <c r="JR230" s="201"/>
      <c r="JS230" s="201"/>
      <c r="JT230" s="201">
        <f t="shared" si="219"/>
        <v>0</v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>
        <f t="shared" si="215"/>
        <v>0</v>
      </c>
      <c r="IS231" s="201"/>
      <c r="IT231" s="201"/>
      <c r="IU231" s="203"/>
      <c r="IV231" s="201"/>
      <c r="IW231" s="201"/>
      <c r="IX231" s="201"/>
      <c r="IY231" s="201">
        <f t="shared" si="216"/>
        <v>0</v>
      </c>
      <c r="IZ231" s="201"/>
      <c r="JA231" s="201"/>
      <c r="JB231" s="201"/>
      <c r="JC231" s="201"/>
      <c r="JD231" s="201"/>
      <c r="JE231" s="201"/>
      <c r="JF231" s="201">
        <f t="shared" si="217"/>
        <v>0</v>
      </c>
      <c r="JG231" s="201"/>
      <c r="JH231" s="201"/>
      <c r="JI231" s="203"/>
      <c r="JJ231" s="201"/>
      <c r="JK231" s="201"/>
      <c r="JL231" s="201"/>
      <c r="JM231" s="201" t="e">
        <f t="shared" si="218"/>
        <v>#REF!</v>
      </c>
      <c r="JN231" s="201"/>
      <c r="JO231" s="201"/>
      <c r="JP231" s="203"/>
      <c r="JQ231" s="201"/>
      <c r="JR231" s="201"/>
      <c r="JS231" s="201"/>
      <c r="JT231" s="201">
        <f t="shared" si="219"/>
        <v>0</v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>
        <f t="shared" si="215"/>
        <v>0</v>
      </c>
      <c r="IS232" s="201"/>
      <c r="IT232" s="201"/>
      <c r="IU232" s="203"/>
      <c r="IV232" s="201"/>
      <c r="IW232" s="201"/>
      <c r="IX232" s="201"/>
      <c r="IY232" s="201">
        <f t="shared" si="216"/>
        <v>0</v>
      </c>
      <c r="IZ232" s="201"/>
      <c r="JA232" s="201"/>
      <c r="JB232" s="201"/>
      <c r="JC232" s="201"/>
      <c r="JD232" s="201"/>
      <c r="JE232" s="201"/>
      <c r="JF232" s="201">
        <f t="shared" si="217"/>
        <v>0</v>
      </c>
      <c r="JG232" s="201"/>
      <c r="JH232" s="201"/>
      <c r="JI232" s="203"/>
      <c r="JJ232" s="201"/>
      <c r="JK232" s="201"/>
      <c r="JL232" s="201"/>
      <c r="JM232" s="201" t="e">
        <f t="shared" si="218"/>
        <v>#REF!</v>
      </c>
      <c r="JN232" s="201"/>
      <c r="JO232" s="201"/>
      <c r="JP232" s="203"/>
      <c r="JQ232" s="201"/>
      <c r="JR232" s="201"/>
      <c r="JS232" s="201"/>
      <c r="JT232" s="201">
        <f t="shared" si="219"/>
        <v>0</v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>
        <f t="shared" si="215"/>
        <v>0</v>
      </c>
      <c r="IS233" s="201"/>
      <c r="IT233" s="201"/>
      <c r="IU233" s="203"/>
      <c r="IV233" s="201"/>
      <c r="IW233" s="201"/>
      <c r="IX233" s="201"/>
      <c r="IY233" s="201">
        <f t="shared" si="216"/>
        <v>0</v>
      </c>
      <c r="IZ233" s="201"/>
      <c r="JA233" s="201"/>
      <c r="JB233" s="201"/>
      <c r="JC233" s="201"/>
      <c r="JD233" s="201"/>
      <c r="JE233" s="201"/>
      <c r="JF233" s="201">
        <f t="shared" si="217"/>
        <v>0</v>
      </c>
      <c r="JG233" s="201"/>
      <c r="JH233" s="201"/>
      <c r="JI233" s="203"/>
      <c r="JJ233" s="201"/>
      <c r="JK233" s="201"/>
      <c r="JL233" s="201"/>
      <c r="JM233" s="201" t="e">
        <f t="shared" si="218"/>
        <v>#REF!</v>
      </c>
      <c r="JN233" s="201"/>
      <c r="JO233" s="201"/>
      <c r="JP233" s="203"/>
      <c r="JQ233" s="201"/>
      <c r="JR233" s="201"/>
      <c r="JS233" s="201"/>
      <c r="JT233" s="201">
        <f t="shared" si="219"/>
        <v>0</v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>
        <f t="shared" si="215"/>
        <v>0</v>
      </c>
      <c r="IS234" s="201"/>
      <c r="IT234" s="201"/>
      <c r="IU234" s="203"/>
      <c r="IV234" s="201"/>
      <c r="IW234" s="201"/>
      <c r="IX234" s="201"/>
      <c r="IY234" s="201">
        <f t="shared" si="216"/>
        <v>0</v>
      </c>
      <c r="IZ234" s="201"/>
      <c r="JA234" s="201"/>
      <c r="JB234" s="201"/>
      <c r="JC234" s="201"/>
      <c r="JD234" s="201"/>
      <c r="JE234" s="201"/>
      <c r="JF234" s="201">
        <f t="shared" si="217"/>
        <v>30</v>
      </c>
      <c r="JG234" s="201"/>
      <c r="JH234" s="201"/>
      <c r="JI234" s="203"/>
      <c r="JJ234" s="201"/>
      <c r="JK234" s="201"/>
      <c r="JL234" s="201"/>
      <c r="JM234" s="201" t="e">
        <f t="shared" si="218"/>
        <v>#REF!</v>
      </c>
      <c r="JN234" s="201"/>
      <c r="JO234" s="201"/>
      <c r="JP234" s="203"/>
      <c r="JQ234" s="201"/>
      <c r="JR234" s="201"/>
      <c r="JS234" s="201"/>
      <c r="JT234" s="201">
        <f t="shared" si="219"/>
        <v>0</v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>
        <f t="shared" si="215"/>
        <v>20</v>
      </c>
      <c r="IS235" s="201"/>
      <c r="IT235" s="201"/>
      <c r="IU235" s="203"/>
      <c r="IV235" s="201"/>
      <c r="IW235" s="201"/>
      <c r="IX235" s="201"/>
      <c r="IY235" s="201">
        <f t="shared" si="216"/>
        <v>0</v>
      </c>
      <c r="IZ235" s="201"/>
      <c r="JA235" s="201"/>
      <c r="JB235" s="201"/>
      <c r="JC235" s="201"/>
      <c r="JD235" s="201"/>
      <c r="JE235" s="201"/>
      <c r="JF235" s="201">
        <f t="shared" si="217"/>
        <v>0</v>
      </c>
      <c r="JG235" s="201"/>
      <c r="JH235" s="201"/>
      <c r="JI235" s="203"/>
      <c r="JJ235" s="201"/>
      <c r="JK235" s="201"/>
      <c r="JL235" s="201"/>
      <c r="JM235" s="201" t="e">
        <f t="shared" si="218"/>
        <v>#REF!</v>
      </c>
      <c r="JN235" s="201"/>
      <c r="JO235" s="201"/>
      <c r="JP235" s="203"/>
      <c r="JQ235" s="201"/>
      <c r="JR235" s="201"/>
      <c r="JS235" s="201"/>
      <c r="JT235" s="201">
        <f t="shared" si="219"/>
        <v>0</v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>
        <f t="shared" si="215"/>
        <v>0</v>
      </c>
      <c r="IS236" s="201"/>
      <c r="IT236" s="201"/>
      <c r="IU236" s="203"/>
      <c r="IV236" s="201"/>
      <c r="IW236" s="201"/>
      <c r="IX236" s="201"/>
      <c r="IY236" s="201">
        <f t="shared" si="216"/>
        <v>0</v>
      </c>
      <c r="IZ236" s="201"/>
      <c r="JA236" s="201"/>
      <c r="JB236" s="201"/>
      <c r="JC236" s="201"/>
      <c r="JD236" s="201"/>
      <c r="JE236" s="201"/>
      <c r="JF236" s="201">
        <f t="shared" si="217"/>
        <v>0</v>
      </c>
      <c r="JG236" s="201"/>
      <c r="JH236" s="201"/>
      <c r="JI236" s="203"/>
      <c r="JJ236" s="201"/>
      <c r="JK236" s="201"/>
      <c r="JL236" s="201"/>
      <c r="JM236" s="201" t="e">
        <f t="shared" si="218"/>
        <v>#REF!</v>
      </c>
      <c r="JN236" s="201"/>
      <c r="JO236" s="201"/>
      <c r="JP236" s="203"/>
      <c r="JQ236" s="201"/>
      <c r="JR236" s="201"/>
      <c r="JS236" s="201"/>
      <c r="JT236" s="201">
        <f t="shared" si="219"/>
        <v>0</v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>
        <f t="shared" si="215"/>
        <v>0</v>
      </c>
      <c r="IS237" s="201"/>
      <c r="IT237" s="201"/>
      <c r="IU237" s="203"/>
      <c r="IV237" s="201"/>
      <c r="IW237" s="201"/>
      <c r="IX237" s="201"/>
      <c r="IY237" s="201">
        <f t="shared" si="216"/>
        <v>0</v>
      </c>
      <c r="IZ237" s="201"/>
      <c r="JA237" s="201"/>
      <c r="JB237" s="201"/>
      <c r="JC237" s="201"/>
      <c r="JD237" s="201"/>
      <c r="JE237" s="201"/>
      <c r="JF237" s="201">
        <f t="shared" si="217"/>
        <v>0</v>
      </c>
      <c r="JG237" s="201"/>
      <c r="JH237" s="201"/>
      <c r="JI237" s="203"/>
      <c r="JJ237" s="201"/>
      <c r="JK237" s="201"/>
      <c r="JL237" s="201"/>
      <c r="JM237" s="201" t="e">
        <f t="shared" si="218"/>
        <v>#REF!</v>
      </c>
      <c r="JN237" s="201"/>
      <c r="JO237" s="201"/>
      <c r="JP237" s="203"/>
      <c r="JQ237" s="201"/>
      <c r="JR237" s="201"/>
      <c r="JS237" s="201"/>
      <c r="JT237" s="201">
        <f t="shared" si="219"/>
        <v>0</v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>
        <f t="shared" si="215"/>
        <v>20</v>
      </c>
      <c r="IS238" s="201"/>
      <c r="IT238" s="201"/>
      <c r="IU238" s="203"/>
      <c r="IV238" s="201"/>
      <c r="IW238" s="201"/>
      <c r="IX238" s="201"/>
      <c r="IY238" s="201">
        <f t="shared" si="216"/>
        <v>0</v>
      </c>
      <c r="IZ238" s="201"/>
      <c r="JA238" s="201"/>
      <c r="JB238" s="201"/>
      <c r="JC238" s="201"/>
      <c r="JD238" s="201"/>
      <c r="JE238" s="201"/>
      <c r="JF238" s="201">
        <f t="shared" si="217"/>
        <v>30</v>
      </c>
      <c r="JG238" s="201"/>
      <c r="JH238" s="201"/>
      <c r="JI238" s="203"/>
      <c r="JJ238" s="201"/>
      <c r="JK238" s="201"/>
      <c r="JL238" s="201"/>
      <c r="JM238" s="201" t="e">
        <f t="shared" si="218"/>
        <v>#REF!</v>
      </c>
      <c r="JN238" s="201"/>
      <c r="JO238" s="201"/>
      <c r="JP238" s="203"/>
      <c r="JQ238" s="201"/>
      <c r="JR238" s="201"/>
      <c r="JS238" s="201"/>
      <c r="JT238" s="201">
        <f t="shared" si="219"/>
        <v>20</v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>
        <f t="shared" si="215"/>
        <v>0</v>
      </c>
      <c r="IS239" s="201"/>
      <c r="IT239" s="201"/>
      <c r="IU239" s="203"/>
      <c r="IV239" s="201"/>
      <c r="IW239" s="201"/>
      <c r="IX239" s="201"/>
      <c r="IY239" s="201">
        <f t="shared" si="216"/>
        <v>0</v>
      </c>
      <c r="IZ239" s="201"/>
      <c r="JA239" s="201"/>
      <c r="JB239" s="201"/>
      <c r="JC239" s="201"/>
      <c r="JD239" s="201"/>
      <c r="JE239" s="201"/>
      <c r="JF239" s="201">
        <f t="shared" si="217"/>
        <v>20</v>
      </c>
      <c r="JG239" s="201"/>
      <c r="JH239" s="201"/>
      <c r="JI239" s="203"/>
      <c r="JJ239" s="201"/>
      <c r="JK239" s="201"/>
      <c r="JL239" s="201"/>
      <c r="JM239" s="201" t="e">
        <f t="shared" si="218"/>
        <v>#REF!</v>
      </c>
      <c r="JN239" s="201"/>
      <c r="JO239" s="201"/>
      <c r="JP239" s="203"/>
      <c r="JQ239" s="201"/>
      <c r="JR239" s="201"/>
      <c r="JS239" s="201"/>
      <c r="JT239" s="201">
        <f t="shared" si="219"/>
        <v>0</v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>
        <f t="shared" si="215"/>
        <v>0</v>
      </c>
      <c r="IS240" s="201"/>
      <c r="IT240" s="201"/>
      <c r="IU240" s="203"/>
      <c r="IV240" s="201"/>
      <c r="IW240" s="201"/>
      <c r="IX240" s="201"/>
      <c r="IY240" s="201">
        <f t="shared" si="216"/>
        <v>0</v>
      </c>
      <c r="IZ240" s="201"/>
      <c r="JA240" s="201"/>
      <c r="JB240" s="201"/>
      <c r="JC240" s="201"/>
      <c r="JD240" s="201"/>
      <c r="JE240" s="201"/>
      <c r="JF240" s="201">
        <f t="shared" si="217"/>
        <v>0</v>
      </c>
      <c r="JG240" s="201"/>
      <c r="JH240" s="201"/>
      <c r="JI240" s="203"/>
      <c r="JJ240" s="201"/>
      <c r="JK240" s="201"/>
      <c r="JL240" s="201"/>
      <c r="JM240" s="201" t="e">
        <f t="shared" si="218"/>
        <v>#REF!</v>
      </c>
      <c r="JN240" s="201"/>
      <c r="JO240" s="201"/>
      <c r="JP240" s="203"/>
      <c r="JQ240" s="201"/>
      <c r="JR240" s="201"/>
      <c r="JS240" s="201"/>
      <c r="JT240" s="201">
        <f t="shared" si="219"/>
        <v>0</v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>
        <f t="shared" si="215"/>
        <v>0</v>
      </c>
      <c r="IS241" s="201"/>
      <c r="IT241" s="201"/>
      <c r="IU241" s="203"/>
      <c r="IV241" s="201"/>
      <c r="IW241" s="201"/>
      <c r="IX241" s="201"/>
      <c r="IY241" s="201">
        <f t="shared" si="216"/>
        <v>0</v>
      </c>
      <c r="IZ241" s="201"/>
      <c r="JA241" s="201"/>
      <c r="JB241" s="201"/>
      <c r="JC241" s="201"/>
      <c r="JD241" s="201"/>
      <c r="JE241" s="201"/>
      <c r="JF241" s="201">
        <f t="shared" si="217"/>
        <v>0</v>
      </c>
      <c r="JG241" s="201"/>
      <c r="JH241" s="201"/>
      <c r="JI241" s="203"/>
      <c r="JJ241" s="201"/>
      <c r="JK241" s="201"/>
      <c r="JL241" s="201"/>
      <c r="JM241" s="201" t="e">
        <f t="shared" si="218"/>
        <v>#REF!</v>
      </c>
      <c r="JN241" s="201"/>
      <c r="JO241" s="201"/>
      <c r="JP241" s="203"/>
      <c r="JQ241" s="201"/>
      <c r="JR241" s="201"/>
      <c r="JS241" s="201"/>
      <c r="JT241" s="201">
        <f t="shared" si="219"/>
        <v>0</v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>
        <f t="shared" si="215"/>
        <v>0</v>
      </c>
      <c r="IS242" s="201"/>
      <c r="IT242" s="201"/>
      <c r="IU242" s="203"/>
      <c r="IV242" s="201"/>
      <c r="IW242" s="201"/>
      <c r="IX242" s="201"/>
      <c r="IY242" s="201">
        <f t="shared" si="216"/>
        <v>0</v>
      </c>
      <c r="IZ242" s="201"/>
      <c r="JA242" s="201"/>
      <c r="JB242" s="201"/>
      <c r="JC242" s="201"/>
      <c r="JD242" s="201"/>
      <c r="JE242" s="201"/>
      <c r="JF242" s="201">
        <f t="shared" si="217"/>
        <v>0</v>
      </c>
      <c r="JG242" s="201"/>
      <c r="JH242" s="201"/>
      <c r="JI242" s="203"/>
      <c r="JJ242" s="201"/>
      <c r="JK242" s="201"/>
      <c r="JL242" s="201"/>
      <c r="JM242" s="201" t="e">
        <f t="shared" si="218"/>
        <v>#REF!</v>
      </c>
      <c r="JN242" s="201"/>
      <c r="JO242" s="201"/>
      <c r="JP242" s="203"/>
      <c r="JQ242" s="201"/>
      <c r="JR242" s="201"/>
      <c r="JS242" s="201"/>
      <c r="JT242" s="201">
        <f t="shared" si="219"/>
        <v>0</v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>
        <f t="shared" si="215"/>
        <v>0</v>
      </c>
      <c r="IS243" s="201"/>
      <c r="IT243" s="201"/>
      <c r="IU243" s="203"/>
      <c r="IV243" s="201"/>
      <c r="IW243" s="201"/>
      <c r="IX243" s="201"/>
      <c r="IY243" s="201">
        <f t="shared" si="216"/>
        <v>0</v>
      </c>
      <c r="IZ243" s="201"/>
      <c r="JA243" s="201"/>
      <c r="JB243" s="201"/>
      <c r="JC243" s="201"/>
      <c r="JD243" s="201"/>
      <c r="JE243" s="201"/>
      <c r="JF243" s="201">
        <f t="shared" si="217"/>
        <v>20</v>
      </c>
      <c r="JG243" s="201"/>
      <c r="JH243" s="201"/>
      <c r="JI243" s="203"/>
      <c r="JJ243" s="201"/>
      <c r="JK243" s="201"/>
      <c r="JL243" s="201"/>
      <c r="JM243" s="201" t="e">
        <f t="shared" si="218"/>
        <v>#REF!</v>
      </c>
      <c r="JN243" s="201"/>
      <c r="JO243" s="201"/>
      <c r="JP243" s="203"/>
      <c r="JQ243" s="201"/>
      <c r="JR243" s="201"/>
      <c r="JS243" s="201"/>
      <c r="JT243" s="201">
        <f t="shared" si="219"/>
        <v>20</v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>
        <f t="shared" si="215"/>
        <v>0</v>
      </c>
      <c r="IS244" s="201"/>
      <c r="IT244" s="201"/>
      <c r="IU244" s="203"/>
      <c r="IV244" s="201"/>
      <c r="IW244" s="201"/>
      <c r="IX244" s="201"/>
      <c r="IY244" s="201">
        <f t="shared" si="216"/>
        <v>0</v>
      </c>
      <c r="IZ244" s="201"/>
      <c r="JA244" s="201"/>
      <c r="JB244" s="201"/>
      <c r="JC244" s="201"/>
      <c r="JD244" s="201"/>
      <c r="JE244" s="201"/>
      <c r="JF244" s="201">
        <f t="shared" si="217"/>
        <v>30</v>
      </c>
      <c r="JG244" s="201"/>
      <c r="JH244" s="201"/>
      <c r="JI244" s="203"/>
      <c r="JJ244" s="201"/>
      <c r="JK244" s="201"/>
      <c r="JL244" s="201"/>
      <c r="JM244" s="201" t="e">
        <f t="shared" si="218"/>
        <v>#REF!</v>
      </c>
      <c r="JN244" s="201"/>
      <c r="JO244" s="201"/>
      <c r="JP244" s="203"/>
      <c r="JQ244" s="201"/>
      <c r="JR244" s="201"/>
      <c r="JS244" s="201"/>
      <c r="JT244" s="201">
        <f t="shared" si="219"/>
        <v>0</v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>
        <f t="shared" si="215"/>
        <v>20</v>
      </c>
      <c r="IS245" s="201"/>
      <c r="IT245" s="201"/>
      <c r="IU245" s="203"/>
      <c r="IV245" s="201"/>
      <c r="IW245" s="201"/>
      <c r="IX245" s="201"/>
      <c r="IY245" s="201">
        <f t="shared" si="216"/>
        <v>0</v>
      </c>
      <c r="IZ245" s="201"/>
      <c r="JA245" s="201"/>
      <c r="JB245" s="201"/>
      <c r="JC245" s="201"/>
      <c r="JD245" s="201"/>
      <c r="JE245" s="201"/>
      <c r="JF245" s="201">
        <f t="shared" si="217"/>
        <v>0</v>
      </c>
      <c r="JG245" s="201"/>
      <c r="JH245" s="201"/>
      <c r="JI245" s="203"/>
      <c r="JJ245" s="201"/>
      <c r="JK245" s="201"/>
      <c r="JL245" s="201"/>
      <c r="JM245" s="201" t="e">
        <f t="shared" si="218"/>
        <v>#REF!</v>
      </c>
      <c r="JN245" s="201"/>
      <c r="JO245" s="201"/>
      <c r="JP245" s="203"/>
      <c r="JQ245" s="201"/>
      <c r="JR245" s="201"/>
      <c r="JS245" s="201"/>
      <c r="JT245" s="201">
        <f t="shared" si="219"/>
        <v>0</v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>
        <f t="shared" si="215"/>
        <v>0</v>
      </c>
      <c r="IS246" s="201"/>
      <c r="IT246" s="201"/>
      <c r="IU246" s="203"/>
      <c r="IV246" s="201"/>
      <c r="IW246" s="201"/>
      <c r="IX246" s="201"/>
      <c r="IY246" s="201">
        <f t="shared" si="216"/>
        <v>0</v>
      </c>
      <c r="IZ246" s="201"/>
      <c r="JA246" s="201"/>
      <c r="JB246" s="201"/>
      <c r="JC246" s="201"/>
      <c r="JD246" s="201"/>
      <c r="JE246" s="201"/>
      <c r="JF246" s="201">
        <f t="shared" si="217"/>
        <v>0</v>
      </c>
      <c r="JG246" s="201"/>
      <c r="JH246" s="201"/>
      <c r="JI246" s="203"/>
      <c r="JJ246" s="201"/>
      <c r="JK246" s="201"/>
      <c r="JL246" s="201"/>
      <c r="JM246" s="201" t="e">
        <f t="shared" si="218"/>
        <v>#REF!</v>
      </c>
      <c r="JN246" s="201"/>
      <c r="JO246" s="201"/>
      <c r="JP246" s="203"/>
      <c r="JQ246" s="201"/>
      <c r="JR246" s="201"/>
      <c r="JS246" s="201"/>
      <c r="JT246" s="201">
        <f t="shared" si="219"/>
        <v>0</v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>
        <f t="shared" si="215"/>
        <v>0</v>
      </c>
      <c r="IS247" s="201"/>
      <c r="IT247" s="201"/>
      <c r="IU247" s="203"/>
      <c r="IV247" s="201"/>
      <c r="IW247" s="201"/>
      <c r="IX247" s="201"/>
      <c r="IY247" s="201">
        <f t="shared" si="216"/>
        <v>0</v>
      </c>
      <c r="IZ247" s="201"/>
      <c r="JA247" s="201"/>
      <c r="JB247" s="201"/>
      <c r="JC247" s="201"/>
      <c r="JD247" s="201"/>
      <c r="JE247" s="201"/>
      <c r="JF247" s="201">
        <f t="shared" si="217"/>
        <v>0</v>
      </c>
      <c r="JG247" s="201"/>
      <c r="JH247" s="201"/>
      <c r="JI247" s="203"/>
      <c r="JJ247" s="201"/>
      <c r="JK247" s="201"/>
      <c r="JL247" s="201"/>
      <c r="JM247" s="201" t="e">
        <f t="shared" si="218"/>
        <v>#REF!</v>
      </c>
      <c r="JN247" s="201"/>
      <c r="JO247" s="201"/>
      <c r="JP247" s="203"/>
      <c r="JQ247" s="201"/>
      <c r="JR247" s="201"/>
      <c r="JS247" s="201"/>
      <c r="JT247" s="201">
        <f t="shared" si="219"/>
        <v>0</v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>
        <f t="shared" si="215"/>
        <v>0</v>
      </c>
      <c r="IS248" s="201"/>
      <c r="IT248" s="201"/>
      <c r="IU248" s="203"/>
      <c r="IV248" s="201"/>
      <c r="IW248" s="201"/>
      <c r="IX248" s="201"/>
      <c r="IY248" s="201">
        <f t="shared" si="216"/>
        <v>0</v>
      </c>
      <c r="IZ248" s="201"/>
      <c r="JA248" s="201"/>
      <c r="JB248" s="201"/>
      <c r="JC248" s="201"/>
      <c r="JD248" s="201"/>
      <c r="JE248" s="201"/>
      <c r="JF248" s="201">
        <f t="shared" si="217"/>
        <v>30</v>
      </c>
      <c r="JG248" s="201"/>
      <c r="JH248" s="201"/>
      <c r="JI248" s="203"/>
      <c r="JJ248" s="201"/>
      <c r="JK248" s="201"/>
      <c r="JL248" s="201"/>
      <c r="JM248" s="201" t="e">
        <f t="shared" si="218"/>
        <v>#REF!</v>
      </c>
      <c r="JN248" s="201"/>
      <c r="JO248" s="201"/>
      <c r="JP248" s="203"/>
      <c r="JQ248" s="201"/>
      <c r="JR248" s="201"/>
      <c r="JS248" s="201"/>
      <c r="JT248" s="201">
        <f t="shared" si="219"/>
        <v>0</v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>
        <f t="shared" si="215"/>
        <v>0</v>
      </c>
      <c r="IS249" s="201"/>
      <c r="IT249" s="201"/>
      <c r="IU249" s="203"/>
      <c r="IV249" s="201"/>
      <c r="IW249" s="201"/>
      <c r="IX249" s="201"/>
      <c r="IY249" s="201">
        <f t="shared" si="216"/>
        <v>0</v>
      </c>
      <c r="IZ249" s="201"/>
      <c r="JA249" s="201"/>
      <c r="JB249" s="201"/>
      <c r="JC249" s="201"/>
      <c r="JD249" s="201"/>
      <c r="JE249" s="201"/>
      <c r="JF249" s="201">
        <f t="shared" si="217"/>
        <v>0</v>
      </c>
      <c r="JG249" s="201"/>
      <c r="JH249" s="201"/>
      <c r="JI249" s="203"/>
      <c r="JJ249" s="201"/>
      <c r="JK249" s="201"/>
      <c r="JL249" s="201"/>
      <c r="JM249" s="201" t="e">
        <f t="shared" si="218"/>
        <v>#REF!</v>
      </c>
      <c r="JN249" s="201"/>
      <c r="JO249" s="201"/>
      <c r="JP249" s="203"/>
      <c r="JQ249" s="201"/>
      <c r="JR249" s="201"/>
      <c r="JS249" s="201"/>
      <c r="JT249" s="201">
        <f t="shared" si="219"/>
        <v>0</v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>
        <f t="shared" si="215"/>
        <v>20</v>
      </c>
      <c r="IS250" s="201"/>
      <c r="IT250" s="201"/>
      <c r="IU250" s="203"/>
      <c r="IV250" s="201"/>
      <c r="IW250" s="201"/>
      <c r="IX250" s="201"/>
      <c r="IY250" s="201">
        <f t="shared" si="216"/>
        <v>0</v>
      </c>
      <c r="IZ250" s="201"/>
      <c r="JA250" s="201"/>
      <c r="JB250" s="201"/>
      <c r="JC250" s="201"/>
      <c r="JD250" s="201"/>
      <c r="JE250" s="201"/>
      <c r="JF250" s="201">
        <f t="shared" si="217"/>
        <v>0</v>
      </c>
      <c r="JG250" s="201"/>
      <c r="JH250" s="201"/>
      <c r="JI250" s="203"/>
      <c r="JJ250" s="201"/>
      <c r="JK250" s="201"/>
      <c r="JL250" s="201"/>
      <c r="JM250" s="201" t="e">
        <f t="shared" si="218"/>
        <v>#REF!</v>
      </c>
      <c r="JN250" s="201"/>
      <c r="JO250" s="201"/>
      <c r="JP250" s="203"/>
      <c r="JQ250" s="201"/>
      <c r="JR250" s="201"/>
      <c r="JS250" s="201"/>
      <c r="JT250" s="201">
        <f t="shared" si="219"/>
        <v>0</v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>
        <f t="shared" si="215"/>
        <v>20</v>
      </c>
      <c r="IS251" s="201"/>
      <c r="IT251" s="201"/>
      <c r="IU251" s="203"/>
      <c r="IV251" s="201"/>
      <c r="IW251" s="201"/>
      <c r="IX251" s="201"/>
      <c r="IY251" s="201">
        <f t="shared" si="216"/>
        <v>0</v>
      </c>
      <c r="IZ251" s="201"/>
      <c r="JA251" s="201"/>
      <c r="JB251" s="201"/>
      <c r="JC251" s="201"/>
      <c r="JD251" s="201"/>
      <c r="JE251" s="201"/>
      <c r="JF251" s="201">
        <f t="shared" si="217"/>
        <v>0</v>
      </c>
      <c r="JG251" s="201"/>
      <c r="JH251" s="201"/>
      <c r="JI251" s="203"/>
      <c r="JJ251" s="201"/>
      <c r="JK251" s="201"/>
      <c r="JL251" s="201"/>
      <c r="JM251" s="201" t="e">
        <f t="shared" si="218"/>
        <v>#REF!</v>
      </c>
      <c r="JN251" s="201"/>
      <c r="JO251" s="201"/>
      <c r="JP251" s="203"/>
      <c r="JQ251" s="201"/>
      <c r="JR251" s="201"/>
      <c r="JS251" s="201"/>
      <c r="JT251" s="201">
        <f t="shared" si="219"/>
        <v>0</v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>
        <f t="shared" si="215"/>
        <v>0</v>
      </c>
      <c r="IS252" s="201"/>
      <c r="IT252" s="201"/>
      <c r="IU252" s="203"/>
      <c r="IV252" s="201"/>
      <c r="IW252" s="201"/>
      <c r="IX252" s="201"/>
      <c r="IY252" s="201">
        <f t="shared" si="216"/>
        <v>0</v>
      </c>
      <c r="IZ252" s="201"/>
      <c r="JA252" s="201"/>
      <c r="JB252" s="201"/>
      <c r="JC252" s="201"/>
      <c r="JD252" s="201"/>
      <c r="JE252" s="201"/>
      <c r="JF252" s="201">
        <f t="shared" si="217"/>
        <v>0</v>
      </c>
      <c r="JG252" s="201"/>
      <c r="JH252" s="201"/>
      <c r="JI252" s="203"/>
      <c r="JJ252" s="201"/>
      <c r="JK252" s="201"/>
      <c r="JL252" s="201"/>
      <c r="JM252" s="201" t="e">
        <f t="shared" si="218"/>
        <v>#REF!</v>
      </c>
      <c r="JN252" s="201"/>
      <c r="JO252" s="201"/>
      <c r="JP252" s="203"/>
      <c r="JQ252" s="201"/>
      <c r="JR252" s="201"/>
      <c r="JS252" s="201"/>
      <c r="JT252" s="201">
        <f t="shared" si="219"/>
        <v>0</v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>
        <f t="shared" si="215"/>
        <v>0</v>
      </c>
      <c r="IS253" s="201"/>
      <c r="IT253" s="201"/>
      <c r="IU253" s="203"/>
      <c r="IV253" s="201"/>
      <c r="IW253" s="201"/>
      <c r="IX253" s="201"/>
      <c r="IY253" s="201">
        <f t="shared" si="216"/>
        <v>0</v>
      </c>
      <c r="IZ253" s="201"/>
      <c r="JA253" s="201"/>
      <c r="JB253" s="201"/>
      <c r="JC253" s="201"/>
      <c r="JD253" s="201"/>
      <c r="JE253" s="201"/>
      <c r="JF253" s="201">
        <f t="shared" si="217"/>
        <v>0</v>
      </c>
      <c r="JG253" s="201"/>
      <c r="JH253" s="201"/>
      <c r="JI253" s="203"/>
      <c r="JJ253" s="201"/>
      <c r="JK253" s="201"/>
      <c r="JL253" s="201"/>
      <c r="JM253" s="201" t="e">
        <f t="shared" si="218"/>
        <v>#REF!</v>
      </c>
      <c r="JN253" s="201"/>
      <c r="JO253" s="201"/>
      <c r="JP253" s="203"/>
      <c r="JQ253" s="201"/>
      <c r="JR253" s="201"/>
      <c r="JS253" s="201"/>
      <c r="JT253" s="201">
        <f t="shared" si="219"/>
        <v>0</v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>
        <f t="shared" ref="IR254:IR267" si="312">IR77</f>
        <v>20</v>
      </c>
      <c r="IS254" s="201"/>
      <c r="IT254" s="201"/>
      <c r="IU254" s="203"/>
      <c r="IV254" s="201"/>
      <c r="IW254" s="201"/>
      <c r="IX254" s="201"/>
      <c r="IY254" s="201">
        <f t="shared" ref="IY254:IY267" si="313">IY77</f>
        <v>0</v>
      </c>
      <c r="IZ254" s="201"/>
      <c r="JA254" s="201"/>
      <c r="JB254" s="201"/>
      <c r="JC254" s="201"/>
      <c r="JD254" s="201"/>
      <c r="JE254" s="201"/>
      <c r="JF254" s="201">
        <f t="shared" ref="JF254:JF267" si="314">JF77</f>
        <v>0</v>
      </c>
      <c r="JG254" s="201"/>
      <c r="JH254" s="201"/>
      <c r="JI254" s="203"/>
      <c r="JJ254" s="201"/>
      <c r="JK254" s="201"/>
      <c r="JL254" s="201"/>
      <c r="JM254" s="201" t="e">
        <f t="shared" ref="JM254:JM267" si="315">JM77</f>
        <v>#REF!</v>
      </c>
      <c r="JN254" s="201"/>
      <c r="JO254" s="201"/>
      <c r="JP254" s="203"/>
      <c r="JQ254" s="201"/>
      <c r="JR254" s="201"/>
      <c r="JS254" s="201"/>
      <c r="JT254" s="201">
        <f t="shared" ref="JT254:JT267" si="316">JT77</f>
        <v>0</v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>
        <f t="shared" si="312"/>
        <v>0</v>
      </c>
      <c r="IS255" s="201"/>
      <c r="IT255" s="201"/>
      <c r="IU255" s="203"/>
      <c r="IV255" s="201"/>
      <c r="IW255" s="201"/>
      <c r="IX255" s="201"/>
      <c r="IY255" s="201">
        <f t="shared" si="313"/>
        <v>0</v>
      </c>
      <c r="IZ255" s="201"/>
      <c r="JA255" s="201"/>
      <c r="JB255" s="201"/>
      <c r="JC255" s="201"/>
      <c r="JD255" s="201"/>
      <c r="JE255" s="201"/>
      <c r="JF255" s="201">
        <f t="shared" si="314"/>
        <v>0</v>
      </c>
      <c r="JG255" s="201"/>
      <c r="JH255" s="201"/>
      <c r="JI255" s="203"/>
      <c r="JJ255" s="201"/>
      <c r="JK255" s="201"/>
      <c r="JL255" s="201"/>
      <c r="JM255" s="201" t="e">
        <f t="shared" si="315"/>
        <v>#REF!</v>
      </c>
      <c r="JN255" s="201"/>
      <c r="JO255" s="201"/>
      <c r="JP255" s="203"/>
      <c r="JQ255" s="201"/>
      <c r="JR255" s="201"/>
      <c r="JS255" s="201"/>
      <c r="JT255" s="201">
        <f t="shared" si="316"/>
        <v>0</v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>
        <f t="shared" si="312"/>
        <v>0</v>
      </c>
      <c r="IS256" s="201"/>
      <c r="IT256" s="201"/>
      <c r="IU256" s="203"/>
      <c r="IV256" s="201"/>
      <c r="IW256" s="201"/>
      <c r="IX256" s="201"/>
      <c r="IY256" s="201">
        <f t="shared" si="313"/>
        <v>0</v>
      </c>
      <c r="IZ256" s="201"/>
      <c r="JA256" s="201"/>
      <c r="JB256" s="201"/>
      <c r="JC256" s="201"/>
      <c r="JD256" s="201"/>
      <c r="JE256" s="201"/>
      <c r="JF256" s="201">
        <f t="shared" si="314"/>
        <v>0</v>
      </c>
      <c r="JG256" s="201"/>
      <c r="JH256" s="201"/>
      <c r="JI256" s="203"/>
      <c r="JJ256" s="201"/>
      <c r="JK256" s="201"/>
      <c r="JL256" s="201"/>
      <c r="JM256" s="201" t="e">
        <f t="shared" si="315"/>
        <v>#REF!</v>
      </c>
      <c r="JN256" s="201"/>
      <c r="JO256" s="201"/>
      <c r="JP256" s="203"/>
      <c r="JQ256" s="201"/>
      <c r="JR256" s="201"/>
      <c r="JS256" s="201"/>
      <c r="JT256" s="201">
        <f t="shared" si="316"/>
        <v>0</v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>
        <f t="shared" si="312"/>
        <v>0</v>
      </c>
      <c r="IS257" s="201"/>
      <c r="IT257" s="201"/>
      <c r="IU257" s="203"/>
      <c r="IV257" s="201"/>
      <c r="IW257" s="201"/>
      <c r="IX257" s="201"/>
      <c r="IY257" s="201">
        <f t="shared" si="313"/>
        <v>0</v>
      </c>
      <c r="IZ257" s="201"/>
      <c r="JA257" s="201"/>
      <c r="JB257" s="201"/>
      <c r="JC257" s="201"/>
      <c r="JD257" s="201"/>
      <c r="JE257" s="201"/>
      <c r="JF257" s="201">
        <f t="shared" si="314"/>
        <v>0</v>
      </c>
      <c r="JG257" s="201"/>
      <c r="JH257" s="201"/>
      <c r="JI257" s="203"/>
      <c r="JJ257" s="201"/>
      <c r="JK257" s="201"/>
      <c r="JL257" s="201"/>
      <c r="JM257" s="201" t="e">
        <f t="shared" si="315"/>
        <v>#REF!</v>
      </c>
      <c r="JN257" s="201"/>
      <c r="JO257" s="201"/>
      <c r="JP257" s="203"/>
      <c r="JQ257" s="201"/>
      <c r="JR257" s="201"/>
      <c r="JS257" s="201"/>
      <c r="JT257" s="201">
        <f t="shared" si="316"/>
        <v>0</v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>
        <f t="shared" si="312"/>
        <v>20</v>
      </c>
      <c r="IS258" s="201"/>
      <c r="IT258" s="201"/>
      <c r="IU258" s="203"/>
      <c r="IV258" s="201"/>
      <c r="IW258" s="201"/>
      <c r="IX258" s="201"/>
      <c r="IY258" s="201">
        <f t="shared" si="313"/>
        <v>0</v>
      </c>
      <c r="IZ258" s="201"/>
      <c r="JA258" s="201"/>
      <c r="JB258" s="201"/>
      <c r="JC258" s="201"/>
      <c r="JD258" s="201"/>
      <c r="JE258" s="201"/>
      <c r="JF258" s="201">
        <f t="shared" si="314"/>
        <v>0</v>
      </c>
      <c r="JG258" s="201"/>
      <c r="JH258" s="201"/>
      <c r="JI258" s="203"/>
      <c r="JJ258" s="201"/>
      <c r="JK258" s="201"/>
      <c r="JL258" s="201"/>
      <c r="JM258" s="201" t="e">
        <f t="shared" si="315"/>
        <v>#REF!</v>
      </c>
      <c r="JN258" s="201"/>
      <c r="JO258" s="201"/>
      <c r="JP258" s="203"/>
      <c r="JQ258" s="201"/>
      <c r="JR258" s="201"/>
      <c r="JS258" s="201"/>
      <c r="JT258" s="201">
        <f t="shared" si="316"/>
        <v>0</v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>
        <f t="shared" si="312"/>
        <v>20</v>
      </c>
      <c r="IS259" s="201"/>
      <c r="IT259" s="201"/>
      <c r="IU259" s="203"/>
      <c r="IV259" s="201"/>
      <c r="IW259" s="201"/>
      <c r="IX259" s="201"/>
      <c r="IY259" s="201">
        <f t="shared" si="313"/>
        <v>0</v>
      </c>
      <c r="IZ259" s="201"/>
      <c r="JA259" s="201"/>
      <c r="JB259" s="201"/>
      <c r="JC259" s="201"/>
      <c r="JD259" s="201"/>
      <c r="JE259" s="201"/>
      <c r="JF259" s="201">
        <f t="shared" si="314"/>
        <v>0</v>
      </c>
      <c r="JG259" s="201"/>
      <c r="JH259" s="201"/>
      <c r="JI259" s="203"/>
      <c r="JJ259" s="201"/>
      <c r="JK259" s="201"/>
      <c r="JL259" s="201"/>
      <c r="JM259" s="201" t="e">
        <f t="shared" si="315"/>
        <v>#REF!</v>
      </c>
      <c r="JN259" s="201"/>
      <c r="JO259" s="201"/>
      <c r="JP259" s="203"/>
      <c r="JQ259" s="201"/>
      <c r="JR259" s="201"/>
      <c r="JS259" s="201"/>
      <c r="JT259" s="201">
        <f t="shared" si="316"/>
        <v>0</v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>
        <f t="shared" si="312"/>
        <v>0</v>
      </c>
      <c r="IS260" s="201"/>
      <c r="IT260" s="201"/>
      <c r="IU260" s="203"/>
      <c r="IV260" s="201"/>
      <c r="IW260" s="201"/>
      <c r="IX260" s="201"/>
      <c r="IY260" s="201">
        <f t="shared" si="313"/>
        <v>0</v>
      </c>
      <c r="IZ260" s="201"/>
      <c r="JA260" s="201"/>
      <c r="JB260" s="201"/>
      <c r="JC260" s="201"/>
      <c r="JD260" s="201"/>
      <c r="JE260" s="201"/>
      <c r="JF260" s="201">
        <f t="shared" si="314"/>
        <v>0</v>
      </c>
      <c r="JG260" s="201"/>
      <c r="JH260" s="201"/>
      <c r="JI260" s="203"/>
      <c r="JJ260" s="201"/>
      <c r="JK260" s="201"/>
      <c r="JL260" s="201"/>
      <c r="JM260" s="201" t="e">
        <f t="shared" si="315"/>
        <v>#REF!</v>
      </c>
      <c r="JN260" s="201"/>
      <c r="JO260" s="201"/>
      <c r="JP260" s="203"/>
      <c r="JQ260" s="201"/>
      <c r="JR260" s="201"/>
      <c r="JS260" s="201"/>
      <c r="JT260" s="201">
        <f t="shared" si="316"/>
        <v>0</v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>
        <f t="shared" si="312"/>
        <v>0</v>
      </c>
      <c r="IS261" s="201"/>
      <c r="IT261" s="201"/>
      <c r="IU261" s="203"/>
      <c r="IV261" s="201"/>
      <c r="IW261" s="201"/>
      <c r="IX261" s="201"/>
      <c r="IY261" s="201">
        <f t="shared" si="313"/>
        <v>0</v>
      </c>
      <c r="IZ261" s="201"/>
      <c r="JA261" s="201"/>
      <c r="JB261" s="201"/>
      <c r="JC261" s="201"/>
      <c r="JD261" s="201"/>
      <c r="JE261" s="201"/>
      <c r="JF261" s="201">
        <f t="shared" si="314"/>
        <v>0</v>
      </c>
      <c r="JG261" s="201"/>
      <c r="JH261" s="201"/>
      <c r="JI261" s="203"/>
      <c r="JJ261" s="201"/>
      <c r="JK261" s="201"/>
      <c r="JL261" s="201"/>
      <c r="JM261" s="201" t="e">
        <f t="shared" si="315"/>
        <v>#REF!</v>
      </c>
      <c r="JN261" s="201"/>
      <c r="JO261" s="201"/>
      <c r="JP261" s="203"/>
      <c r="JQ261" s="201"/>
      <c r="JR261" s="201"/>
      <c r="JS261" s="201"/>
      <c r="JT261" s="201">
        <f t="shared" si="316"/>
        <v>0</v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R3" activePane="bottomRight" state="frozen"/>
      <selection pane="topRight" activeCell="J1" sqref="J1"/>
      <selection pane="bottomLeft" activeCell="A3" sqref="A3"/>
      <selection pane="bottomRight" activeCell="E12" sqref="E12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47" width="11.7109375" style="257" customWidth="1"/>
    <col min="48" max="48" width="11.7109375" style="257" hidden="1" customWidth="1"/>
    <col min="49" max="49" width="11.7109375" style="257" customWidth="1"/>
    <col min="50" max="50" width="11.7109375" style="257" hidden="1" customWidth="1"/>
    <col min="51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322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>Norwich (D)</v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>Chelsea</v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2"/>
      <c r="CA2" s="532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1540</v>
      </c>
      <c r="F3" s="244">
        <f>IF(ISBLANK(Výsledky!$I$3),"-",SUM(K3:O3,Q3,S3,U3,V3,X3,Z3,AB3,AC3,AE3:AG3,AI3,AK3:AM3,AP3,AS3:AU3,AW3,AY3,BB3,BD3,BG3:BJ3,BL3,BO3,BP3,BR3,BT3,BU3))</f>
        <v>1030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70</v>
      </c>
      <c r="J3" s="261" t="str">
        <f>IF(ISBLANK(Výsledky!$I$3),"",Výsledky!I70)</f>
        <v>-</v>
      </c>
      <c r="K3" s="368">
        <f>IF(ISBLANK(Výsledky!$P$3),"",Výsledky!P71)</f>
        <v>80</v>
      </c>
      <c r="L3" s="369">
        <f>IF(ISBLANK(Výsledky!$W$3),"",Výsledky!W71)</f>
        <v>50</v>
      </c>
      <c r="M3" s="369">
        <f>IF(ISBLANK(Výsledky!$AD$3),"",Výsledky!AD71)</f>
        <v>80</v>
      </c>
      <c r="N3" s="369">
        <f>IF(ISBLANK(Výsledky!$AK$3),"",Výsledky!AK71)</f>
        <v>20</v>
      </c>
      <c r="O3" s="369">
        <f>IF(ISBLANK(Výsledky!$AR$3),"",Výsledky!AR71)</f>
        <v>40</v>
      </c>
      <c r="P3" s="369">
        <f>IF(ISBLANK(Výsledky!$AY$3),"",Výsledky!AY71)</f>
        <v>50</v>
      </c>
      <c r="Q3" s="369">
        <f>IF(ISBLANK(Výsledky!$BF$3),"",Výsledky!BF71)</f>
        <v>80</v>
      </c>
      <c r="R3" s="369">
        <f>IF(ISBLANK(Výsledky!$BM$3),"",Výsledky!BM71)</f>
        <v>70</v>
      </c>
      <c r="S3" s="369">
        <f>IF(ISBLANK(Výsledky!$BT$3),"",Výsledky!BT71)</f>
        <v>0</v>
      </c>
      <c r="T3" s="369">
        <f>IF(ISBLANK(Výsledky!$CA$3),"",Výsledky!CA71)</f>
        <v>20</v>
      </c>
      <c r="U3" s="369">
        <f>IF(ISBLANK(Výsledky!$CH$3),"",Výsledky!CH71)</f>
        <v>20</v>
      </c>
      <c r="V3" s="369">
        <f>IF(ISBLANK(Výsledky!$CO$3),"",Výsledky!CO71)</f>
        <v>100</v>
      </c>
      <c r="W3" s="369">
        <f>IF(ISBLANK(Výsledky!$CV$3),"",Výsledky!CV71)</f>
        <v>60</v>
      </c>
      <c r="X3" s="369">
        <f>IF(ISBLANK(Výsledky!$DC$3),"",Výsledky!DC71)</f>
        <v>100</v>
      </c>
      <c r="Y3" s="369">
        <f>IF(ISBLANK(Výsledky!$DJ$3),"",Výsledky!DJ71)</f>
        <v>50</v>
      </c>
      <c r="Z3" s="369">
        <f>IF(ISBLANK(Výsledky!$DQ$3),"",Výsledky!DQ71)</f>
        <v>0</v>
      </c>
      <c r="AA3" s="369">
        <f>IF(ISBLANK(Výsledky!$DX$3),"",Výsledky!DX71)</f>
        <v>20</v>
      </c>
      <c r="AB3" s="369">
        <f>IF(ISBLANK(Výsledky!$EE$3),"",Výsledky!EE71)</f>
        <v>50</v>
      </c>
      <c r="AC3" s="369">
        <f>IF(ISBLANK(Výsledky!$EL$3),"",Výsledky!EL71)</f>
        <v>30</v>
      </c>
      <c r="AD3" s="369">
        <f>IF(ISBLANK(Výsledky!$ES$3),"",Výsledky!ES71)</f>
        <v>40</v>
      </c>
      <c r="AE3" s="369">
        <f>IF(ISBLANK(Výsledky!$EZ$3),"",Výsledky!EZ71)</f>
        <v>20</v>
      </c>
      <c r="AF3" s="369">
        <f>IF(ISBLANK(Výsledky!$FG$3),"",Výsledky!FG71)</f>
        <v>20</v>
      </c>
      <c r="AG3" s="369">
        <f>IF(ISBLANK(Výsledky!$FN$3),"",Výsledky!FN71)</f>
        <v>50</v>
      </c>
      <c r="AH3" s="369">
        <f>IF(ISBLANK(Výsledky!$FU$3),"",Výsledky!FU71)</f>
        <v>0</v>
      </c>
      <c r="AI3" s="369">
        <f>IF(ISBLANK(Výsledky!$GB$3),"",Výsledky!GB71)</f>
        <v>0</v>
      </c>
      <c r="AJ3" s="369">
        <f>IF(ISBLANK(Výsledky!$GI$3),"",Výsledky!GI71)</f>
        <v>40</v>
      </c>
      <c r="AK3" s="369">
        <f>IF(ISBLANK(Výsledky!$GP$3),"",Výsledky!GP71)</f>
        <v>50</v>
      </c>
      <c r="AL3" s="369">
        <f>IF(ISBLANK(Výsledky!$GW$3),"",Výsledky!GW71)</f>
        <v>30</v>
      </c>
      <c r="AM3" s="369">
        <f>IF(ISBLANK(Výsledky!$HD$3),"",Výsledky!HD71)</f>
        <v>40</v>
      </c>
      <c r="AN3" s="369">
        <f>IF(ISBLANK(Výsledky!$HK$3),"",Výsledky!HK71)</f>
        <v>0</v>
      </c>
      <c r="AO3" s="369">
        <f>IF(ISBLANK(Výsledky!$HR$3),"",Výsledky!HR71)</f>
        <v>30</v>
      </c>
      <c r="AP3" s="369">
        <f>IF(ISBLANK(Výsledky!$HY$3),"",Výsledky!HY71)</f>
        <v>30</v>
      </c>
      <c r="AQ3" s="369">
        <f>IF(ISBLANK(Výsledky!$IF$3),"",Výsledky!IF71)</f>
        <v>60</v>
      </c>
      <c r="AR3" s="369">
        <f>IF(ISBLANK(Výsledky!$IM$3),"",Výsledky!IM71)</f>
        <v>70</v>
      </c>
      <c r="AS3" s="369">
        <f>IF(ISBLANK(Výsledky!$IT$3),"",Výsledky!IT71)</f>
        <v>40</v>
      </c>
      <c r="AT3" s="369">
        <f>IF(ISBLANK(Výsledky!$JA$3),"",Výsledky!JA71)</f>
        <v>0</v>
      </c>
      <c r="AU3" s="369">
        <f>IF(ISBLANK(Výsledky!$JH$3),"",Výsledky!JH71)</f>
        <v>80</v>
      </c>
      <c r="AV3" s="369" t="str">
        <f>IF(ISBLANK(Výsledky!$JO$3),"",Výsledky!JO71)</f>
        <v/>
      </c>
      <c r="AW3" s="369">
        <f>IF(ISBLANK(Výsledky!$JV$3),"",Výsledky!JV71)</f>
        <v>20</v>
      </c>
      <c r="AX3" s="369" t="str">
        <f>IF(ISBLANK(Výsledky!$KC$3),"",Výsledky!KC71)</f>
        <v/>
      </c>
      <c r="AY3" s="369" t="str">
        <f>IF(ISBLANK(Výsledky!$KJ$3),"",Výsledky!KJ71)</f>
        <v/>
      </c>
      <c r="AZ3" s="369" t="str">
        <f>IF(ISBLANK(Výsledky!$KQ$3),"",Výsledky!KQ71)</f>
        <v/>
      </c>
      <c r="BA3" s="369" t="str">
        <f>IF(ISBLANK(Výsledky!$KX$3),"",Výsledky!KX71)</f>
        <v/>
      </c>
      <c r="BB3" s="369" t="str">
        <f>IF(ISBLANK(Výsledky!$LE$3),"",Výsledky!LE71)</f>
        <v/>
      </c>
      <c r="BC3" s="369" t="str">
        <f>IF(ISBLANK(Výsledky!$LL$3),"",Výsledky!LL71)</f>
        <v/>
      </c>
      <c r="BD3" s="369" t="str">
        <f>IF(ISBLANK(Výsledky!$LS$3),"",Výsledky!LS71)</f>
        <v/>
      </c>
      <c r="BE3" s="369" t="str">
        <f>IF(ISBLANK(Výsledky!$LZ$3),"",Výsledky!LZ71)</f>
        <v/>
      </c>
      <c r="BF3" s="369" t="str">
        <f>IF(ISBLANK(Výsledky!$MG$3),"",Výsledky!MG71)</f>
        <v/>
      </c>
      <c r="BG3" s="369" t="str">
        <f>IF(ISBLANK(Výsledky!$MN$3),"",Výsledky!MN71)</f>
        <v/>
      </c>
      <c r="BH3" s="369" t="str">
        <f>IF(ISBLANK(Výsledky!$MU$3),"",Výsledky!MU71)</f>
        <v/>
      </c>
      <c r="BI3" s="369" t="str">
        <f>IF(ISBLANK(Výsledky!$NB$3),"",Výsledky!NB71)</f>
        <v/>
      </c>
      <c r="BJ3" s="369" t="str">
        <f>IF(ISBLANK(Výsledky!$NI$3),"",Výsledky!NI71)</f>
        <v/>
      </c>
      <c r="BK3" s="369" t="str">
        <f>IF(ISBLANK(Výsledky!$NP$3),"",Výsledky!NP71)</f>
        <v/>
      </c>
      <c r="BL3" s="369" t="str">
        <f>IF(ISBLANK(Výsledky!$NW$3),"",Výsledky!NW71)</f>
        <v/>
      </c>
      <c r="BM3" s="369" t="str">
        <f>IF(ISBLANK(Výsledky!$OD$3),"",Výsledky!OD71)</f>
        <v/>
      </c>
      <c r="BN3" s="369" t="str">
        <f>IF(ISBLANK(Výsledky!$OK$3),"",Výsledky!OK71)</f>
        <v/>
      </c>
      <c r="BO3" s="369" t="str">
        <f>IF(ISBLANK(Výsledky!$OR$3),"",Výsledky!OR71)</f>
        <v/>
      </c>
      <c r="BP3" s="369" t="str">
        <f>IF(ISBLANK(Výsledky!$OY$3),"",Výsledky!OY71)</f>
        <v/>
      </c>
      <c r="BQ3" s="369" t="str">
        <f>IF(ISBLANK(Výsledky!$PF$3),"",Výsledky!PF71)</f>
        <v/>
      </c>
      <c r="BR3" s="369" t="str">
        <f>IF(ISBLANK(Výsledky!$PM$3),"",Výsledky!PM71)</f>
        <v/>
      </c>
      <c r="BS3" s="369" t="str">
        <f>IF(ISBLANK(Výsledky!$PT$3),"",Výsledky!PT71)</f>
        <v/>
      </c>
      <c r="BT3" s="369" t="str">
        <f>IF(ISBLANK(Výsledky!$QA$3),"",Výsledky!QA71)</f>
        <v/>
      </c>
      <c r="BU3" s="369" t="str">
        <f>IF(ISBLANK(Výsledky!$QH$3),"",Výsledky!QH71)</f>
        <v/>
      </c>
      <c r="BV3" s="369" t="str">
        <f>IF(ISBLANK(Výsledky!$QO$3),"",Výsledky!QO71)</f>
        <v/>
      </c>
      <c r="BW3" s="370" t="str">
        <f>IF(ISBLANK(Výsledky!$QV$3),"",Výsledky!QV71)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1540</v>
      </c>
      <c r="F4" s="246">
        <f>IF(ISBLANK(Výsledky!$I$3),"-",SUM(K4:O4,Q4,S4,U4,V4,X4,Z4,AB4,AC4,AE4:AG4,AI4,AK4:AM4,AP4,AS4:AU4,AW4,AY4,BB4,BD4,BG4:BJ4,BL4,BO4,BP4,BR4,BT4,BU4))</f>
        <v>1030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70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409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>
        <f>IF(ISBLANK(Výsledky!$FG$3),"",Výsledky!FG42)</f>
        <v>40</v>
      </c>
      <c r="AG4" s="256">
        <f>IF(ISBLANK(Výsledky!$FN$3),"",Výsledky!FN42)</f>
        <v>50</v>
      </c>
      <c r="AH4" s="256">
        <f>IF(ISBLANK(Výsledky!$FU$3),"",Výsledky!FU42)</f>
        <v>0</v>
      </c>
      <c r="AI4" s="256">
        <f>IF(ISBLANK(Výsledky!$GB$3),"",Výsledky!GB42)</f>
        <v>0</v>
      </c>
      <c r="AJ4" s="256">
        <f>IF(ISBLANK(Výsledky!$GI$3),"",Výsledky!GI42)</f>
        <v>40</v>
      </c>
      <c r="AK4" s="256">
        <f>IF(ISBLANK(Výsledky!$GP$3),"",Výsledky!GP42)</f>
        <v>20</v>
      </c>
      <c r="AL4" s="256">
        <f>IF(ISBLANK(Výsledky!$GW$3),"",Výsledky!GW42)</f>
        <v>60</v>
      </c>
      <c r="AM4" s="256">
        <f>IF(ISBLANK(Výsledky!$HD$3),"",Výsledky!HD42)</f>
        <v>60</v>
      </c>
      <c r="AN4" s="256">
        <f>IF(ISBLANK(Výsledky!$HK$3),"",Výsledky!HK42)</f>
        <v>30</v>
      </c>
      <c r="AO4" s="256">
        <f>IF(ISBLANK(Výsledky!$HR$3),"",Výsledky!HR42)</f>
        <v>30</v>
      </c>
      <c r="AP4" s="256">
        <f>IF(ISBLANK(Výsledky!$HY$3),"",Výsledky!HY42)</f>
        <v>40</v>
      </c>
      <c r="AQ4" s="256">
        <f>IF(ISBLANK(Výsledky!$IF$3),"",Výsledky!IF42)</f>
        <v>10</v>
      </c>
      <c r="AR4" s="256">
        <f>IF(ISBLANK(Výsledky!$IM$3),"",Výsledky!IM42)</f>
        <v>40</v>
      </c>
      <c r="AS4" s="256">
        <f>IF(ISBLANK(Výsledky!$IT$3),"",Výsledky!IT42)</f>
        <v>30</v>
      </c>
      <c r="AT4" s="256">
        <f>IF(ISBLANK(Výsledky!$JA$3),"",Výsledky!JA42)</f>
        <v>0</v>
      </c>
      <c r="AU4" s="256">
        <f>IF(ISBLANK(Výsledky!$JH$3),"",Výsledky!JH42)</f>
        <v>80</v>
      </c>
      <c r="AV4" s="256" t="str">
        <f>IF(ISBLANK(Výsledky!$JO$3),"",Výsledky!JO42)</f>
        <v/>
      </c>
      <c r="AW4" s="256">
        <f>IF(ISBLANK(Výsledky!$JV$3),"",Výsledky!JV42)</f>
        <v>40</v>
      </c>
      <c r="AX4" s="256" t="str">
        <f>IF(ISBLANK(Výsledky!$KC$3),"",Výsledky!KC42)</f>
        <v/>
      </c>
      <c r="AY4" s="256" t="str">
        <f>IF(ISBLANK(Výsledky!$KJ$3),"",Výsledky!KJ42)</f>
        <v/>
      </c>
      <c r="AZ4" s="256" t="str">
        <f>IF(ISBLANK(Výsledky!$KQ$3),"",Výsledky!KQ42)</f>
        <v/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1520</v>
      </c>
      <c r="F5" s="246">
        <f>IF(ISBLANK(Výsledky!$I$3),"-",SUM(K5:O5,Q5,S5,U5,V5,X5,Z5,AB5,AC5,AE5:AG5,AI5,AK5:AM5,AP5,AS5:AU5,AW5,AY5,BB5,BD5,BG5:BJ5,BL5,BO5,BP5,BR5,BT5,BU5))</f>
        <v>1020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80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>
        <f>IF(ISBLANK(Výsledky!$IM$3),"",Výsledky!IM38)</f>
        <v>60</v>
      </c>
      <c r="AS5" s="256">
        <f>IF(ISBLANK(Výsledky!$IT$3),"",Výsledky!IT38)</f>
        <v>20</v>
      </c>
      <c r="AT5" s="256">
        <f>IF(ISBLANK(Výsledky!$JA$3),"",Výsledky!JA38)</f>
        <v>0</v>
      </c>
      <c r="AU5" s="256">
        <f>IF(ISBLANK(Výsledky!$JH$3),"",Výsledky!JH38)</f>
        <v>80</v>
      </c>
      <c r="AV5" s="256" t="str">
        <f>IF(ISBLANK(Výsledky!$JO$3),"",Výsledky!JO38)</f>
        <v/>
      </c>
      <c r="AW5" s="256">
        <f>IF(ISBLANK(Výsledky!$JV$3),"",Výsledky!JV38)</f>
        <v>50</v>
      </c>
      <c r="AX5" s="256" t="str">
        <f>IF(ISBLANK(Výsledky!$KC$3),"",Výsledky!KC38)</f>
        <v/>
      </c>
      <c r="AY5" s="256" t="str">
        <f>IF(ISBLANK(Výsledky!$KJ$3),"",Výsledky!KJ38)</f>
        <v/>
      </c>
      <c r="AZ5" s="256" t="str">
        <f>IF(ISBLANK(Výsledky!$KQ$3),"",Výsledky!KQ38)</f>
        <v/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Tipy!A53</f>
        <v>6</v>
      </c>
      <c r="D6" s="242" t="str">
        <f>IF(Tipy!B53="","",Tipy!B53)</f>
        <v>Pedro8</v>
      </c>
      <c r="E6" s="51">
        <f>SUM(F6:J6)</f>
        <v>1430</v>
      </c>
      <c r="F6" s="246">
        <f>IF(ISBLANK(Výsledky!$I$3),"-",SUM(K6:O6,Q6,S6,U6,V6,X6,Z6,AB6,AC6,AE6:AG6,AI6,AK6:AM6,AP6,AS6:AU6,AW6,AY6,BB6,BD6,BG6:BJ6,BL6,BO6,BP6,BR6,BT6,BU6))</f>
        <v>980</v>
      </c>
      <c r="G6" s="267">
        <f>IF(ISBLANK(Výsledky!$AY$3),"-",SUM(P6,T6,W6,AA6,AD6,AH6,AV6,AX6,BC6,BE6,BK6,BM6,BQ6,BS6,BV6))</f>
        <v>170</v>
      </c>
      <c r="H6" s="268">
        <f>IF(ISBLANK(Výsledky!$BM$3),"-",SUM(R6,Y6,AJ6,AO6,AQ6,AZ6))</f>
        <v>220</v>
      </c>
      <c r="I6" s="247">
        <f>IF(ISBLANK(Výsledky!$GI$3),"-",SUM(AN6,AR6,BA6,BF6,BN6,BW6))</f>
        <v>60</v>
      </c>
      <c r="J6" s="262" t="str">
        <f>IF(ISBLANK(Výsledky!$I$3),"",Výsledky!I59)</f>
        <v>-</v>
      </c>
      <c r="K6" s="265">
        <f>IF(ISBLANK(Výsledky!$P$3),"",Výsledky!P59)</f>
        <v>30</v>
      </c>
      <c r="L6" s="266">
        <f>IF(ISBLANK(Výsledky!$W$3),"",Výsledky!W59)</f>
        <v>80</v>
      </c>
      <c r="M6" s="256">
        <f>IF(ISBLANK(Výsledky!$AD$3),"",Výsledky!AD59)</f>
        <v>80</v>
      </c>
      <c r="N6" s="256">
        <f>IF(ISBLANK(Výsledky!$AK$3),"",Výsledky!AK59)</f>
        <v>40</v>
      </c>
      <c r="O6" s="256">
        <f>IF(ISBLANK(Výsledky!$AR$3),"",Výsledky!AR59)</f>
        <v>50</v>
      </c>
      <c r="P6" s="256">
        <f>IF(ISBLANK(Výsledky!$AY$3),"",Výsledky!AY59)</f>
        <v>50</v>
      </c>
      <c r="Q6" s="256">
        <f>IF(ISBLANK(Výsledky!$BF$3),"",Výsledky!BF59)</f>
        <v>50</v>
      </c>
      <c r="R6" s="256">
        <f>IF(ISBLANK(Výsledky!$BM$3),"",Výsledky!BM59)</f>
        <v>50</v>
      </c>
      <c r="S6" s="256">
        <f>IF(ISBLANK(Výsledky!$BT$3),"",Výsledky!BT59)</f>
        <v>0</v>
      </c>
      <c r="T6" s="256">
        <f>IF(ISBLANK(Výsledky!$CA$3),"",Výsledky!CA59)</f>
        <v>20</v>
      </c>
      <c r="U6" s="256">
        <f>IF(ISBLANK(Výsledky!$CH$3),"",Výsledky!CH59)</f>
        <v>30</v>
      </c>
      <c r="V6" s="256">
        <f>IF(ISBLANK(Výsledky!$CO$3),"",Výsledky!CO59)</f>
        <v>50</v>
      </c>
      <c r="W6" s="256">
        <f>IF(ISBLANK(Výsledky!$CV$3),"",Výsledky!CV59)</f>
        <v>40</v>
      </c>
      <c r="X6" s="256">
        <f>IF(ISBLANK(Výsledky!$DC$3),"",Výsledky!DC59)</f>
        <v>50</v>
      </c>
      <c r="Y6" s="256">
        <f>IF(ISBLANK(Výsledky!$DJ$3),"",Výsledky!DJ59)</f>
        <v>60</v>
      </c>
      <c r="Z6" s="256">
        <f>IF(ISBLANK(Výsledky!$DQ$3),"",Výsledky!DQ59)</f>
        <v>0</v>
      </c>
      <c r="AA6" s="256">
        <f>IF(ISBLANK(Výsledky!$DX$3),"",Výsledky!DX59)</f>
        <v>0</v>
      </c>
      <c r="AB6" s="256">
        <f>IF(ISBLANK(Výsledky!$EE$3),"",Výsledky!EE59)</f>
        <v>40</v>
      </c>
      <c r="AC6" s="256">
        <f>IF(ISBLANK(Výsledky!$EL$3),"",Výsledky!EL59)</f>
        <v>30</v>
      </c>
      <c r="AD6" s="256">
        <f>IF(ISBLANK(Výsledky!$ES$3),"",Výsledky!ES59)</f>
        <v>60</v>
      </c>
      <c r="AE6" s="256">
        <f>IF(ISBLANK(Výsledky!$EZ$3),"",Výsledky!EZ59)</f>
        <v>40</v>
      </c>
      <c r="AF6" s="256">
        <f>IF(ISBLANK(Výsledky!$FG$3),"",Výsledky!FG59)</f>
        <v>30</v>
      </c>
      <c r="AG6" s="256">
        <f>IF(ISBLANK(Výsledky!$FN$3),"",Výsledky!FN59)</f>
        <v>100</v>
      </c>
      <c r="AH6" s="256">
        <f>IF(ISBLANK(Výsledky!$FU$3),"",Výsledky!FU59)</f>
        <v>0</v>
      </c>
      <c r="AI6" s="256">
        <f>IF(ISBLANK(Výsledky!$GB$3),"",Výsledky!GB59)</f>
        <v>0</v>
      </c>
      <c r="AJ6" s="256">
        <f>IF(ISBLANK(Výsledky!$GI$3),"",Výsledky!GI59)</f>
        <v>40</v>
      </c>
      <c r="AK6" s="256">
        <f>IF(ISBLANK(Výsledky!$GP$3),"",Výsledky!GP59)</f>
        <v>30</v>
      </c>
      <c r="AL6" s="256">
        <f>IF(ISBLANK(Výsledky!$GW$3),"",Výsledky!GW59)</f>
        <v>20</v>
      </c>
      <c r="AM6" s="256">
        <f>IF(ISBLANK(Výsledky!$HD$3),"",Výsledky!HD59)</f>
        <v>40</v>
      </c>
      <c r="AN6" s="256">
        <f>IF(ISBLANK(Výsledky!$HK$3),"",Výsledky!HK59)</f>
        <v>20</v>
      </c>
      <c r="AO6" s="256">
        <f>IF(ISBLANK(Výsledky!$HR$3),"",Výsledky!HR59)</f>
        <v>60</v>
      </c>
      <c r="AP6" s="256">
        <f>IF(ISBLANK(Výsledky!$HY$3),"",Výsledky!HY59)</f>
        <v>60</v>
      </c>
      <c r="AQ6" s="256">
        <f>IF(ISBLANK(Výsledky!$IF$3),"",Výsledky!IF59)</f>
        <v>10</v>
      </c>
      <c r="AR6" s="256">
        <f>IF(ISBLANK(Výsledky!$IM$3),"",Výsledky!IM59)</f>
        <v>40</v>
      </c>
      <c r="AS6" s="256">
        <f>IF(ISBLANK(Výsledky!$IT$3),"",Výsledky!IT59)</f>
        <v>40</v>
      </c>
      <c r="AT6" s="256">
        <f>IF(ISBLANK(Výsledky!$JA$3),"",Výsledky!JA59)</f>
        <v>0</v>
      </c>
      <c r="AU6" s="256">
        <f>IF(ISBLANK(Výsledky!$JH$3),"",Výsledky!JH59)</f>
        <v>50</v>
      </c>
      <c r="AV6" s="256" t="str">
        <f>IF(ISBLANK(Výsledky!$JO$3),"",Výsledky!JO59)</f>
        <v/>
      </c>
      <c r="AW6" s="256">
        <f>IF(ISBLANK(Výsledky!$JV$3),"",Výsledky!JV59)</f>
        <v>40</v>
      </c>
      <c r="AX6" s="256" t="str">
        <f>IF(ISBLANK(Výsledky!$KC$3),"",Výsledky!KC59)</f>
        <v/>
      </c>
      <c r="AY6" s="256" t="str">
        <f>IF(ISBLANK(Výsledky!$KJ$3),"",Výsledky!KJ59)</f>
        <v/>
      </c>
      <c r="AZ6" s="256" t="str">
        <f>IF(ISBLANK(Výsledky!$KQ$3),"",Výsledky!KQ59)</f>
        <v/>
      </c>
      <c r="BA6" s="256" t="str">
        <f>IF(ISBLANK(Výsledky!$KX$3),"",Výsledky!KX59)</f>
        <v/>
      </c>
      <c r="BB6" s="256" t="str">
        <f>IF(ISBLANK(Výsledky!$LE$3),"",Výsledky!LE59)</f>
        <v/>
      </c>
      <c r="BC6" s="256" t="str">
        <f>IF(ISBLANK(Výsledky!$LL$3),"",Výsledky!LL59)</f>
        <v/>
      </c>
      <c r="BD6" s="256" t="str">
        <f>IF(ISBLANK(Výsledky!$LS$3),"",Výsledky!LS59)</f>
        <v/>
      </c>
      <c r="BE6" s="256" t="str">
        <f>IF(ISBLANK(Výsledky!$LZ$3),"",Výsledky!LZ59)</f>
        <v/>
      </c>
      <c r="BF6" s="256" t="str">
        <f>IF(ISBLANK(Výsledky!$MG$3),"",Výsledky!MG59)</f>
        <v/>
      </c>
      <c r="BG6" s="256" t="str">
        <f>IF(ISBLANK(Výsledky!$MN$3),"",Výsledky!MN59)</f>
        <v/>
      </c>
      <c r="BH6" s="256" t="str">
        <f>IF(ISBLANK(Výsledky!$MU$3),"",Výsledky!MU59)</f>
        <v/>
      </c>
      <c r="BI6" s="256" t="str">
        <f>IF(ISBLANK(Výsledky!$NB$3),"",Výsledky!NB59)</f>
        <v/>
      </c>
      <c r="BJ6" s="256" t="str">
        <f>IF(ISBLANK(Výsledky!$NI$3),"",Výsledky!NI59)</f>
        <v/>
      </c>
      <c r="BK6" s="256" t="str">
        <f>IF(ISBLANK(Výsledky!$NP$3),"",Výsledky!NP59)</f>
        <v/>
      </c>
      <c r="BL6" s="256" t="str">
        <f>IF(ISBLANK(Výsledky!$NW$3),"",Výsledky!NW59)</f>
        <v/>
      </c>
      <c r="BM6" s="256" t="str">
        <f>IF(ISBLANK(Výsledky!$OD$3),"",Výsledky!OD59)</f>
        <v/>
      </c>
      <c r="BN6" s="256" t="str">
        <f>IF(ISBLANK(Výsledky!$OK$3),"",Výsledky!OK59)</f>
        <v/>
      </c>
      <c r="BO6" s="256" t="str">
        <f>IF(ISBLANK(Výsledky!$OR$3),"",Výsledky!OR59)</f>
        <v/>
      </c>
      <c r="BP6" s="256" t="str">
        <f>IF(ISBLANK(Výsledky!$OY$3),"",Výsledky!OY59)</f>
        <v/>
      </c>
      <c r="BQ6" s="256" t="str">
        <f>IF(ISBLANK(Výsledky!$PF$3),"",Výsledky!PF59)</f>
        <v/>
      </c>
      <c r="BR6" s="256" t="str">
        <f>IF(ISBLANK(Výsledky!$PM$3),"",Výsledky!PM59)</f>
        <v/>
      </c>
      <c r="BS6" s="256" t="str">
        <f>IF(ISBLANK(Výsledky!$PT$3),"",Výsledky!PT59)</f>
        <v/>
      </c>
      <c r="BT6" s="256" t="str">
        <f>IF(ISBLANK(Výsledky!$QA$3),"",Výsledky!QA59)</f>
        <v/>
      </c>
      <c r="BU6" s="256" t="str">
        <f>IF(ISBLANK(Výsledky!$QH$3),"",Výsledky!QH59)</f>
        <v/>
      </c>
      <c r="BV6" s="256" t="str">
        <f>IF(ISBLANK(Výsledky!$QO$3),"",Výsledky!QO59)</f>
        <v/>
      </c>
      <c r="BW6" s="291" t="str">
        <f>IF(ISBLANK(Výsledky!$QV$3),"",Výsledky!QV59)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Tipy!A21</f>
        <v>34</v>
      </c>
      <c r="D7" s="242" t="str">
        <f>IF(Tipy!B21="","",Tipy!B21)</f>
        <v>Feri</v>
      </c>
      <c r="E7" s="51">
        <f>SUM(F7:J7)</f>
        <v>1430</v>
      </c>
      <c r="F7" s="246">
        <f>IF(ISBLANK(Výsledky!$I$3),"-",SUM(K7:O7,Q7,S7,U7,V7,X7,Z7,AB7,AC7,AE7:AG7,AI7,AK7:AM7,AP7,AS7:AU7,AW7,AY7,BB7,BD7,BG7:BJ7,BL7,BO7,BP7,BR7,BT7,BU7))</f>
        <v>920</v>
      </c>
      <c r="G7" s="267">
        <f>IF(ISBLANK(Výsledky!$AY$3),"-",SUM(P7,T7,W7,AA7,AD7,AH7,AV7,AX7,BC7,BE7,BK7,BM7,BQ7,BS7,BV7))</f>
        <v>250</v>
      </c>
      <c r="H7" s="268">
        <f>IF(ISBLANK(Výsledky!$BM$3),"-",SUM(R7,Y7,AJ7,AO7,AQ7,AZ7))</f>
        <v>180</v>
      </c>
      <c r="I7" s="247">
        <f>IF(ISBLANK(Výsledky!$GI$3),"-",SUM(AN7,AR7,BA7,BF7,BN7,BW7))</f>
        <v>80</v>
      </c>
      <c r="J7" s="262" t="str">
        <f>IF(ISBLANK(Výsledky!$I$3),"",Výsledky!I27)</f>
        <v>-</v>
      </c>
      <c r="K7" s="265">
        <f>IF(ISBLANK(Výsledky!$P$3),"",Výsledky!P27)</f>
        <v>80</v>
      </c>
      <c r="L7" s="266">
        <f>IF(ISBLANK(Výsledky!$W$3),"",Výsledky!W27)</f>
        <v>40</v>
      </c>
      <c r="M7" s="256">
        <f>IF(ISBLANK(Výsledky!$AD$3),"",Výsledky!AD27)</f>
        <v>10</v>
      </c>
      <c r="N7" s="256">
        <f>IF(ISBLANK(Výsledky!$AK$3),"",Výsledky!AK27)</f>
        <v>50</v>
      </c>
      <c r="O7" s="256">
        <f>IF(ISBLANK(Výsledky!$AR$3),"",Výsledky!AR27)</f>
        <v>40</v>
      </c>
      <c r="P7" s="256">
        <f>IF(ISBLANK(Výsledky!$AY$3),"",Výsledky!AY27)</f>
        <v>100</v>
      </c>
      <c r="Q7" s="256">
        <f>IF(ISBLANK(Výsledky!$BF$3),"",Výsledky!BF27)</f>
        <v>30</v>
      </c>
      <c r="R7" s="256">
        <f>IF(ISBLANK(Výsledky!$BM$3),"",Výsledky!BM27)</f>
        <v>80</v>
      </c>
      <c r="S7" s="256">
        <f>IF(ISBLANK(Výsledky!$BT$3),"",Výsledky!BT27)</f>
        <v>10</v>
      </c>
      <c r="T7" s="256">
        <f>IF(ISBLANK(Výsledky!$CA$3),"",Výsledky!CA27)</f>
        <v>30</v>
      </c>
      <c r="U7" s="256">
        <f>IF(ISBLANK(Výsledky!$CH$3),"",Výsledky!CH27)</f>
        <v>20</v>
      </c>
      <c r="V7" s="256">
        <f>IF(ISBLANK(Výsledky!$CO$3),"",Výsledky!CO27)</f>
        <v>50</v>
      </c>
      <c r="W7" s="256">
        <f>IF(ISBLANK(Výsledky!$CV$3),"",Výsledky!CV27)</f>
        <v>50</v>
      </c>
      <c r="X7" s="256">
        <f>IF(ISBLANK(Výsledky!$DC$3),"",Výsledky!DC27)</f>
        <v>40</v>
      </c>
      <c r="Y7" s="256">
        <f>IF(ISBLANK(Výsledky!$DJ$3),"",Výsledky!DJ27)</f>
        <v>70</v>
      </c>
      <c r="Z7" s="256">
        <f>IF(ISBLANK(Výsledky!$DQ$3),"",Výsledky!DQ27)</f>
        <v>10</v>
      </c>
      <c r="AA7" s="256">
        <f>IF(ISBLANK(Výsledky!$DX$3),"",Výsledky!DX27)</f>
        <v>0</v>
      </c>
      <c r="AB7" s="256">
        <f>IF(ISBLANK(Výsledky!$EE$3),"",Výsledky!EE27)</f>
        <v>20</v>
      </c>
      <c r="AC7" s="256">
        <f>IF(ISBLANK(Výsledky!$EL$3),"",Výsledky!EL27)</f>
        <v>40</v>
      </c>
      <c r="AD7" s="256">
        <f>IF(ISBLANK(Výsledky!$ES$3),"",Výsledky!ES27)</f>
        <v>20</v>
      </c>
      <c r="AE7" s="256">
        <f>IF(ISBLANK(Výsledky!$EZ$3),"",Výsledky!EZ27)</f>
        <v>40</v>
      </c>
      <c r="AF7" s="256">
        <f>IF(ISBLANK(Výsledky!$FG$3),"",Výsledky!FG27)</f>
        <v>20</v>
      </c>
      <c r="AG7" s="256">
        <f>IF(ISBLANK(Výsledky!$FN$3),"",Výsledky!FN27)</f>
        <v>100</v>
      </c>
      <c r="AH7" s="256">
        <f>IF(ISBLANK(Výsledky!$FU$3),"",Výsledky!FU27)</f>
        <v>50</v>
      </c>
      <c r="AI7" s="256">
        <f>IF(ISBLANK(Výsledky!$GB$3),"",Výsledky!GB27)</f>
        <v>0</v>
      </c>
      <c r="AJ7" s="256">
        <f>IF(ISBLANK(Výsledky!$GI$3),"",Výsledky!GI27)</f>
        <v>0</v>
      </c>
      <c r="AK7" s="256">
        <f>IF(ISBLANK(Výsledky!$GP$3),"",Výsledky!GP27)</f>
        <v>10</v>
      </c>
      <c r="AL7" s="256">
        <f>IF(ISBLANK(Výsledky!$GW$3),"",Výsledky!GW27)</f>
        <v>60</v>
      </c>
      <c r="AM7" s="256">
        <f>IF(ISBLANK(Výsledky!$HD$3),"",Výsledky!HD27)</f>
        <v>60</v>
      </c>
      <c r="AN7" s="256">
        <f>IF(ISBLANK(Výsledky!$HK$3),"",Výsledky!HK27)</f>
        <v>40</v>
      </c>
      <c r="AO7" s="256">
        <f>IF(ISBLANK(Výsledky!$HR$3),"",Výsledky!HR27)</f>
        <v>30</v>
      </c>
      <c r="AP7" s="256">
        <f>IF(ISBLANK(Výsledky!$HY$3),"",Výsledky!HY27)</f>
        <v>40</v>
      </c>
      <c r="AQ7" s="256">
        <f>IF(ISBLANK(Výsledky!$IF$3),"",Výsledky!IF27)</f>
        <v>0</v>
      </c>
      <c r="AR7" s="256">
        <f>IF(ISBLANK(Výsledky!$IM$3),"",Výsledky!IM27)</f>
        <v>40</v>
      </c>
      <c r="AS7" s="256">
        <f>IF(ISBLANK(Výsledky!$IT$3),"",Výsledky!IT27)</f>
        <v>60</v>
      </c>
      <c r="AT7" s="256">
        <f>IF(ISBLANK(Výsledky!$JA$3),"",Výsledky!JA27)</f>
        <v>0</v>
      </c>
      <c r="AU7" s="256">
        <f>IF(ISBLANK(Výsledky!$JH$3),"",Výsledky!JH27)</f>
        <v>50</v>
      </c>
      <c r="AV7" s="256" t="str">
        <f>IF(ISBLANK(Výsledky!$JO$3),"",Výsledky!JO27)</f>
        <v/>
      </c>
      <c r="AW7" s="256">
        <f>IF(ISBLANK(Výsledky!$JV$3),"",Výsledky!JV27)</f>
        <v>40</v>
      </c>
      <c r="AX7" s="256" t="str">
        <f>IF(ISBLANK(Výsledky!$KC$3),"",Výsledky!KC27)</f>
        <v/>
      </c>
      <c r="AY7" s="256" t="str">
        <f>IF(ISBLANK(Výsledky!$KJ$3),"",Výsledky!KJ27)</f>
        <v/>
      </c>
      <c r="AZ7" s="256" t="str">
        <f>IF(ISBLANK(Výsledky!$KQ$3),"",Výsledky!KQ27)</f>
        <v/>
      </c>
      <c r="BA7" s="256" t="str">
        <f>IF(ISBLANK(Výsledky!$KX$3),"",Výsledky!KX27)</f>
        <v/>
      </c>
      <c r="BB7" s="256" t="str">
        <f>IF(ISBLANK(Výsledky!$LE$3),"",Výsledky!LE27)</f>
        <v/>
      </c>
      <c r="BC7" s="256" t="str">
        <f>IF(ISBLANK(Výsledky!$LL$3),"",Výsledky!LL27)</f>
        <v/>
      </c>
      <c r="BD7" s="256" t="str">
        <f>IF(ISBLANK(Výsledky!$LS$3),"",Výsledky!LS27)</f>
        <v/>
      </c>
      <c r="BE7" s="256" t="str">
        <f>IF(ISBLANK(Výsledky!$LZ$3),"",Výsledky!LZ27)</f>
        <v/>
      </c>
      <c r="BF7" s="256" t="str">
        <f>IF(ISBLANK(Výsledky!$MG$3),"",Výsledky!MG27)</f>
        <v/>
      </c>
      <c r="BG7" s="256" t="str">
        <f>IF(ISBLANK(Výsledky!$MN$3),"",Výsledky!MN27)</f>
        <v/>
      </c>
      <c r="BH7" s="256" t="str">
        <f>IF(ISBLANK(Výsledky!$MU$3),"",Výsledky!MU27)</f>
        <v/>
      </c>
      <c r="BI7" s="256" t="str">
        <f>IF(ISBLANK(Výsledky!$NB$3),"",Výsledky!NB27)</f>
        <v/>
      </c>
      <c r="BJ7" s="256" t="str">
        <f>IF(ISBLANK(Výsledky!$NI$3),"",Výsledky!NI27)</f>
        <v/>
      </c>
      <c r="BK7" s="256" t="str">
        <f>IF(ISBLANK(Výsledky!$NP$3),"",Výsledky!NP27)</f>
        <v/>
      </c>
      <c r="BL7" s="256" t="str">
        <f>IF(ISBLANK(Výsledky!$NW$3),"",Výsledky!NW27)</f>
        <v/>
      </c>
      <c r="BM7" s="256" t="str">
        <f>IF(ISBLANK(Výsledky!$OD$3),"",Výsledky!OD27)</f>
        <v/>
      </c>
      <c r="BN7" s="256" t="str">
        <f>IF(ISBLANK(Výsledky!$OK$3),"",Výsledky!OK27)</f>
        <v/>
      </c>
      <c r="BO7" s="256" t="str">
        <f>IF(ISBLANK(Výsledky!$OR$3),"",Výsledky!OR27)</f>
        <v/>
      </c>
      <c r="BP7" s="256" t="str">
        <f>IF(ISBLANK(Výsledky!$OY$3),"",Výsledky!OY27)</f>
        <v/>
      </c>
      <c r="BQ7" s="256" t="str">
        <f>IF(ISBLANK(Výsledky!$PF$3),"",Výsledky!PF27)</f>
        <v/>
      </c>
      <c r="BR7" s="256" t="str">
        <f>IF(ISBLANK(Výsledky!$PM$3),"",Výsledky!PM27)</f>
        <v/>
      </c>
      <c r="BS7" s="256" t="str">
        <f>IF(ISBLANK(Výsledky!$PT$3),"",Výsledky!PT27)</f>
        <v/>
      </c>
      <c r="BT7" s="256" t="str">
        <f>IF(ISBLANK(Výsledky!$QA$3),"",Výsledky!QA27)</f>
        <v/>
      </c>
      <c r="BU7" s="256" t="str">
        <f>IF(ISBLANK(Výsledky!$QH$3),"",Výsledky!QH27)</f>
        <v/>
      </c>
      <c r="BV7" s="256" t="str">
        <f>IF(ISBLANK(Výsledky!$QO$3),"",Výsledky!QO27)</f>
        <v/>
      </c>
      <c r="BW7" s="291" t="str">
        <f>IF(ISBLANK(Výsledky!$QV$3),"",Výsledky!QV27)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Tipy!A59</f>
        <v>45</v>
      </c>
      <c r="D8" s="242" t="str">
        <f>IF(Tipy!B59="","",Tipy!B59)</f>
        <v>Rajjum</v>
      </c>
      <c r="E8" s="51">
        <f>SUM(F8:J8)</f>
        <v>1430</v>
      </c>
      <c r="F8" s="246">
        <f>IF(ISBLANK(Výsledky!$I$3),"-",SUM(K8:O8,Q8,S8,U8,V8,X8,Z8,AB8,AC8,AE8:AG8,AI8,AK8:AM8,AP8,AS8:AU8,AW8,AY8,BB8,BD8,BG8:BJ8,BL8,BO8,BP8,BR8,BT8,BU8))</f>
        <v>940</v>
      </c>
      <c r="G8" s="267">
        <f>IF(ISBLANK(Výsledky!$AY$3),"-",SUM(P8,T8,W8,AA8,AD8,AH8,AV8,AX8,BC8,BE8,BK8,BM8,BQ8,BS8,BV8))</f>
        <v>220</v>
      </c>
      <c r="H8" s="268">
        <f>IF(ISBLANK(Výsledky!$BM$3),"-",SUM(R8,Y8,AJ8,AO8,AQ8,AZ8))</f>
        <v>200</v>
      </c>
      <c r="I8" s="247">
        <f>IF(ISBLANK(Výsledky!$GI$3),"-",SUM(AN8,AR8,BA8,BF8,BN8,BW8))</f>
        <v>70</v>
      </c>
      <c r="J8" s="262" t="str">
        <f>IF(ISBLANK(Výsledky!$I$3),"",Výsledky!I64)</f>
        <v>-</v>
      </c>
      <c r="K8" s="265">
        <f>IF(ISBLANK(Výsledky!$P$3),"",Výsledky!P65)</f>
        <v>80</v>
      </c>
      <c r="L8" s="266">
        <f>IF(ISBLANK(Výsledky!$W$3),"",Výsledky!W65)</f>
        <v>50</v>
      </c>
      <c r="M8" s="256">
        <f>IF(ISBLANK(Výsledky!$AD$3),"",Výsledky!AD65)</f>
        <v>50</v>
      </c>
      <c r="N8" s="256">
        <f>IF(ISBLANK(Výsledky!$AK$3),"",Výsledky!AK65)</f>
        <v>80</v>
      </c>
      <c r="O8" s="256">
        <f>IF(ISBLANK(Výsledky!$AR$3),"",Výsledky!AR65)</f>
        <v>30</v>
      </c>
      <c r="P8" s="256">
        <f>IF(ISBLANK(Výsledky!$AY$3),"",Výsledky!AY65)</f>
        <v>50</v>
      </c>
      <c r="Q8" s="256">
        <f>IF(ISBLANK(Výsledky!$BF$3),"",Výsledky!BF65)</f>
        <v>40</v>
      </c>
      <c r="R8" s="256">
        <f>IF(ISBLANK(Výsledky!$BM$3),"",Výsledky!BM65)</f>
        <v>40</v>
      </c>
      <c r="S8" s="256">
        <f>IF(ISBLANK(Výsledky!$BT$3),"",Výsledky!BT65)</f>
        <v>0</v>
      </c>
      <c r="T8" s="256">
        <f>IF(ISBLANK(Výsledky!$CA$3),"",Výsledky!CA65)</f>
        <v>50</v>
      </c>
      <c r="U8" s="256">
        <f>IF(ISBLANK(Výsledky!$CH$3),"",Výsledky!CH65)</f>
        <v>20</v>
      </c>
      <c r="V8" s="256">
        <f>IF(ISBLANK(Výsledky!$CO$3),"",Výsledky!CO65)</f>
        <v>50</v>
      </c>
      <c r="W8" s="256">
        <f>IF(ISBLANK(Výsledky!$CV$3),"",Výsledky!CV65)</f>
        <v>40</v>
      </c>
      <c r="X8" s="256">
        <f>IF(ISBLANK(Výsledky!$DC$3),"",Výsledky!DC65)</f>
        <v>80</v>
      </c>
      <c r="Y8" s="256">
        <f>IF(ISBLANK(Výsledky!$DJ$3),"",Výsledky!DJ65)</f>
        <v>60</v>
      </c>
      <c r="Z8" s="256">
        <f>IF(ISBLANK(Výsledky!$DQ$3),"",Výsledky!DQ65)</f>
        <v>0</v>
      </c>
      <c r="AA8" s="256">
        <f>IF(ISBLANK(Výsledky!$DX$3),"",Výsledky!DX65)</f>
        <v>20</v>
      </c>
      <c r="AB8" s="256">
        <f>IF(ISBLANK(Výsledky!$EE$3),"",Výsledky!EE65)</f>
        <v>80</v>
      </c>
      <c r="AC8" s="256">
        <f>IF(ISBLANK(Výsledky!$EL$3),"",Výsledky!EL65)</f>
        <v>10</v>
      </c>
      <c r="AD8" s="256">
        <f>IF(ISBLANK(Výsledky!$ES$3),"",Výsledky!ES65)</f>
        <v>40</v>
      </c>
      <c r="AE8" s="256">
        <f>IF(ISBLANK(Výsledky!$EZ$3),"",Výsledky!EZ65)</f>
        <v>20</v>
      </c>
      <c r="AF8" s="256">
        <f>IF(ISBLANK(Výsledky!$FG$3),"",Výsledky!FG65)</f>
        <v>50</v>
      </c>
      <c r="AG8" s="256">
        <f>IF(ISBLANK(Výsledky!$FN$3),"",Výsledky!FN65)</f>
        <v>70</v>
      </c>
      <c r="AH8" s="256">
        <f>IF(ISBLANK(Výsledky!$FU$3),"",Výsledky!FU65)</f>
        <v>20</v>
      </c>
      <c r="AI8" s="256">
        <f>IF(ISBLANK(Výsledky!$GB$3),"",Výsledky!GB65)</f>
        <v>0</v>
      </c>
      <c r="AJ8" s="256">
        <f>IF(ISBLANK(Výsledky!$GI$3),"",Výsledky!GI65)</f>
        <v>40</v>
      </c>
      <c r="AK8" s="256" t="str">
        <f>IF(ISBLANK(Výsledky!$GP$3),"",Výsledky!GP65)</f>
        <v>-</v>
      </c>
      <c r="AL8" s="256">
        <f>IF(ISBLANK(Výsledky!$GW$3),"",Výsledky!GW65)</f>
        <v>30</v>
      </c>
      <c r="AM8" s="256">
        <f>IF(ISBLANK(Výsledky!$HD$3),"",Výsledky!HD65)</f>
        <v>40</v>
      </c>
      <c r="AN8" s="256">
        <f>IF(ISBLANK(Výsledky!$HK$3),"",Výsledky!HK65)</f>
        <v>50</v>
      </c>
      <c r="AO8" s="256">
        <f>IF(ISBLANK(Výsledky!$HR$3),"",Výsledky!HR65)</f>
        <v>50</v>
      </c>
      <c r="AP8" s="256">
        <f>IF(ISBLANK(Výsledky!$HY$3),"",Výsledky!HY65)</f>
        <v>40</v>
      </c>
      <c r="AQ8" s="256">
        <f>IF(ISBLANK(Výsledky!$IF$3),"",Výsledky!IF65)</f>
        <v>10</v>
      </c>
      <c r="AR8" s="256">
        <f>IF(ISBLANK(Výsledky!$IM$3),"",Výsledky!IM65)</f>
        <v>20</v>
      </c>
      <c r="AS8" s="256">
        <f>IF(ISBLANK(Výsledky!$IT$3),"",Výsledky!IT65)</f>
        <v>20</v>
      </c>
      <c r="AT8" s="256">
        <f>IF(ISBLANK(Výsledky!$JA$3),"",Výsledky!JA65)</f>
        <v>0</v>
      </c>
      <c r="AU8" s="256">
        <f>IF(ISBLANK(Výsledky!$JH$3),"",Výsledky!JH65)</f>
        <v>50</v>
      </c>
      <c r="AV8" s="256" t="str">
        <f>IF(ISBLANK(Výsledky!$JO$3),"",Výsledky!JO65)</f>
        <v/>
      </c>
      <c r="AW8" s="256">
        <f>IF(ISBLANK(Výsledky!$JV$3),"",Výsledky!JV65)</f>
        <v>50</v>
      </c>
      <c r="AX8" s="256" t="str">
        <f>IF(ISBLANK(Výsledky!$KC$3),"",Výsledky!KC65)</f>
        <v/>
      </c>
      <c r="AY8" s="256" t="str">
        <f>IF(ISBLANK(Výsledky!$KJ$3),"",Výsledky!KJ65)</f>
        <v/>
      </c>
      <c r="AZ8" s="256" t="str">
        <f>IF(ISBLANK(Výsledky!$KQ$3),"",Výsledky!KQ65)</f>
        <v/>
      </c>
      <c r="BA8" s="256" t="str">
        <f>IF(ISBLANK(Výsledky!$KX$3),"",Výsledky!KX65)</f>
        <v/>
      </c>
      <c r="BB8" s="256" t="str">
        <f>IF(ISBLANK(Výsledky!$LE$3),"",Výsledky!LE65)</f>
        <v/>
      </c>
      <c r="BC8" s="256" t="str">
        <f>IF(ISBLANK(Výsledky!$LL$3),"",Výsledky!LL65)</f>
        <v/>
      </c>
      <c r="BD8" s="256" t="str">
        <f>IF(ISBLANK(Výsledky!$LS$3),"",Výsledky!LS65)</f>
        <v/>
      </c>
      <c r="BE8" s="256" t="str">
        <f>IF(ISBLANK(Výsledky!$LZ$3),"",Výsledky!LZ65)</f>
        <v/>
      </c>
      <c r="BF8" s="256" t="str">
        <f>IF(ISBLANK(Výsledky!$MG$3),"",Výsledky!MG65)</f>
        <v/>
      </c>
      <c r="BG8" s="256" t="str">
        <f>IF(ISBLANK(Výsledky!$MN$3),"",Výsledky!MN65)</f>
        <v/>
      </c>
      <c r="BH8" s="256" t="str">
        <f>IF(ISBLANK(Výsledky!$MU$3),"",Výsledky!MU65)</f>
        <v/>
      </c>
      <c r="BI8" s="256" t="str">
        <f>IF(ISBLANK(Výsledky!$NB$3),"",Výsledky!NB65)</f>
        <v/>
      </c>
      <c r="BJ8" s="256" t="str">
        <f>IF(ISBLANK(Výsledky!$NI$3),"",Výsledky!NI65)</f>
        <v/>
      </c>
      <c r="BK8" s="256" t="str">
        <f>IF(ISBLANK(Výsledky!$NP$3),"",Výsledky!NP65)</f>
        <v/>
      </c>
      <c r="BL8" s="256" t="str">
        <f>IF(ISBLANK(Výsledky!$NW$3),"",Výsledky!NW65)</f>
        <v/>
      </c>
      <c r="BM8" s="256" t="str">
        <f>IF(ISBLANK(Výsledky!$OD$3),"",Výsledky!OD65)</f>
        <v/>
      </c>
      <c r="BN8" s="256" t="str">
        <f>IF(ISBLANK(Výsledky!$OK$3),"",Výsledky!OK65)</f>
        <v/>
      </c>
      <c r="BO8" s="256" t="str">
        <f>IF(ISBLANK(Výsledky!$OR$3),"",Výsledky!OR65)</f>
        <v/>
      </c>
      <c r="BP8" s="256" t="str">
        <f>IF(ISBLANK(Výsledky!$OY$3),"",Výsledky!OY65)</f>
        <v/>
      </c>
      <c r="BQ8" s="256" t="str">
        <f>IF(ISBLANK(Výsledky!$PF$3),"",Výsledky!PF65)</f>
        <v/>
      </c>
      <c r="BR8" s="256" t="str">
        <f>IF(ISBLANK(Výsledky!$PM$3),"",Výsledky!PM65)</f>
        <v/>
      </c>
      <c r="BS8" s="256" t="str">
        <f>IF(ISBLANK(Výsledky!$PT$3),"",Výsledky!PT65)</f>
        <v/>
      </c>
      <c r="BT8" s="256" t="str">
        <f>IF(ISBLANK(Výsledky!$QA$3),"",Výsledky!QA65)</f>
        <v/>
      </c>
      <c r="BU8" s="256" t="str">
        <f>IF(ISBLANK(Výsledky!$QH$3),"",Výsledky!QH65)</f>
        <v/>
      </c>
      <c r="BV8" s="256" t="str">
        <f>IF(ISBLANK(Výsledky!$QO$3),"",Výsledky!QO65)</f>
        <v/>
      </c>
      <c r="BW8" s="291" t="str">
        <f>IF(ISBLANK(Výsledky!$QV$3),"",Výsledky!QV65)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Tipy!A26</f>
        <v>31</v>
      </c>
      <c r="D9" s="242" t="str">
        <f>IF(Tipy!B26="","",Tipy!B26)</f>
        <v>jirka1618</v>
      </c>
      <c r="E9" s="51">
        <f>SUM(F9:J9)</f>
        <v>1420</v>
      </c>
      <c r="F9" s="246">
        <f>IF(ISBLANK(Výsledky!$I$3),"-",SUM(K9:O9,Q9,S9,U9,V9,X9,Z9,AB9,AC9,AE9:AG9,AI9,AK9:AM9,AP9,AS9:AU9,AW9,AY9,BB9,BD9,BG9:BJ9,BL9,BO9,BP9,BR9,BT9,BU9))</f>
        <v>950</v>
      </c>
      <c r="G9" s="267">
        <f>IF(ISBLANK(Výsledky!$AY$3),"-",SUM(P9,T9,W9,AA9,AD9,AH9,AV9,AX9,BC9,BE9,BK9,BM9,BQ9,BS9,BV9))</f>
        <v>240</v>
      </c>
      <c r="H9" s="268">
        <f>IF(ISBLANK(Výsledky!$BM$3),"-",SUM(R9,Y9,AJ9,AO9,AQ9,AZ9))</f>
        <v>130</v>
      </c>
      <c r="I9" s="247">
        <f>IF(ISBLANK(Výsledky!$GI$3),"-",SUM(AN9,AR9,BA9,BF9,BN9,BW9))</f>
        <v>100</v>
      </c>
      <c r="J9" s="262" t="str">
        <f>IF(ISBLANK(Výsledky!$I$3),"",Výsledky!I32)</f>
        <v>-</v>
      </c>
      <c r="K9" s="265">
        <f>IF(ISBLANK(Výsledky!$P$3),"",Výsledky!P32)</f>
        <v>0</v>
      </c>
      <c r="L9" s="266">
        <f>IF(ISBLANK(Výsledky!$W$3),"",Výsledky!W32)</f>
        <v>40</v>
      </c>
      <c r="M9" s="256">
        <f>IF(ISBLANK(Výsledky!$AD$3),"",Výsledky!AD32)</f>
        <v>80</v>
      </c>
      <c r="N9" s="256">
        <f>IF(ISBLANK(Výsledky!$AK$3),"",Výsledky!AK32)</f>
        <v>100</v>
      </c>
      <c r="O9" s="256">
        <f>IF(ISBLANK(Výsledky!$AR$3),"",Výsledky!AR32)</f>
        <v>30</v>
      </c>
      <c r="P9" s="256">
        <f>IF(ISBLANK(Výsledky!$AY$3),"",Výsledky!AY32)</f>
        <v>100</v>
      </c>
      <c r="Q9" s="256">
        <f>IF(ISBLANK(Výsledky!$BF$3),"",Výsledky!BF32)</f>
        <v>40</v>
      </c>
      <c r="R9" s="256">
        <f>IF(ISBLANK(Výsledky!$BM$3),"",Výsledky!BM32)</f>
        <v>20</v>
      </c>
      <c r="S9" s="256">
        <f>IF(ISBLANK(Výsledky!$BT$3),"",Výsledky!BT32)</f>
        <v>0</v>
      </c>
      <c r="T9" s="256">
        <f>IF(ISBLANK(Výsledky!$CA$3),"",Výsledky!CA32)</f>
        <v>30</v>
      </c>
      <c r="U9" s="256">
        <f>IF(ISBLANK(Výsledky!$CH$3),"",Výsledky!CH32)</f>
        <v>20</v>
      </c>
      <c r="V9" s="256">
        <f>IF(ISBLANK(Výsledky!$CO$3),"",Výsledky!CO32)</f>
        <v>60</v>
      </c>
      <c r="W9" s="256">
        <f>IF(ISBLANK(Výsledky!$CV$3),"",Výsledky!CV32)</f>
        <v>60</v>
      </c>
      <c r="X9" s="256">
        <f>IF(ISBLANK(Výsledky!$DC$3),"",Výsledky!DC32)</f>
        <v>80</v>
      </c>
      <c r="Y9" s="256" t="str">
        <f>IF(ISBLANK(Výsledky!$DJ$3),"",Výsledky!DJ32)</f>
        <v>-</v>
      </c>
      <c r="Z9" s="256">
        <f>IF(ISBLANK(Výsledky!$DQ$3),"",Výsledky!DQ32)</f>
        <v>0</v>
      </c>
      <c r="AA9" s="256">
        <f>IF(ISBLANK(Výsledky!$DX$3),"",Výsledky!DX32)</f>
        <v>0</v>
      </c>
      <c r="AB9" s="256">
        <f>IF(ISBLANK(Výsledky!$EE$3),"",Výsledky!EE32)</f>
        <v>100</v>
      </c>
      <c r="AC9" s="256">
        <f>IF(ISBLANK(Výsledky!$EL$3),"",Výsledky!EL32)</f>
        <v>10</v>
      </c>
      <c r="AD9" s="256">
        <f>IF(ISBLANK(Výsledky!$ES$3),"",Výsledky!ES32)</f>
        <v>30</v>
      </c>
      <c r="AE9" s="256">
        <f>IF(ISBLANK(Výsledky!$EZ$3),"",Výsledky!EZ32)</f>
        <v>20</v>
      </c>
      <c r="AF9" s="256">
        <f>IF(ISBLANK(Výsledky!$FG$3),"",Výsledky!FG32)</f>
        <v>40</v>
      </c>
      <c r="AG9" s="256">
        <f>IF(ISBLANK(Výsledky!$FN$3),"",Výsledky!FN32)</f>
        <v>40</v>
      </c>
      <c r="AH9" s="256">
        <f>IF(ISBLANK(Výsledky!$FU$3),"",Výsledky!FU32)</f>
        <v>20</v>
      </c>
      <c r="AI9" s="256">
        <f>IF(ISBLANK(Výsledky!$GB$3),"",Výsledky!GB32)</f>
        <v>0</v>
      </c>
      <c r="AJ9" s="256">
        <f>IF(ISBLANK(Výsledky!$GI$3),"",Výsledky!GI32)</f>
        <v>70</v>
      </c>
      <c r="AK9" s="256">
        <f>IF(ISBLANK(Výsledky!$GP$3),"",Výsledky!GP32)</f>
        <v>50</v>
      </c>
      <c r="AL9" s="256">
        <f>IF(ISBLANK(Výsledky!$GW$3),"",Výsledky!GW32)</f>
        <v>30</v>
      </c>
      <c r="AM9" s="256">
        <f>IF(ISBLANK(Výsledky!$HD$3),"",Výsledky!HD32)</f>
        <v>60</v>
      </c>
      <c r="AN9" s="256">
        <f>IF(ISBLANK(Výsledky!$HK$3),"",Výsledky!HK32)</f>
        <v>60</v>
      </c>
      <c r="AO9" s="256">
        <f>IF(ISBLANK(Výsledky!$HR$3),"",Výsledky!HR32)</f>
        <v>40</v>
      </c>
      <c r="AP9" s="256">
        <f>IF(ISBLANK(Výsledky!$HY$3),"",Výsledky!HY32)</f>
        <v>70</v>
      </c>
      <c r="AQ9" s="256">
        <f>IF(ISBLANK(Výsledky!$IF$3),"",Výsledky!IF32)</f>
        <v>0</v>
      </c>
      <c r="AR9" s="256">
        <f>IF(ISBLANK(Výsledky!$IM$3),"",Výsledky!IM32)</f>
        <v>40</v>
      </c>
      <c r="AS9" s="256">
        <f>IF(ISBLANK(Výsledky!$IT$3),"",Výsledky!IT32)</f>
        <v>20</v>
      </c>
      <c r="AT9" s="256">
        <f>IF(ISBLANK(Výsledky!$JA$3),"",Výsledky!JA32)</f>
        <v>0</v>
      </c>
      <c r="AU9" s="256" t="str">
        <f>IF(ISBLANK(Výsledky!$JH$3),"",Výsledky!JH32)</f>
        <v>-</v>
      </c>
      <c r="AV9" s="256" t="str">
        <f>IF(ISBLANK(Výsledky!$JO$3),"",Výsledky!JO32)</f>
        <v/>
      </c>
      <c r="AW9" s="256">
        <f>IF(ISBLANK(Výsledky!$JV$3),"",Výsledky!JV32)</f>
        <v>60</v>
      </c>
      <c r="AX9" s="256" t="str">
        <f>IF(ISBLANK(Výsledky!$KC$3),"",Výsledky!KC32)</f>
        <v/>
      </c>
      <c r="AY9" s="256" t="str">
        <f>IF(ISBLANK(Výsledky!$KJ$3),"",Výsledky!KJ32)</f>
        <v/>
      </c>
      <c r="AZ9" s="256" t="str">
        <f>IF(ISBLANK(Výsledky!$KQ$3),"",Výsledky!KQ32)</f>
        <v/>
      </c>
      <c r="BA9" s="256" t="str">
        <f>IF(ISBLANK(Výsledky!$KX$3),"",Výsledky!KX32)</f>
        <v/>
      </c>
      <c r="BB9" s="256" t="str">
        <f>IF(ISBLANK(Výsledky!$LE$3),"",Výsledky!LE32)</f>
        <v/>
      </c>
      <c r="BC9" s="256" t="str">
        <f>IF(ISBLANK(Výsledky!$LL$3),"",Výsledky!LL32)</f>
        <v/>
      </c>
      <c r="BD9" s="256" t="str">
        <f>IF(ISBLANK(Výsledky!$LS$3),"",Výsledky!LS32)</f>
        <v/>
      </c>
      <c r="BE9" s="256" t="str">
        <f>IF(ISBLANK(Výsledky!$LZ$3),"",Výsledky!LZ32)</f>
        <v/>
      </c>
      <c r="BF9" s="256" t="str">
        <f>IF(ISBLANK(Výsledky!$MG$3),"",Výsledky!MG32)</f>
        <v/>
      </c>
      <c r="BG9" s="256" t="str">
        <f>IF(ISBLANK(Výsledky!$MN$3),"",Výsledky!MN32)</f>
        <v/>
      </c>
      <c r="BH9" s="256" t="str">
        <f>IF(ISBLANK(Výsledky!$MU$3),"",Výsledky!MU32)</f>
        <v/>
      </c>
      <c r="BI9" s="256" t="str">
        <f>IF(ISBLANK(Výsledky!$NB$3),"",Výsledky!NB32)</f>
        <v/>
      </c>
      <c r="BJ9" s="256" t="str">
        <f>IF(ISBLANK(Výsledky!$NI$3),"",Výsledky!NI32)</f>
        <v/>
      </c>
      <c r="BK9" s="256" t="str">
        <f>IF(ISBLANK(Výsledky!$NP$3),"",Výsledky!NP32)</f>
        <v/>
      </c>
      <c r="BL9" s="256" t="str">
        <f>IF(ISBLANK(Výsledky!$NW$3),"",Výsledky!NW32)</f>
        <v/>
      </c>
      <c r="BM9" s="256" t="str">
        <f>IF(ISBLANK(Výsledky!$OD$3),"",Výsledky!OD32)</f>
        <v/>
      </c>
      <c r="BN9" s="256" t="str">
        <f>IF(ISBLANK(Výsledky!$OK$3),"",Výsledky!OK32)</f>
        <v/>
      </c>
      <c r="BO9" s="256" t="str">
        <f>IF(ISBLANK(Výsledky!$OR$3),"",Výsledky!OR32)</f>
        <v/>
      </c>
      <c r="BP9" s="256" t="str">
        <f>IF(ISBLANK(Výsledky!$OY$3),"",Výsledky!OY32)</f>
        <v/>
      </c>
      <c r="BQ9" s="256" t="str">
        <f>IF(ISBLANK(Výsledky!$PF$3),"",Výsledky!PF32)</f>
        <v/>
      </c>
      <c r="BR9" s="256" t="str">
        <f>IF(ISBLANK(Výsledky!$PM$3),"",Výsledky!PM32)</f>
        <v/>
      </c>
      <c r="BS9" s="256" t="str">
        <f>IF(ISBLANK(Výsledky!$PT$3),"",Výsledky!PT32)</f>
        <v/>
      </c>
      <c r="BT9" s="256" t="str">
        <f>IF(ISBLANK(Výsledky!$QA$3),"",Výsledky!QA32)</f>
        <v/>
      </c>
      <c r="BU9" s="256" t="str">
        <f>IF(ISBLANK(Výsledky!$QH$3),"",Výsledky!QH32)</f>
        <v/>
      </c>
      <c r="BV9" s="256" t="str">
        <f>IF(ISBLANK(Výsledky!$QO$3),"",Výsledky!QO32)</f>
        <v/>
      </c>
      <c r="BW9" s="291" t="str">
        <f>IF(ISBLANK(Výsledky!$QV$3),"",Výsledky!QV32)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Tipy!A17</f>
        <v>52</v>
      </c>
      <c r="D10" s="242" t="str">
        <f>IF(Tipy!B17="","",Tipy!B17)</f>
        <v>Dodes</v>
      </c>
      <c r="E10" s="51">
        <f>SUM(F10:J10)</f>
        <v>1420</v>
      </c>
      <c r="F10" s="246">
        <f>IF(ISBLANK(Výsledky!$I$3),"-",SUM(K10:O10,Q10,S10,U10,V10,X10,Z10,AB10,AC10,AE10:AG10,AI10,AK10:AM10,AP10,AS10:AU10,AW10,AY10,BB10,BD10,BG10:BJ10,BL10,BO10,BP10,BR10,BT10,BU10))</f>
        <v>1010</v>
      </c>
      <c r="G10" s="267">
        <f>IF(ISBLANK(Výsledky!$AY$3),"-",SUM(P10,T10,W10,AA10,AD10,AH10,AV10,AX10,BC10,BE10,BK10,BM10,BQ10,BS10,BV10))</f>
        <v>200</v>
      </c>
      <c r="H10" s="268">
        <f>IF(ISBLANK(Výsledky!$BM$3),"-",SUM(R10,Y10,AJ10,AO10,AQ10,AZ10))</f>
        <v>170</v>
      </c>
      <c r="I10" s="247">
        <f>IF(ISBLANK(Výsledky!$GI$3),"-",SUM(AN10,AR10,BA10,BF10,BN10,BW10))</f>
        <v>40</v>
      </c>
      <c r="J10" s="262" t="str">
        <f>IF(ISBLANK(Výsledky!$I$3),"",Výsledky!I23)</f>
        <v>-</v>
      </c>
      <c r="K10" s="265">
        <f>IF(ISBLANK(Výsledky!$P$3),"",Výsledky!P23)</f>
        <v>80</v>
      </c>
      <c r="L10" s="266">
        <f>IF(ISBLANK(Výsledky!$W$3),"",Výsledky!W23)</f>
        <v>80</v>
      </c>
      <c r="M10" s="256">
        <f>IF(ISBLANK(Výsledky!$AD$3),"",Výsledky!AD23)</f>
        <v>30</v>
      </c>
      <c r="N10" s="256">
        <f>IF(ISBLANK(Výsledky!$AK$3),"",Výsledky!AK23)</f>
        <v>30</v>
      </c>
      <c r="O10" s="256" t="str">
        <f>IF(ISBLANK(Výsledky!$AR$3),"",Výsledky!AR23)</f>
        <v>-</v>
      </c>
      <c r="P10" s="256">
        <f>IF(ISBLANK(Výsledky!$AY$3),"",Výsledky!AY23)</f>
        <v>60</v>
      </c>
      <c r="Q10" s="256">
        <f>IF(ISBLANK(Výsledky!$BF$3),"",Výsledky!BF23)</f>
        <v>80</v>
      </c>
      <c r="R10" s="256">
        <f>IF(ISBLANK(Výsledky!$BM$3),"",Výsledky!BM23)</f>
        <v>50</v>
      </c>
      <c r="S10" s="256">
        <f>IF(ISBLANK(Výsledky!$BT$3),"",Výsledky!BT23)</f>
        <v>10</v>
      </c>
      <c r="T10" s="256">
        <f>IF(ISBLANK(Výsledky!$CA$3),"",Výsledky!CA23)</f>
        <v>30</v>
      </c>
      <c r="U10" s="256">
        <f>IF(ISBLANK(Výsledky!$CH$3),"",Výsledky!CH23)</f>
        <v>30</v>
      </c>
      <c r="V10" s="256">
        <f>IF(ISBLANK(Výsledky!$CO$3),"",Výsledky!CO23)</f>
        <v>40</v>
      </c>
      <c r="W10" s="256">
        <f>IF(ISBLANK(Výsledky!$CV$3),"",Výsledky!CV23)</f>
        <v>40</v>
      </c>
      <c r="X10" s="256">
        <f>IF(ISBLANK(Výsledky!$DC$3),"",Výsledky!DC23)</f>
        <v>100</v>
      </c>
      <c r="Y10" s="256">
        <f>IF(ISBLANK(Výsledky!$DJ$3),"",Výsledky!DJ23)</f>
        <v>30</v>
      </c>
      <c r="Z10" s="256">
        <f>IF(ISBLANK(Výsledky!$DQ$3),"",Výsledky!DQ23)</f>
        <v>0</v>
      </c>
      <c r="AA10" s="256">
        <f>IF(ISBLANK(Výsledky!$DX$3),"",Výsledky!DX23)</f>
        <v>0</v>
      </c>
      <c r="AB10" s="256">
        <f>IF(ISBLANK(Výsledky!$EE$3),"",Výsledky!EE23)</f>
        <v>50</v>
      </c>
      <c r="AC10" s="256">
        <f>IF(ISBLANK(Výsledky!$EL$3),"",Výsledky!EL23)</f>
        <v>10</v>
      </c>
      <c r="AD10" s="256">
        <f>IF(ISBLANK(Výsledky!$ES$3),"",Výsledky!ES23)</f>
        <v>50</v>
      </c>
      <c r="AE10" s="256">
        <f>IF(ISBLANK(Výsledky!$EZ$3),"",Výsledky!EZ23)</f>
        <v>40</v>
      </c>
      <c r="AF10" s="256">
        <f>IF(ISBLANK(Výsledky!$FG$3),"",Výsledky!FG23)</f>
        <v>60</v>
      </c>
      <c r="AG10" s="256">
        <f>IF(ISBLANK(Výsledky!$FN$3),"",Výsledky!FN23)</f>
        <v>80</v>
      </c>
      <c r="AH10" s="256">
        <f>IF(ISBLANK(Výsledky!$FU$3),"",Výsledky!FU23)</f>
        <v>20</v>
      </c>
      <c r="AI10" s="256">
        <f>IF(ISBLANK(Výsledky!$GB$3),"",Výsledky!GB23)</f>
        <v>0</v>
      </c>
      <c r="AJ10" s="256">
        <f>IF(ISBLANK(Výsledky!$GI$3),"",Výsledky!GI23)</f>
        <v>40</v>
      </c>
      <c r="AK10" s="256">
        <f>IF(ISBLANK(Výsledky!$GP$3),"",Výsledky!GP23)</f>
        <v>60</v>
      </c>
      <c r="AL10" s="256">
        <f>IF(ISBLANK(Výsledky!$GW$3),"",Výsledky!GW23)</f>
        <v>20</v>
      </c>
      <c r="AM10" s="256">
        <f>IF(ISBLANK(Výsledky!$HD$3),"",Výsledky!HD23)</f>
        <v>60</v>
      </c>
      <c r="AN10" s="256">
        <f>IF(ISBLANK(Výsledky!$HK$3),"",Výsledky!HK23)</f>
        <v>0</v>
      </c>
      <c r="AO10" s="256">
        <f>IF(ISBLANK(Výsledky!$HR$3),"",Výsledky!HR23)</f>
        <v>50</v>
      </c>
      <c r="AP10" s="256">
        <f>IF(ISBLANK(Výsledky!$HY$3),"",Výsledky!HY23)</f>
        <v>40</v>
      </c>
      <c r="AQ10" s="256">
        <f>IF(ISBLANK(Výsledky!$IF$3),"",Výsledky!IF23)</f>
        <v>0</v>
      </c>
      <c r="AR10" s="256">
        <f>IF(ISBLANK(Výsledky!$IM$3),"",Výsledky!IM23)</f>
        <v>40</v>
      </c>
      <c r="AS10" s="256">
        <f>IF(ISBLANK(Výsledky!$IT$3),"",Výsledky!IT23)</f>
        <v>40</v>
      </c>
      <c r="AT10" s="256">
        <f>IF(ISBLANK(Výsledky!$JA$3),"",Výsledky!JA23)</f>
        <v>0</v>
      </c>
      <c r="AU10" s="256">
        <f>IF(ISBLANK(Výsledky!$JH$3),"",Výsledky!JH23)</f>
        <v>40</v>
      </c>
      <c r="AV10" s="256" t="str">
        <f>IF(ISBLANK(Výsledky!$JO$3),"",Výsledky!JO23)</f>
        <v/>
      </c>
      <c r="AW10" s="256">
        <f>IF(ISBLANK(Výsledky!$JV$3),"",Výsledky!JV23)</f>
        <v>30</v>
      </c>
      <c r="AX10" s="256" t="str">
        <f>IF(ISBLANK(Výsledky!$KC$3),"",Výsledky!KC23)</f>
        <v/>
      </c>
      <c r="AY10" s="256" t="str">
        <f>IF(ISBLANK(Výsledky!$KJ$3),"",Výsledky!KJ23)</f>
        <v/>
      </c>
      <c r="AZ10" s="256" t="str">
        <f>IF(ISBLANK(Výsledky!$KQ$3),"",Výsledky!KQ23)</f>
        <v/>
      </c>
      <c r="BA10" s="256" t="str">
        <f>IF(ISBLANK(Výsledky!$KX$3),"",Výsledky!KX23)</f>
        <v/>
      </c>
      <c r="BB10" s="256" t="str">
        <f>IF(ISBLANK(Výsledky!$LE$3),"",Výsledky!LE23)</f>
        <v/>
      </c>
      <c r="BC10" s="256" t="str">
        <f>IF(ISBLANK(Výsledky!$LL$3),"",Výsledky!LL23)</f>
        <v/>
      </c>
      <c r="BD10" s="256" t="str">
        <f>IF(ISBLANK(Výsledky!$LS$3),"",Výsledky!LS23)</f>
        <v/>
      </c>
      <c r="BE10" s="256" t="str">
        <f>IF(ISBLANK(Výsledky!$LZ$3),"",Výsledky!LZ23)</f>
        <v/>
      </c>
      <c r="BF10" s="256" t="str">
        <f>IF(ISBLANK(Výsledky!$MG$3),"",Výsledky!MG23)</f>
        <v/>
      </c>
      <c r="BG10" s="256" t="str">
        <f>IF(ISBLANK(Výsledky!$MN$3),"",Výsledky!MN23)</f>
        <v/>
      </c>
      <c r="BH10" s="256" t="str">
        <f>IF(ISBLANK(Výsledky!$MU$3),"",Výsledky!MU23)</f>
        <v/>
      </c>
      <c r="BI10" s="256" t="str">
        <f>IF(ISBLANK(Výsledky!$NB$3),"",Výsledky!NB23)</f>
        <v/>
      </c>
      <c r="BJ10" s="256" t="str">
        <f>IF(ISBLANK(Výsledky!$NI$3),"",Výsledky!NI23)</f>
        <v/>
      </c>
      <c r="BK10" s="256" t="str">
        <f>IF(ISBLANK(Výsledky!$NP$3),"",Výsledky!NP23)</f>
        <v/>
      </c>
      <c r="BL10" s="256" t="str">
        <f>IF(ISBLANK(Výsledky!$NW$3),"",Výsledky!NW23)</f>
        <v/>
      </c>
      <c r="BM10" s="256" t="str">
        <f>IF(ISBLANK(Výsledky!$OD$3),"",Výsledky!OD23)</f>
        <v/>
      </c>
      <c r="BN10" s="256" t="str">
        <f>IF(ISBLANK(Výsledky!$OK$3),"",Výsledky!OK23)</f>
        <v/>
      </c>
      <c r="BO10" s="256" t="str">
        <f>IF(ISBLANK(Výsledky!$OR$3),"",Výsledky!OR23)</f>
        <v/>
      </c>
      <c r="BP10" s="256" t="str">
        <f>IF(ISBLANK(Výsledky!$OY$3),"",Výsledky!OY23)</f>
        <v/>
      </c>
      <c r="BQ10" s="256" t="str">
        <f>IF(ISBLANK(Výsledky!$PF$3),"",Výsledky!PF23)</f>
        <v/>
      </c>
      <c r="BR10" s="256" t="str">
        <f>IF(ISBLANK(Výsledky!$PM$3),"",Výsledky!PM23)</f>
        <v/>
      </c>
      <c r="BS10" s="256" t="str">
        <f>IF(ISBLANK(Výsledky!$PT$3),"",Výsledky!PT23)</f>
        <v/>
      </c>
      <c r="BT10" s="256" t="str">
        <f>IF(ISBLANK(Výsledky!$QA$3),"",Výsledky!QA23)</f>
        <v/>
      </c>
      <c r="BU10" s="256" t="str">
        <f>IF(ISBLANK(Výsledky!$QH$3),"",Výsledky!QH23)</f>
        <v/>
      </c>
      <c r="BV10" s="256" t="str">
        <f>IF(ISBLANK(Výsledky!$QO$3),"",Výsledky!QO23)</f>
        <v/>
      </c>
      <c r="BW10" s="291" t="str">
        <f>IF(ISBLANK(Výsledky!$QV$3),"",Výsledky!QV23)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Tipy!A51</f>
        <v>5</v>
      </c>
      <c r="D11" s="242" t="str">
        <f>IF(Tipy!B51="","",Tipy!B51)</f>
        <v>Pato</v>
      </c>
      <c r="E11" s="51">
        <f>SUM(F11:J11)</f>
        <v>1410</v>
      </c>
      <c r="F11" s="246">
        <f>IF(ISBLANK(Výsledky!$I$3),"-",SUM(K11:O11,Q11,S11,U11,V11,X11,Z11,AB11,AC11,AE11:AG11,AI11,AK11:AM11,AP11,AS11:AU11,AW11,AY11,BB11,BD11,BG11:BJ11,BL11,BO11,BP11,BR11,BT11,BU11))</f>
        <v>940</v>
      </c>
      <c r="G11" s="267">
        <f>IF(ISBLANK(Výsledky!$AY$3),"-",SUM(P11,T11,W11,AA11,AD11,AH11,AV11,AX11,BC11,BE11,BK11,BM11,BQ11,BS11,BV11))</f>
        <v>220</v>
      </c>
      <c r="H11" s="268">
        <f>IF(ISBLANK(Výsledky!$BM$3),"-",SUM(R11,Y11,AJ11,AO11,AQ11,AZ11))</f>
        <v>190</v>
      </c>
      <c r="I11" s="247">
        <f>IF(ISBLANK(Výsledky!$GI$3),"-",SUM(AN11,AR11,BA11,BF11,BN11,BW11))</f>
        <v>60</v>
      </c>
      <c r="J11" s="262" t="str">
        <f>IF(ISBLANK(Výsledky!$I$3),"",Výsledky!I57)</f>
        <v>-</v>
      </c>
      <c r="K11" s="265">
        <f>IF(ISBLANK(Výsledky!$P$3),"",Výsledky!P57)</f>
        <v>0</v>
      </c>
      <c r="L11" s="266">
        <f>IF(ISBLANK(Výsledky!$W$3),"",Výsledky!W57)</f>
        <v>70</v>
      </c>
      <c r="M11" s="256">
        <f>IF(ISBLANK(Výsledky!$AD$3),"",Výsledky!AD57)</f>
        <v>30</v>
      </c>
      <c r="N11" s="256">
        <f>IF(ISBLANK(Výsledky!$AK$3),"",Výsledky!AK57)</f>
        <v>50</v>
      </c>
      <c r="O11" s="256">
        <f>IF(ISBLANK(Výsledky!$AR$3),"",Výsledky!AR57)</f>
        <v>60</v>
      </c>
      <c r="P11" s="256">
        <f>IF(ISBLANK(Výsledky!$AY$3),"",Výsledky!AY57)</f>
        <v>60</v>
      </c>
      <c r="Q11" s="256">
        <f>IF(ISBLANK(Výsledky!$BF$3),"",Výsledky!BF57)</f>
        <v>50</v>
      </c>
      <c r="R11" s="256">
        <f>IF(ISBLANK(Výsledky!$BM$3),"",Výsledky!BM57)</f>
        <v>80</v>
      </c>
      <c r="S11" s="256">
        <f>IF(ISBLANK(Výsledky!$BT$3),"",Výsledky!BT57)</f>
        <v>0</v>
      </c>
      <c r="T11" s="256">
        <f>IF(ISBLANK(Výsledky!$CA$3),"",Výsledky!CA57)</f>
        <v>50</v>
      </c>
      <c r="U11" s="256">
        <f>IF(ISBLANK(Výsledky!$CH$3),"",Výsledky!CH57)</f>
        <v>30</v>
      </c>
      <c r="V11" s="256">
        <f>IF(ISBLANK(Výsledky!$CO$3),"",Výsledky!CO57)</f>
        <v>40</v>
      </c>
      <c r="W11" s="256">
        <f>IF(ISBLANK(Výsledky!$CV$3),"",Výsledky!CV57)</f>
        <v>40</v>
      </c>
      <c r="X11" s="256">
        <f>IF(ISBLANK(Výsledky!$DC$3),"",Výsledky!DC57)</f>
        <v>50</v>
      </c>
      <c r="Y11" s="256">
        <f>IF(ISBLANK(Výsledky!$DJ$3),"",Výsledky!DJ57)</f>
        <v>30</v>
      </c>
      <c r="Z11" s="256">
        <f>IF(ISBLANK(Výsledky!$DQ$3),"",Výsledky!DQ57)</f>
        <v>0</v>
      </c>
      <c r="AA11" s="256">
        <f>IF(ISBLANK(Výsledky!$DX$3),"",Výsledky!DX57)</f>
        <v>20</v>
      </c>
      <c r="AB11" s="256">
        <f>IF(ISBLANK(Výsledky!$EE$3),"",Výsledky!EE57)</f>
        <v>80</v>
      </c>
      <c r="AC11" s="256">
        <f>IF(ISBLANK(Výsledky!$EL$3),"",Výsledky!EL57)</f>
        <v>10</v>
      </c>
      <c r="AD11" s="256">
        <f>IF(ISBLANK(Výsledky!$ES$3),"",Výsledky!ES57)</f>
        <v>30</v>
      </c>
      <c r="AE11" s="256">
        <f>IF(ISBLANK(Výsledky!$EZ$3),"",Výsledky!EZ57)</f>
        <v>20</v>
      </c>
      <c r="AF11" s="256">
        <f>IF(ISBLANK(Výsledky!$FG$3),"",Výsledky!FG57)</f>
        <v>50</v>
      </c>
      <c r="AG11" s="256">
        <f>IF(ISBLANK(Výsledky!$FN$3),"",Výsledky!FN57)</f>
        <v>50</v>
      </c>
      <c r="AH11" s="256">
        <f>IF(ISBLANK(Výsledky!$FU$3),"",Výsledky!FU57)</f>
        <v>20</v>
      </c>
      <c r="AI11" s="256">
        <f>IF(ISBLANK(Výsledky!$GB$3),"",Výsledky!GB57)</f>
        <v>0</v>
      </c>
      <c r="AJ11" s="256">
        <f>IF(ISBLANK(Výsledky!$GI$3),"",Výsledky!GI57)</f>
        <v>20</v>
      </c>
      <c r="AK11" s="256">
        <f>IF(ISBLANK(Výsledky!$GP$3),"",Výsledky!GP57)</f>
        <v>60</v>
      </c>
      <c r="AL11" s="256">
        <f>IF(ISBLANK(Výsledky!$GW$3),"",Výsledky!GW57)</f>
        <v>60</v>
      </c>
      <c r="AM11" s="256">
        <f>IF(ISBLANK(Výsledky!$HD$3),"",Výsledky!HD57)</f>
        <v>20</v>
      </c>
      <c r="AN11" s="256">
        <f>IF(ISBLANK(Výsledky!$HK$3),"",Výsledky!HK57)</f>
        <v>20</v>
      </c>
      <c r="AO11" s="256">
        <f>IF(ISBLANK(Výsledky!$HR$3),"",Výsledky!HR57)</f>
        <v>60</v>
      </c>
      <c r="AP11" s="256">
        <f>IF(ISBLANK(Výsledky!$HY$3),"",Výsledky!HY57)</f>
        <v>40</v>
      </c>
      <c r="AQ11" s="256">
        <f>IF(ISBLANK(Výsledky!$IF$3),"",Výsledky!IF57)</f>
        <v>0</v>
      </c>
      <c r="AR11" s="256">
        <f>IF(ISBLANK(Výsledky!$IM$3),"",Výsledky!IM57)</f>
        <v>40</v>
      </c>
      <c r="AS11" s="256">
        <f>IF(ISBLANK(Výsledky!$IT$3),"",Výsledky!IT57)</f>
        <v>40</v>
      </c>
      <c r="AT11" s="256">
        <f>IF(ISBLANK(Výsledky!$JA$3),"",Výsledky!JA57)</f>
        <v>0</v>
      </c>
      <c r="AU11" s="256">
        <f>IF(ISBLANK(Výsledky!$JH$3),"",Výsledky!JH57)</f>
        <v>80</v>
      </c>
      <c r="AV11" s="256" t="str">
        <f>IF(ISBLANK(Výsledky!$JO$3),"",Výsledky!JO57)</f>
        <v/>
      </c>
      <c r="AW11" s="256">
        <f>IF(ISBLANK(Výsledky!$JV$3),"",Výsledky!JV57)</f>
        <v>50</v>
      </c>
      <c r="AX11" s="256" t="str">
        <f>IF(ISBLANK(Výsledky!$KC$3),"",Výsledky!KC57)</f>
        <v/>
      </c>
      <c r="AY11" s="256" t="str">
        <f>IF(ISBLANK(Výsledky!$KJ$3),"",Výsledky!KJ57)</f>
        <v/>
      </c>
      <c r="AZ11" s="256" t="str">
        <f>IF(ISBLANK(Výsledky!$KQ$3),"",Výsledky!KQ57)</f>
        <v/>
      </c>
      <c r="BA11" s="256" t="str">
        <f>IF(ISBLANK(Výsledky!$KX$3),"",Výsledky!KX57)</f>
        <v/>
      </c>
      <c r="BB11" s="256" t="str">
        <f>IF(ISBLANK(Výsledky!$LE$3),"",Výsledky!LE57)</f>
        <v/>
      </c>
      <c r="BC11" s="256" t="str">
        <f>IF(ISBLANK(Výsledky!$LL$3),"",Výsledky!LL57)</f>
        <v/>
      </c>
      <c r="BD11" s="256" t="str">
        <f>IF(ISBLANK(Výsledky!$LS$3),"",Výsledky!LS57)</f>
        <v/>
      </c>
      <c r="BE11" s="256" t="str">
        <f>IF(ISBLANK(Výsledky!$LZ$3),"",Výsledky!LZ57)</f>
        <v/>
      </c>
      <c r="BF11" s="256" t="str">
        <f>IF(ISBLANK(Výsledky!$MG$3),"",Výsledky!MG57)</f>
        <v/>
      </c>
      <c r="BG11" s="256" t="str">
        <f>IF(ISBLANK(Výsledky!$MN$3),"",Výsledky!MN57)</f>
        <v/>
      </c>
      <c r="BH11" s="256" t="str">
        <f>IF(ISBLANK(Výsledky!$MU$3),"",Výsledky!MU57)</f>
        <v/>
      </c>
      <c r="BI11" s="256" t="str">
        <f>IF(ISBLANK(Výsledky!$NB$3),"",Výsledky!NB57)</f>
        <v/>
      </c>
      <c r="BJ11" s="256" t="str">
        <f>IF(ISBLANK(Výsledky!$NI$3),"",Výsledky!NI57)</f>
        <v/>
      </c>
      <c r="BK11" s="256" t="str">
        <f>IF(ISBLANK(Výsledky!$NP$3),"",Výsledky!NP57)</f>
        <v/>
      </c>
      <c r="BL11" s="256" t="str">
        <f>IF(ISBLANK(Výsledky!$NW$3),"",Výsledky!NW57)</f>
        <v/>
      </c>
      <c r="BM11" s="256" t="str">
        <f>IF(ISBLANK(Výsledky!$OD$3),"",Výsledky!OD57)</f>
        <v/>
      </c>
      <c r="BN11" s="256" t="str">
        <f>IF(ISBLANK(Výsledky!$OK$3),"",Výsledky!OK57)</f>
        <v/>
      </c>
      <c r="BO11" s="256" t="str">
        <f>IF(ISBLANK(Výsledky!$OR$3),"",Výsledky!OR57)</f>
        <v/>
      </c>
      <c r="BP11" s="256" t="str">
        <f>IF(ISBLANK(Výsledky!$OY$3),"",Výsledky!OY57)</f>
        <v/>
      </c>
      <c r="BQ11" s="256" t="str">
        <f>IF(ISBLANK(Výsledky!$PF$3),"",Výsledky!PF57)</f>
        <v/>
      </c>
      <c r="BR11" s="256" t="str">
        <f>IF(ISBLANK(Výsledky!$PM$3),"",Výsledky!PM57)</f>
        <v/>
      </c>
      <c r="BS11" s="256" t="str">
        <f>IF(ISBLANK(Výsledky!$PT$3),"",Výsledky!PT57)</f>
        <v/>
      </c>
      <c r="BT11" s="256" t="str">
        <f>IF(ISBLANK(Výsledky!$QA$3),"",Výsledky!QA57)</f>
        <v/>
      </c>
      <c r="BU11" s="256" t="str">
        <f>IF(ISBLANK(Výsledky!$QH$3),"",Výsledky!QH57)</f>
        <v/>
      </c>
      <c r="BV11" s="256" t="str">
        <f>IF(ISBLANK(Výsledky!$QO$3),"",Výsledky!QO57)</f>
        <v/>
      </c>
      <c r="BW11" s="291" t="str">
        <f>IF(ISBLANK(Výsledky!$QV$3),"",Výsledky!QV57)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Tipy!A13</f>
        <v>4</v>
      </c>
      <c r="D12" s="242" t="str">
        <f>IF(Tipy!B13="","",Tipy!B13)</f>
        <v>boss</v>
      </c>
      <c r="E12" s="51">
        <f>SUM(F12:J12)</f>
        <v>1400</v>
      </c>
      <c r="F12" s="246">
        <f>IF(ISBLANK(Výsledky!$I$3),"-",SUM(K12:O12,Q12,S12,U12,V12,X12,Z12,AB12,AC12,AE12:AG12,AI12,AK12:AM12,AP12,AS12:AU12,AW12,AY12,BB12,BD12,BG12:BJ12,BL12,BO12,BP12,BR12,BT12,BU12))</f>
        <v>870</v>
      </c>
      <c r="G12" s="267">
        <f>IF(ISBLANK(Výsledky!$AY$3),"-",SUM(P12,T12,W12,AA12,AD12,AH12,AV12,AX12,BC12,BE12,BK12,BM12,BQ12,BS12,BV12))</f>
        <v>180</v>
      </c>
      <c r="H12" s="268">
        <f>IF(ISBLANK(Výsledky!$BM$3),"-",SUM(R12,Y12,AJ12,AO12,AQ12,AZ12))</f>
        <v>250</v>
      </c>
      <c r="I12" s="247">
        <f>IF(ISBLANK(Výsledky!$GI$3),"-",SUM(AN12,AR12,BA12,BF12,BN12,BW12))</f>
        <v>100</v>
      </c>
      <c r="J12" s="262" t="str">
        <f>IF(ISBLANK(Výsledky!$I$3),"",Výsledky!I19)</f>
        <v>-</v>
      </c>
      <c r="K12" s="265">
        <f>IF(ISBLANK(Výsledky!$P$3),"",Výsledky!P19)</f>
        <v>30</v>
      </c>
      <c r="L12" s="266">
        <f>IF(ISBLANK(Výsledky!$W$3),"",Výsledky!W19)</f>
        <v>40</v>
      </c>
      <c r="M12" s="256">
        <f>IF(ISBLANK(Výsledky!$AD$3),"",Výsledky!AD19)</f>
        <v>60</v>
      </c>
      <c r="N12" s="256">
        <f>IF(ISBLANK(Výsledky!$AK$3),"",Výsledky!AK19)</f>
        <v>50</v>
      </c>
      <c r="O12" s="256">
        <f>IF(ISBLANK(Výsledky!$AR$3),"",Výsledky!AR19)</f>
        <v>20</v>
      </c>
      <c r="P12" s="256">
        <f>IF(ISBLANK(Výsledky!$AY$3),"",Výsledky!AY19)</f>
        <v>80</v>
      </c>
      <c r="Q12" s="256">
        <f>IF(ISBLANK(Výsledky!$BF$3),"",Výsledky!BF19)</f>
        <v>40</v>
      </c>
      <c r="R12" s="256">
        <f>IF(ISBLANK(Výsledky!$BM$3),"",Výsledky!BM19)</f>
        <v>100</v>
      </c>
      <c r="S12" s="256">
        <f>IF(ISBLANK(Výsledky!$BT$3),"",Výsledky!BT19)</f>
        <v>0</v>
      </c>
      <c r="T12" s="256">
        <f>IF(ISBLANK(Výsledky!$CA$3),"",Výsledky!CA19)</f>
        <v>20</v>
      </c>
      <c r="U12" s="256">
        <f>IF(ISBLANK(Výsledky!$CH$3),"",Výsledky!CH19)</f>
        <v>20</v>
      </c>
      <c r="V12" s="256">
        <f>IF(ISBLANK(Výsledky!$CO$3),"",Výsledky!CO19)</f>
        <v>50</v>
      </c>
      <c r="W12" s="256">
        <f>IF(ISBLANK(Výsledky!$CV$3),"",Výsledky!CV19)</f>
        <v>40</v>
      </c>
      <c r="X12" s="256">
        <f>IF(ISBLANK(Výsledky!$DC$3),"",Výsledky!DC19)</f>
        <v>100</v>
      </c>
      <c r="Y12" s="256">
        <f>IF(ISBLANK(Výsledky!$DJ$3),"",Výsledky!DJ19)</f>
        <v>50</v>
      </c>
      <c r="Z12" s="256">
        <f>IF(ISBLANK(Výsledky!$DQ$3),"",Výsledky!DQ19)</f>
        <v>0</v>
      </c>
      <c r="AA12" s="256">
        <f>IF(ISBLANK(Výsledky!$DX$3),"",Výsledky!DX19)</f>
        <v>0</v>
      </c>
      <c r="AB12" s="256">
        <f>IF(ISBLANK(Výsledky!$EE$3),"",Výsledky!EE19)</f>
        <v>50</v>
      </c>
      <c r="AC12" s="256">
        <f>IF(ISBLANK(Výsledky!$EL$3),"",Výsledky!EL19)</f>
        <v>20</v>
      </c>
      <c r="AD12" s="256">
        <f>IF(ISBLANK(Výsledky!$ES$3),"",Výsledky!ES19)</f>
        <v>40</v>
      </c>
      <c r="AE12" s="256">
        <f>IF(ISBLANK(Výsledky!$EZ$3),"",Výsledky!EZ19)</f>
        <v>20</v>
      </c>
      <c r="AF12" s="256">
        <f>IF(ISBLANK(Výsledky!$FG$3),"",Výsledky!FG19)</f>
        <v>20</v>
      </c>
      <c r="AG12" s="256">
        <f>IF(ISBLANK(Výsledky!$FN$3),"",Výsledky!FN19)</f>
        <v>50</v>
      </c>
      <c r="AH12" s="256">
        <f>IF(ISBLANK(Výsledky!$FU$3),"",Výsledky!FU19)</f>
        <v>0</v>
      </c>
      <c r="AI12" s="256">
        <f>IF(ISBLANK(Výsledky!$GB$3),"",Výsledky!GB19)</f>
        <v>0</v>
      </c>
      <c r="AJ12" s="256">
        <f>IF(ISBLANK(Výsledky!$GI$3),"",Výsledky!GI19)</f>
        <v>60</v>
      </c>
      <c r="AK12" s="256">
        <f>IF(ISBLANK(Výsledky!$GP$3),"",Výsledky!GP19)</f>
        <v>50</v>
      </c>
      <c r="AL12" s="256">
        <f>IF(ISBLANK(Výsledky!$GW$3),"",Výsledky!GW19)</f>
        <v>30</v>
      </c>
      <c r="AM12" s="256">
        <f>IF(ISBLANK(Výsledky!$HD$3),"",Výsledky!HD19)</f>
        <v>60</v>
      </c>
      <c r="AN12" s="256">
        <f>IF(ISBLANK(Výsledky!$HK$3),"",Výsledky!HK19)</f>
        <v>30</v>
      </c>
      <c r="AO12" s="256">
        <f>IF(ISBLANK(Výsledky!$HR$3),"",Výsledky!HR19)</f>
        <v>30</v>
      </c>
      <c r="AP12" s="256" t="str">
        <f>IF(ISBLANK(Výsledky!$HY$3),"",Výsledky!HY19)</f>
        <v>-</v>
      </c>
      <c r="AQ12" s="256">
        <f>IF(ISBLANK(Výsledky!$IF$3),"",Výsledky!IF19)</f>
        <v>10</v>
      </c>
      <c r="AR12" s="256">
        <f>IF(ISBLANK(Výsledky!$IM$3),"",Výsledky!IM19)</f>
        <v>70</v>
      </c>
      <c r="AS12" s="256">
        <f>IF(ISBLANK(Výsledky!$IT$3),"",Výsledky!IT19)</f>
        <v>60</v>
      </c>
      <c r="AT12" s="256">
        <f>IF(ISBLANK(Výsledky!$JA$3),"",Výsledky!JA19)</f>
        <v>0</v>
      </c>
      <c r="AU12" s="256">
        <f>IF(ISBLANK(Výsledky!$JH$3),"",Výsledky!JH19)</f>
        <v>80</v>
      </c>
      <c r="AV12" s="256" t="str">
        <f>IF(ISBLANK(Výsledky!$JO$3),"",Výsledky!JO19)</f>
        <v/>
      </c>
      <c r="AW12" s="256">
        <f>IF(ISBLANK(Výsledky!$JV$3),"",Výsledky!JV19)</f>
        <v>20</v>
      </c>
      <c r="AX12" s="256" t="str">
        <f>IF(ISBLANK(Výsledky!$KC$3),"",Výsledky!KC19)</f>
        <v/>
      </c>
      <c r="AY12" s="256" t="str">
        <f>IF(ISBLANK(Výsledky!$KJ$3),"",Výsledky!KJ19)</f>
        <v/>
      </c>
      <c r="AZ12" s="256" t="str">
        <f>IF(ISBLANK(Výsledky!$KQ$3),"",Výsledky!KQ19)</f>
        <v/>
      </c>
      <c r="BA12" s="256" t="str">
        <f>IF(ISBLANK(Výsledky!$KX$3),"",Výsledky!KX19)</f>
        <v/>
      </c>
      <c r="BB12" s="256" t="str">
        <f>IF(ISBLANK(Výsledky!$LE$3),"",Výsledky!LE19)</f>
        <v/>
      </c>
      <c r="BC12" s="256" t="str">
        <f>IF(ISBLANK(Výsledky!$LL$3),"",Výsledky!LL19)</f>
        <v/>
      </c>
      <c r="BD12" s="256" t="str">
        <f>IF(ISBLANK(Výsledky!$LS$3),"",Výsledky!LS19)</f>
        <v/>
      </c>
      <c r="BE12" s="256" t="str">
        <f>IF(ISBLANK(Výsledky!$LZ$3),"",Výsledky!LZ19)</f>
        <v/>
      </c>
      <c r="BF12" s="256" t="str">
        <f>IF(ISBLANK(Výsledky!$MG$3),"",Výsledky!MG19)</f>
        <v/>
      </c>
      <c r="BG12" s="256" t="str">
        <f>IF(ISBLANK(Výsledky!$MN$3),"",Výsledky!MN19)</f>
        <v/>
      </c>
      <c r="BH12" s="256" t="str">
        <f>IF(ISBLANK(Výsledky!$MU$3),"",Výsledky!MU19)</f>
        <v/>
      </c>
      <c r="BI12" s="256" t="str">
        <f>IF(ISBLANK(Výsledky!$NB$3),"",Výsledky!NB19)</f>
        <v/>
      </c>
      <c r="BJ12" s="256" t="str">
        <f>IF(ISBLANK(Výsledky!$NI$3),"",Výsledky!NI19)</f>
        <v/>
      </c>
      <c r="BK12" s="256" t="str">
        <f>IF(ISBLANK(Výsledky!$NP$3),"",Výsledky!NP19)</f>
        <v/>
      </c>
      <c r="BL12" s="256" t="str">
        <f>IF(ISBLANK(Výsledky!$NW$3),"",Výsledky!NW19)</f>
        <v/>
      </c>
      <c r="BM12" s="256" t="str">
        <f>IF(ISBLANK(Výsledky!$OD$3),"",Výsledky!OD19)</f>
        <v/>
      </c>
      <c r="BN12" s="256" t="str">
        <f>IF(ISBLANK(Výsledky!$OK$3),"",Výsledky!OK19)</f>
        <v/>
      </c>
      <c r="BO12" s="256" t="str">
        <f>IF(ISBLANK(Výsledky!$OR$3),"",Výsledky!OR19)</f>
        <v/>
      </c>
      <c r="BP12" s="256" t="str">
        <f>IF(ISBLANK(Výsledky!$OY$3),"",Výsledky!OY19)</f>
        <v/>
      </c>
      <c r="BQ12" s="256" t="str">
        <f>IF(ISBLANK(Výsledky!$PF$3),"",Výsledky!PF19)</f>
        <v/>
      </c>
      <c r="BR12" s="256" t="str">
        <f>IF(ISBLANK(Výsledky!$PM$3),"",Výsledky!PM19)</f>
        <v/>
      </c>
      <c r="BS12" s="256" t="str">
        <f>IF(ISBLANK(Výsledky!$PT$3),"",Výsledky!PT19)</f>
        <v/>
      </c>
      <c r="BT12" s="256" t="str">
        <f>IF(ISBLANK(Výsledky!$QA$3),"",Výsledky!QA19)</f>
        <v/>
      </c>
      <c r="BU12" s="256" t="str">
        <f>IF(ISBLANK(Výsledky!$QH$3),"",Výsledky!QH19)</f>
        <v/>
      </c>
      <c r="BV12" s="256" t="str">
        <f>IF(ISBLANK(Výsledky!$QO$3),"",Výsledky!QO19)</f>
        <v/>
      </c>
      <c r="BW12" s="291" t="str">
        <f>IF(ISBLANK(Výsledky!$QV$3),"",Výsledky!QV19)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Tipy!A52</f>
        <v>39</v>
      </c>
      <c r="D13" s="242" t="str">
        <f>IF(Tipy!B52="","",Tipy!B52)</f>
        <v>Patrik Gálik</v>
      </c>
      <c r="E13" s="51">
        <f>SUM(F13:J13)</f>
        <v>1370</v>
      </c>
      <c r="F13" s="246">
        <f>IF(ISBLANK(Výsledky!$I$3),"-",SUM(K13:O13,Q13,S13,U13,V13,X13,Z13,AB13,AC13,AE13:AG13,AI13,AK13:AM13,AP13,AS13:AU13,AW13,AY13,BB13,BD13,BG13:BJ13,BL13,BO13,BP13,BR13,BT13,BU13))</f>
        <v>980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190</v>
      </c>
      <c r="I13" s="247">
        <f>IF(ISBLANK(Výsledky!$GI$3),"-",SUM(AN13,AR13,BA13,BF13,BN13,BW13))</f>
        <v>40</v>
      </c>
      <c r="J13" s="262" t="str">
        <f>IF(ISBLANK(Výsledky!$I$3),"",Výsledky!I58)</f>
        <v>-</v>
      </c>
      <c r="K13" s="265">
        <f>IF(ISBLANK(Výsledky!$P$3),"",Výsledky!P58)</f>
        <v>10</v>
      </c>
      <c r="L13" s="266">
        <f>IF(ISBLANK(Výsledky!$W$3),"",Výsledky!W58)</f>
        <v>80</v>
      </c>
      <c r="M13" s="256">
        <f>IF(ISBLANK(Výsledky!$AD$3),"",Výsledky!AD58)</f>
        <v>30</v>
      </c>
      <c r="N13" s="256">
        <f>IF(ISBLANK(Výsledky!$AK$3),"",Výsledky!AK58)</f>
        <v>50</v>
      </c>
      <c r="O13" s="256">
        <f>IF(ISBLANK(Výsledky!$AR$3),"",Výsledky!AR58)</f>
        <v>40</v>
      </c>
      <c r="P13" s="256">
        <f>IF(ISBLANK(Výsledky!$AY$3),"",Výsledky!AY58)</f>
        <v>50</v>
      </c>
      <c r="Q13" s="256">
        <f>IF(ISBLANK(Výsledky!$BF$3),"",Výsledky!BF58)</f>
        <v>40</v>
      </c>
      <c r="R13" s="256">
        <f>IF(ISBLANK(Výsledky!$BM$3),"",Výsledky!BM58)</f>
        <v>40</v>
      </c>
      <c r="S13" s="256">
        <f>IF(ISBLANK(Výsledky!$BT$3),"",Výsledky!BT58)</f>
        <v>10</v>
      </c>
      <c r="T13" s="256">
        <f>IF(ISBLANK(Výsledky!$CA$3),"",Výsledky!CA58)</f>
        <v>30</v>
      </c>
      <c r="U13" s="256">
        <f>IF(ISBLANK(Výsledky!$CH$3),"",Výsledky!CH58)</f>
        <v>30</v>
      </c>
      <c r="V13" s="256">
        <f>IF(ISBLANK(Výsledky!$CO$3),"",Výsledky!CO58)</f>
        <v>50</v>
      </c>
      <c r="W13" s="256">
        <f>IF(ISBLANK(Výsledky!$CV$3),"",Výsledky!CV58)</f>
        <v>40</v>
      </c>
      <c r="X13" s="256">
        <f>IF(ISBLANK(Výsledky!$DC$3),"",Výsledky!DC58)</f>
        <v>60</v>
      </c>
      <c r="Y13" s="256">
        <f>IF(ISBLANK(Výsledky!$DJ$3),"",Výsledky!DJ58)</f>
        <v>80</v>
      </c>
      <c r="Z13" s="256">
        <f>IF(ISBLANK(Výsledky!$DQ$3),"",Výsledky!DQ58)</f>
        <v>0</v>
      </c>
      <c r="AA13" s="256">
        <f>IF(ISBLANK(Výsledky!$DX$3),"",Výsledky!DX58)</f>
        <v>0</v>
      </c>
      <c r="AB13" s="256">
        <f>IF(ISBLANK(Výsledky!$EE$3),"",Výsledky!EE58)</f>
        <v>80</v>
      </c>
      <c r="AC13" s="256">
        <f>IF(ISBLANK(Výsledky!$EL$3),"",Výsledky!EL58)</f>
        <v>80</v>
      </c>
      <c r="AD13" s="256">
        <f>IF(ISBLANK(Výsledky!$ES$3),"",Výsledky!ES58)</f>
        <v>40</v>
      </c>
      <c r="AE13" s="256">
        <f>IF(ISBLANK(Výsledky!$EZ$3),"",Výsledky!EZ58)</f>
        <v>20</v>
      </c>
      <c r="AF13" s="256">
        <f>IF(ISBLANK(Výsledky!$FG$3),"",Výsledky!FG58)</f>
        <v>50</v>
      </c>
      <c r="AG13" s="256">
        <f>IF(ISBLANK(Výsledky!$FN$3),"",Výsledky!FN58)</f>
        <v>50</v>
      </c>
      <c r="AH13" s="256">
        <f>IF(ISBLANK(Výsledky!$FU$3),"",Výsledky!FU58)</f>
        <v>0</v>
      </c>
      <c r="AI13" s="256">
        <f>IF(ISBLANK(Výsledky!$GB$3),"",Výsledky!GB58)</f>
        <v>0</v>
      </c>
      <c r="AJ13" s="256">
        <f>IF(ISBLANK(Výsledky!$GI$3),"",Výsledky!GI58)</f>
        <v>40</v>
      </c>
      <c r="AK13" s="256">
        <f>IF(ISBLANK(Výsledky!$GP$3),"",Výsledky!GP58)</f>
        <v>0</v>
      </c>
      <c r="AL13" s="256">
        <f>IF(ISBLANK(Výsledky!$GW$3),"",Výsledky!GW58)</f>
        <v>40</v>
      </c>
      <c r="AM13" s="256">
        <f>IF(ISBLANK(Výsledky!$HD$3),"",Výsledky!HD58)</f>
        <v>40</v>
      </c>
      <c r="AN13" s="256">
        <f>IF(ISBLANK(Výsledky!$HK$3),"",Výsledky!HK58)</f>
        <v>0</v>
      </c>
      <c r="AO13" s="256">
        <f>IF(ISBLANK(Výsledky!$HR$3),"",Výsledky!HR58)</f>
        <v>30</v>
      </c>
      <c r="AP13" s="256">
        <f>IF(ISBLANK(Výsledky!$HY$3),"",Výsledky!HY58)</f>
        <v>40</v>
      </c>
      <c r="AQ13" s="256">
        <f>IF(ISBLANK(Výsledky!$IF$3),"",Výsledky!IF58)</f>
        <v>0</v>
      </c>
      <c r="AR13" s="256">
        <f>IF(ISBLANK(Výsledky!$IM$3),"",Výsledky!IM58)</f>
        <v>40</v>
      </c>
      <c r="AS13" s="256">
        <f>IF(ISBLANK(Výsledky!$IT$3),"",Výsledky!IT58)</f>
        <v>50</v>
      </c>
      <c r="AT13" s="256">
        <f>IF(ISBLANK(Výsledky!$JA$3),"",Výsledky!JA58)</f>
        <v>0</v>
      </c>
      <c r="AU13" s="256">
        <f>IF(ISBLANK(Výsledky!$JH$3),"",Výsledky!JH58)</f>
        <v>80</v>
      </c>
      <c r="AV13" s="256" t="str">
        <f>IF(ISBLANK(Výsledky!$JO$3),"",Výsledky!JO58)</f>
        <v/>
      </c>
      <c r="AW13" s="256">
        <f>IF(ISBLANK(Výsledky!$JV$3),"",Výsledky!JV58)</f>
        <v>50</v>
      </c>
      <c r="AX13" s="256" t="str">
        <f>IF(ISBLANK(Výsledky!$KC$3),"",Výsledky!KC58)</f>
        <v/>
      </c>
      <c r="AY13" s="256" t="str">
        <f>IF(ISBLANK(Výsledky!$KJ$3),"",Výsledky!KJ58)</f>
        <v/>
      </c>
      <c r="AZ13" s="256" t="str">
        <f>IF(ISBLANK(Výsledky!$KQ$3),"",Výsledky!KQ58)</f>
        <v/>
      </c>
      <c r="BA13" s="256" t="str">
        <f>IF(ISBLANK(Výsledky!$KX$3),"",Výsledky!KX58)</f>
        <v/>
      </c>
      <c r="BB13" s="256" t="str">
        <f>IF(ISBLANK(Výsledky!$LE$3),"",Výsledky!LE58)</f>
        <v/>
      </c>
      <c r="BC13" s="256" t="str">
        <f>IF(ISBLANK(Výsledky!$LL$3),"",Výsledky!LL58)</f>
        <v/>
      </c>
      <c r="BD13" s="256" t="str">
        <f>IF(ISBLANK(Výsledky!$LS$3),"",Výsledky!LS58)</f>
        <v/>
      </c>
      <c r="BE13" s="256" t="str">
        <f>IF(ISBLANK(Výsledky!$LZ$3),"",Výsledky!LZ58)</f>
        <v/>
      </c>
      <c r="BF13" s="256" t="str">
        <f>IF(ISBLANK(Výsledky!$MG$3),"",Výsledky!MG58)</f>
        <v/>
      </c>
      <c r="BG13" s="256" t="str">
        <f>IF(ISBLANK(Výsledky!$MN$3),"",Výsledky!MN58)</f>
        <v/>
      </c>
      <c r="BH13" s="256" t="str">
        <f>IF(ISBLANK(Výsledky!$MU$3),"",Výsledky!MU58)</f>
        <v/>
      </c>
      <c r="BI13" s="256" t="str">
        <f>IF(ISBLANK(Výsledky!$NB$3),"",Výsledky!NB58)</f>
        <v/>
      </c>
      <c r="BJ13" s="256" t="str">
        <f>IF(ISBLANK(Výsledky!$NI$3),"",Výsledky!NI58)</f>
        <v/>
      </c>
      <c r="BK13" s="256" t="str">
        <f>IF(ISBLANK(Výsledky!$NP$3),"",Výsledky!NP58)</f>
        <v/>
      </c>
      <c r="BL13" s="256" t="str">
        <f>IF(ISBLANK(Výsledky!$NW$3),"",Výsledky!NW58)</f>
        <v/>
      </c>
      <c r="BM13" s="256" t="str">
        <f>IF(ISBLANK(Výsledky!$OD$3),"",Výsledky!OD58)</f>
        <v/>
      </c>
      <c r="BN13" s="256" t="str">
        <f>IF(ISBLANK(Výsledky!$OK$3),"",Výsledky!OK58)</f>
        <v/>
      </c>
      <c r="BO13" s="256" t="str">
        <f>IF(ISBLANK(Výsledky!$OR$3),"",Výsledky!OR58)</f>
        <v/>
      </c>
      <c r="BP13" s="256" t="str">
        <f>IF(ISBLANK(Výsledky!$OY$3),"",Výsledky!OY58)</f>
        <v/>
      </c>
      <c r="BQ13" s="256" t="str">
        <f>IF(ISBLANK(Výsledky!$PF$3),"",Výsledky!PF58)</f>
        <v/>
      </c>
      <c r="BR13" s="256" t="str">
        <f>IF(ISBLANK(Výsledky!$PM$3),"",Výsledky!PM58)</f>
        <v/>
      </c>
      <c r="BS13" s="256" t="str">
        <f>IF(ISBLANK(Výsledky!$PT$3),"",Výsledky!PT58)</f>
        <v/>
      </c>
      <c r="BT13" s="256" t="str">
        <f>IF(ISBLANK(Výsledky!$QA$3),"",Výsledky!QA58)</f>
        <v/>
      </c>
      <c r="BU13" s="256" t="str">
        <f>IF(ISBLANK(Výsledky!$QH$3),"",Výsledky!QH58)</f>
        <v/>
      </c>
      <c r="BV13" s="256" t="str">
        <f>IF(ISBLANK(Výsledky!$QO$3),"",Výsledky!QO58)</f>
        <v/>
      </c>
      <c r="BW13" s="291" t="str">
        <f>IF(ISBLANK(Výsledky!$QV$3),"",Výsledky!QV58)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Tipy!A29</f>
        <v>62</v>
      </c>
      <c r="D14" s="242" t="str">
        <f>IF(Tipy!B29="","",Tipy!B29)</f>
        <v>KokiBR</v>
      </c>
      <c r="E14" s="51">
        <f>SUM(F14:J14)</f>
        <v>1360</v>
      </c>
      <c r="F14" s="246">
        <f>IF(ISBLANK(Výsledky!$I$3),"-",SUM(K14:O14,Q14,S14,U14,V14,X14,Z14,AB14,AC14,AE14:AG14,AI14,AK14:AM14,AP14,AS14:AU14,AW14,AY14,BB14,BD14,BG14:BJ14,BL14,BO14,BP14,BR14,BT14,BU14))</f>
        <v>960</v>
      </c>
      <c r="G14" s="267">
        <f>IF(ISBLANK(Výsledky!$AY$3),"-",SUM(P14,T14,W14,AA14,AD14,AH14,AV14,AX14,BC14,BE14,BK14,BM14,BQ14,BS14,BV14))</f>
        <v>190</v>
      </c>
      <c r="H14" s="268">
        <f>IF(ISBLANK(Výsledky!$BM$3),"-",SUM(R14,Y14,AJ14,AO14,AQ14,AZ14))</f>
        <v>170</v>
      </c>
      <c r="I14" s="247">
        <f>IF(ISBLANK(Výsledky!$GI$3),"-",SUM(AN14,AR14,BA14,BF14,BN14,BW14))</f>
        <v>40</v>
      </c>
      <c r="J14" s="262" t="str">
        <f>IF(ISBLANK(Výsledky!$I$3),"",Výsledky!I43)</f>
        <v>-</v>
      </c>
      <c r="K14" s="265">
        <f>IF(ISBLANK(Výsledky!$P$3),"",Výsledky!P35)</f>
        <v>100</v>
      </c>
      <c r="L14" s="266">
        <f>IF(ISBLANK(Výsledky!$W$3),"",Výsledky!W35)</f>
        <v>50</v>
      </c>
      <c r="M14" s="256">
        <f>IF(ISBLANK(Výsledky!$AD$3),"",Výsledky!AD35)</f>
        <v>10</v>
      </c>
      <c r="N14" s="256">
        <f>IF(ISBLANK(Výsledky!$AK$3),"",Výsledky!AK35)</f>
        <v>50</v>
      </c>
      <c r="O14" s="256">
        <f>IF(ISBLANK(Výsledky!$AR$3),"",Výsledky!AR35)</f>
        <v>60</v>
      </c>
      <c r="P14" s="256">
        <f>IF(ISBLANK(Výsledky!$AY$3),"",Výsledky!AY35)</f>
        <v>80</v>
      </c>
      <c r="Q14" s="256">
        <f>IF(ISBLANK(Výsledky!$BF$3),"",Výsledky!BF35)</f>
        <v>50</v>
      </c>
      <c r="R14" s="256">
        <f>IF(ISBLANK(Výsledky!$BM$3),"",Výsledky!BM35)</f>
        <v>60</v>
      </c>
      <c r="S14" s="256">
        <f>IF(ISBLANK(Výsledky!$BT$3),"",Výsledky!BT35)</f>
        <v>0</v>
      </c>
      <c r="T14" s="256" t="str">
        <f>IF(ISBLANK(Výsledky!$CA$3),"",Výsledky!CA35)</f>
        <v>-</v>
      </c>
      <c r="U14" s="256">
        <f>IF(ISBLANK(Výsledky!$CH$3),"",Výsledky!CH35)</f>
        <v>20</v>
      </c>
      <c r="V14" s="256">
        <f>IF(ISBLANK(Výsledky!$CO$3),"",Výsledky!CO35)</f>
        <v>40</v>
      </c>
      <c r="W14" s="256">
        <f>IF(ISBLANK(Výsledky!$CV$3),"",Výsledky!CV35)</f>
        <v>60</v>
      </c>
      <c r="X14" s="256">
        <f>IF(ISBLANK(Výsledky!$DC$3),"",Výsledky!DC35)</f>
        <v>70</v>
      </c>
      <c r="Y14" s="256">
        <f>IF(ISBLANK(Výsledky!$DJ$3),"",Výsledky!DJ35)</f>
        <v>30</v>
      </c>
      <c r="Z14" s="256">
        <f>IF(ISBLANK(Výsledky!$DQ$3),"",Výsledky!DQ35)</f>
        <v>0</v>
      </c>
      <c r="AA14" s="256">
        <f>IF(ISBLANK(Výsledky!$DX$3),"",Výsledky!DX35)</f>
        <v>0</v>
      </c>
      <c r="AB14" s="256">
        <f>IF(ISBLANK(Výsledky!$EE$3),"",Výsledky!EE35)</f>
        <v>40</v>
      </c>
      <c r="AC14" s="256">
        <f>IF(ISBLANK(Výsledky!$EL$3),"",Výsledky!EL35)</f>
        <v>0</v>
      </c>
      <c r="AD14" s="256">
        <f>IF(ISBLANK(Výsledky!$ES$3),"",Výsledky!ES35)</f>
        <v>50</v>
      </c>
      <c r="AE14" s="256">
        <f>IF(ISBLANK(Výsledky!$EZ$3),"",Výsledky!EZ35)</f>
        <v>20</v>
      </c>
      <c r="AF14" s="256">
        <f>IF(ISBLANK(Výsledky!$FG$3),"",Výsledky!FG35)</f>
        <v>50</v>
      </c>
      <c r="AG14" s="256">
        <f>IF(ISBLANK(Výsledky!$FN$3),"",Výsledky!FN35)</f>
        <v>50</v>
      </c>
      <c r="AH14" s="256">
        <f>IF(ISBLANK(Výsledky!$FU$3),"",Výsledky!FU35)</f>
        <v>0</v>
      </c>
      <c r="AI14" s="256">
        <f>IF(ISBLANK(Výsledky!$GB$3),"",Výsledky!GB35)</f>
        <v>0</v>
      </c>
      <c r="AJ14" s="256">
        <f>IF(ISBLANK(Výsledky!$GI$3),"",Výsledky!GI35)</f>
        <v>60</v>
      </c>
      <c r="AK14" s="256">
        <f>IF(ISBLANK(Výsledky!$GP$3),"",Výsledky!GP35)</f>
        <v>50</v>
      </c>
      <c r="AL14" s="256">
        <f>IF(ISBLANK(Výsledky!$GW$3),"",Výsledky!GW35)</f>
        <v>30</v>
      </c>
      <c r="AM14" s="256">
        <f>IF(ISBLANK(Výsledky!$HD$3),"",Výsledky!HD35)</f>
        <v>50</v>
      </c>
      <c r="AN14" s="256">
        <f>IF(ISBLANK(Výsledky!$HK$3),"",Výsledky!HK35)</f>
        <v>0</v>
      </c>
      <c r="AO14" s="256">
        <f>IF(ISBLANK(Výsledky!$HR$3),"",Výsledky!HR35)</f>
        <v>20</v>
      </c>
      <c r="AP14" s="256">
        <f>IF(ISBLANK(Výsledky!$HY$3),"",Výsledky!HY35)</f>
        <v>40</v>
      </c>
      <c r="AQ14" s="256">
        <f>IF(ISBLANK(Výsledky!$IF$3),"",Výsledky!IF35)</f>
        <v>0</v>
      </c>
      <c r="AR14" s="256">
        <f>IF(ISBLANK(Výsledky!$IM$3),"",Výsledky!IM35)</f>
        <v>40</v>
      </c>
      <c r="AS14" s="256">
        <f>IF(ISBLANK(Výsledky!$IT$3),"",Výsledky!IT35)</f>
        <v>50</v>
      </c>
      <c r="AT14" s="256">
        <f>IF(ISBLANK(Výsledky!$JA$3),"",Výsledky!JA35)</f>
        <v>0</v>
      </c>
      <c r="AU14" s="256">
        <f>IF(ISBLANK(Výsledky!$JH$3),"",Výsledky!JH35)</f>
        <v>80</v>
      </c>
      <c r="AV14" s="256" t="str">
        <f>IF(ISBLANK(Výsledky!$JO$3),"",Výsledky!JO35)</f>
        <v/>
      </c>
      <c r="AW14" s="256">
        <f>IF(ISBLANK(Výsledky!$JV$3),"",Výsledky!JV35)</f>
        <v>50</v>
      </c>
      <c r="AX14" s="256" t="str">
        <f>IF(ISBLANK(Výsledky!$KC$3),"",Výsledky!KC35)</f>
        <v/>
      </c>
      <c r="AY14" s="256" t="str">
        <f>IF(ISBLANK(Výsledky!$KJ$3),"",Výsledky!KJ35)</f>
        <v/>
      </c>
      <c r="AZ14" s="256" t="str">
        <f>IF(ISBLANK(Výsledky!$KQ$3),"",Výsledky!KQ35)</f>
        <v/>
      </c>
      <c r="BA14" s="256" t="str">
        <f>IF(ISBLANK(Výsledky!$KX$3),"",Výsledky!KX35)</f>
        <v/>
      </c>
      <c r="BB14" s="256" t="str">
        <f>IF(ISBLANK(Výsledky!$LE$3),"",Výsledky!LE35)</f>
        <v/>
      </c>
      <c r="BC14" s="256" t="str">
        <f>IF(ISBLANK(Výsledky!$LL$3),"",Výsledky!LL35)</f>
        <v/>
      </c>
      <c r="BD14" s="256" t="str">
        <f>IF(ISBLANK(Výsledky!$LS$3),"",Výsledky!LS35)</f>
        <v/>
      </c>
      <c r="BE14" s="256" t="str">
        <f>IF(ISBLANK(Výsledky!$LZ$3),"",Výsledky!LZ35)</f>
        <v/>
      </c>
      <c r="BF14" s="256" t="str">
        <f>IF(ISBLANK(Výsledky!$MG$3),"",Výsledky!MG35)</f>
        <v/>
      </c>
      <c r="BG14" s="256" t="str">
        <f>IF(ISBLANK(Výsledky!$MN$3),"",Výsledky!MN35)</f>
        <v/>
      </c>
      <c r="BH14" s="256" t="str">
        <f>IF(ISBLANK(Výsledky!$MU$3),"",Výsledky!MU35)</f>
        <v/>
      </c>
      <c r="BI14" s="256" t="str">
        <f>IF(ISBLANK(Výsledky!$NB$3),"",Výsledky!NB35)</f>
        <v/>
      </c>
      <c r="BJ14" s="256" t="str">
        <f>IF(ISBLANK(Výsledky!$NI$3),"",Výsledky!NI35)</f>
        <v/>
      </c>
      <c r="BK14" s="256" t="str">
        <f>IF(ISBLANK(Výsledky!$NP$3),"",Výsledky!NP35)</f>
        <v/>
      </c>
      <c r="BL14" s="256" t="str">
        <f>IF(ISBLANK(Výsledky!$NW$3),"",Výsledky!NW35)</f>
        <v/>
      </c>
      <c r="BM14" s="256" t="str">
        <f>IF(ISBLANK(Výsledky!$OD$3),"",Výsledky!OD35)</f>
        <v/>
      </c>
      <c r="BN14" s="256" t="str">
        <f>IF(ISBLANK(Výsledky!$OK$3),"",Výsledky!OK35)</f>
        <v/>
      </c>
      <c r="BO14" s="256" t="str">
        <f>IF(ISBLANK(Výsledky!$OR$3),"",Výsledky!OR35)</f>
        <v/>
      </c>
      <c r="BP14" s="256" t="str">
        <f>IF(ISBLANK(Výsledky!$OY$3),"",Výsledky!OY35)</f>
        <v/>
      </c>
      <c r="BQ14" s="256" t="str">
        <f>IF(ISBLANK(Výsledky!$PF$3),"",Výsledky!PF35)</f>
        <v/>
      </c>
      <c r="BR14" s="256" t="str">
        <f>IF(ISBLANK(Výsledky!$PM$3),"",Výsledky!PM35)</f>
        <v/>
      </c>
      <c r="BS14" s="256" t="str">
        <f>IF(ISBLANK(Výsledky!$PT$3),"",Výsledky!PT35)</f>
        <v/>
      </c>
      <c r="BT14" s="256" t="str">
        <f>IF(ISBLANK(Výsledky!$QA$3),"",Výsledky!QA35)</f>
        <v/>
      </c>
      <c r="BU14" s="256" t="str">
        <f>IF(ISBLANK(Výsledky!$QH$3),"",Výsledky!QH35)</f>
        <v/>
      </c>
      <c r="BV14" s="256" t="str">
        <f>IF(ISBLANK(Výsledky!$QO$3),"",Výsledky!QO35)</f>
        <v/>
      </c>
      <c r="BW14" s="291" t="str">
        <f>IF(ISBLANK(Výsledky!$QV$3),"",Výsledky!QV35)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Tipy!A77</f>
        <v>7</v>
      </c>
      <c r="D15" s="242" t="str">
        <f>IF(Tipy!B77="","",Tipy!B77)</f>
        <v>WaterEngel</v>
      </c>
      <c r="E15" s="51">
        <f>SUM(F15:J15)</f>
        <v>1340</v>
      </c>
      <c r="F15" s="246">
        <f>IF(ISBLANK(Výsledky!$I$3),"-",SUM(K15:O15,Q15,S15,U15,V15,X15,Z15,AB15,AC15,AE15:AG15,AI15,AK15:AM15,AP15,AS15:AU15,AW15,AY15,BB15,BD15,BG15:BJ15,BL15,BO15,BP15,BR15,BT15,BU15))</f>
        <v>920</v>
      </c>
      <c r="G15" s="267">
        <f>IF(ISBLANK(Výsledky!$AY$3),"-",SUM(P15,T15,W15,AA15,AD15,AH15,AV15,AX15,BC15,BE15,BK15,BM15,BQ15,BS15,BV15))</f>
        <v>160</v>
      </c>
      <c r="H15" s="268">
        <f>IF(ISBLANK(Výsledky!$BM$3),"-",SUM(R15,Y15,AJ15,AO15,AQ15,AZ15))</f>
        <v>220</v>
      </c>
      <c r="I15" s="247">
        <f>IF(ISBLANK(Výsledky!$GI$3),"-",SUM(AN15,AR15,BA15,BF15,BN15,BW15))</f>
        <v>40</v>
      </c>
      <c r="J15" s="262" t="str">
        <f>IF(ISBLANK(Výsledky!$I$3),"",Výsledky!I80)</f>
        <v>-</v>
      </c>
      <c r="K15" s="265">
        <f>IF(ISBLANK(Výsledky!$P$3),"",Výsledky!P83)</f>
        <v>20</v>
      </c>
      <c r="L15" s="266">
        <f>IF(ISBLANK(Výsledky!$W$3),"",Výsledky!W83)</f>
        <v>40</v>
      </c>
      <c r="M15" s="256">
        <f>IF(ISBLANK(Výsledky!$AD$3),"",Výsledky!AD83)</f>
        <v>80</v>
      </c>
      <c r="N15" s="256">
        <f>IF(ISBLANK(Výsledky!$AK$3),"",Výsledky!AK83)</f>
        <v>50</v>
      </c>
      <c r="O15" s="256">
        <f>IF(ISBLANK(Výsledky!$AR$3),"",Výsledky!AR83)</f>
        <v>40</v>
      </c>
      <c r="P15" s="256">
        <f>IF(ISBLANK(Výsledky!$AY$3),"",Výsledky!AY83)</f>
        <v>50</v>
      </c>
      <c r="Q15" s="256">
        <f>IF(ISBLANK(Výsledky!$BF$3),"",Výsledky!BF83)</f>
        <v>80</v>
      </c>
      <c r="R15" s="256">
        <f>IF(ISBLANK(Výsledky!$BM$3),"",Výsledky!BM83)</f>
        <v>70</v>
      </c>
      <c r="S15" s="256">
        <f>IF(ISBLANK(Výsledky!$BT$3),"",Výsledky!BT83)</f>
        <v>10</v>
      </c>
      <c r="T15" s="256">
        <f>IF(ISBLANK(Výsledky!$CA$3),"",Výsledky!CA83)</f>
        <v>20</v>
      </c>
      <c r="U15" s="256">
        <f>IF(ISBLANK(Výsledky!$CH$3),"",Výsledky!CH83)</f>
        <v>30</v>
      </c>
      <c r="V15" s="256">
        <f>IF(ISBLANK(Výsledky!$CO$3),"",Výsledky!CO83)</f>
        <v>60</v>
      </c>
      <c r="W15" s="256">
        <f>IF(ISBLANK(Výsledky!$CV$3),"",Výsledky!CV83)</f>
        <v>40</v>
      </c>
      <c r="X15" s="256">
        <f>IF(ISBLANK(Výsledky!$DC$3),"",Výsledky!DC83)</f>
        <v>50</v>
      </c>
      <c r="Y15" s="256">
        <f>IF(ISBLANK(Výsledky!$DJ$3),"",Výsledky!DJ83)</f>
        <v>60</v>
      </c>
      <c r="Z15" s="256">
        <f>IF(ISBLANK(Výsledky!$DQ$3),"",Výsledky!DQ83)</f>
        <v>0</v>
      </c>
      <c r="AA15" s="256">
        <f>IF(ISBLANK(Výsledky!$DX$3),"",Výsledky!DX83)</f>
        <v>0</v>
      </c>
      <c r="AB15" s="256">
        <f>IF(ISBLANK(Výsledky!$EE$3),"",Výsledky!EE83)</f>
        <v>30</v>
      </c>
      <c r="AC15" s="256">
        <f>IF(ISBLANK(Výsledky!$EL$3),"",Výsledky!EL83)</f>
        <v>40</v>
      </c>
      <c r="AD15" s="256">
        <f>IF(ISBLANK(Výsledky!$ES$3),"",Výsledky!ES83)</f>
        <v>50</v>
      </c>
      <c r="AE15" s="256">
        <f>IF(ISBLANK(Výsledky!$EZ$3),"",Výsledky!EZ83)</f>
        <v>40</v>
      </c>
      <c r="AF15" s="256">
        <f>IF(ISBLANK(Výsledky!$FG$3),"",Výsledky!FG83)</f>
        <v>20</v>
      </c>
      <c r="AG15" s="256">
        <f>IF(ISBLANK(Výsledky!$FN$3),"",Výsledky!FN83)</f>
        <v>80</v>
      </c>
      <c r="AH15" s="256">
        <f>IF(ISBLANK(Výsledky!$FU$3),"",Výsledky!FU83)</f>
        <v>0</v>
      </c>
      <c r="AI15" s="256">
        <f>IF(ISBLANK(Výsledky!$GB$3),"",Výsledky!GB83)</f>
        <v>0</v>
      </c>
      <c r="AJ15" s="256">
        <f>IF(ISBLANK(Výsledky!$GI$3),"",Výsledky!GI83)</f>
        <v>50</v>
      </c>
      <c r="AK15" s="256">
        <f>IF(ISBLANK(Výsledky!$GP$3),"",Výsledky!GP83)</f>
        <v>10</v>
      </c>
      <c r="AL15" s="256">
        <f>IF(ISBLANK(Výsledky!$GW$3),"",Výsledky!GW83)</f>
        <v>60</v>
      </c>
      <c r="AM15" s="256">
        <f>IF(ISBLANK(Výsledky!$HD$3),"",Výsledky!HD83)</f>
        <v>40</v>
      </c>
      <c r="AN15" s="256">
        <f>IF(ISBLANK(Výsledky!$HK$3),"",Výsledky!HK83)</f>
        <v>0</v>
      </c>
      <c r="AO15" s="256">
        <f>IF(ISBLANK(Výsledky!$HR$3),"",Výsledky!HR83)</f>
        <v>30</v>
      </c>
      <c r="AP15" s="256">
        <f>IF(ISBLANK(Výsledky!$HY$3),"",Výsledky!HY83)</f>
        <v>40</v>
      </c>
      <c r="AQ15" s="256">
        <f>IF(ISBLANK(Výsledky!$IF$3),"",Výsledky!IF83)</f>
        <v>10</v>
      </c>
      <c r="AR15" s="256">
        <f>IF(ISBLANK(Výsledky!$IM$3),"",Výsledky!IM83)</f>
        <v>40</v>
      </c>
      <c r="AS15" s="256">
        <f>IF(ISBLANK(Výsledky!$IT$3),"",Výsledky!IT83)</f>
        <v>20</v>
      </c>
      <c r="AT15" s="256">
        <f>IF(ISBLANK(Výsledky!$JA$3),"",Výsledky!JA83)</f>
        <v>0</v>
      </c>
      <c r="AU15" s="256">
        <f>IF(ISBLANK(Výsledky!$JH$3),"",Výsledky!JH83)</f>
        <v>40</v>
      </c>
      <c r="AV15" s="256" t="str">
        <f>IF(ISBLANK(Výsledky!$JO$3),"",Výsledky!JO83)</f>
        <v/>
      </c>
      <c r="AW15" s="256">
        <f>IF(ISBLANK(Výsledky!$JV$3),"",Výsledky!JV83)</f>
        <v>40</v>
      </c>
      <c r="AX15" s="256" t="str">
        <f>IF(ISBLANK(Výsledky!$KC$3),"",Výsledky!KC83)</f>
        <v/>
      </c>
      <c r="AY15" s="256" t="str">
        <f>IF(ISBLANK(Výsledky!$KJ$3),"",Výsledky!KJ83)</f>
        <v/>
      </c>
      <c r="AZ15" s="256" t="str">
        <f>IF(ISBLANK(Výsledky!$KQ$3),"",Výsledky!KQ83)</f>
        <v/>
      </c>
      <c r="BA15" s="256" t="str">
        <f>IF(ISBLANK(Výsledky!$KX$3),"",Výsledky!KX83)</f>
        <v/>
      </c>
      <c r="BB15" s="256" t="str">
        <f>IF(ISBLANK(Výsledky!$LE$3),"",Výsledky!LE83)</f>
        <v/>
      </c>
      <c r="BC15" s="256" t="str">
        <f>IF(ISBLANK(Výsledky!$LL$3),"",Výsledky!LL83)</f>
        <v/>
      </c>
      <c r="BD15" s="256" t="str">
        <f>IF(ISBLANK(Výsledky!$LS$3),"",Výsledky!LS83)</f>
        <v/>
      </c>
      <c r="BE15" s="256" t="str">
        <f>IF(ISBLANK(Výsledky!$LZ$3),"",Výsledky!LZ83)</f>
        <v/>
      </c>
      <c r="BF15" s="256" t="str">
        <f>IF(ISBLANK(Výsledky!$MG$3),"",Výsledky!MG83)</f>
        <v/>
      </c>
      <c r="BG15" s="256" t="str">
        <f>IF(ISBLANK(Výsledky!$MN$3),"",Výsledky!MN83)</f>
        <v/>
      </c>
      <c r="BH15" s="256" t="str">
        <f>IF(ISBLANK(Výsledky!$MU$3),"",Výsledky!MU83)</f>
        <v/>
      </c>
      <c r="BI15" s="256" t="str">
        <f>IF(ISBLANK(Výsledky!$NB$3),"",Výsledky!NB83)</f>
        <v/>
      </c>
      <c r="BJ15" s="256" t="str">
        <f>IF(ISBLANK(Výsledky!$NI$3),"",Výsledky!NI83)</f>
        <v/>
      </c>
      <c r="BK15" s="256" t="str">
        <f>IF(ISBLANK(Výsledky!$NP$3),"",Výsledky!NP83)</f>
        <v/>
      </c>
      <c r="BL15" s="256" t="str">
        <f>IF(ISBLANK(Výsledky!$NW$3),"",Výsledky!NW83)</f>
        <v/>
      </c>
      <c r="BM15" s="256" t="str">
        <f>IF(ISBLANK(Výsledky!$OD$3),"",Výsledky!OD83)</f>
        <v/>
      </c>
      <c r="BN15" s="256" t="str">
        <f>IF(ISBLANK(Výsledky!$OK$3),"",Výsledky!OK83)</f>
        <v/>
      </c>
      <c r="BO15" s="256" t="str">
        <f>IF(ISBLANK(Výsledky!$OR$3),"",Výsledky!OR83)</f>
        <v/>
      </c>
      <c r="BP15" s="256" t="str">
        <f>IF(ISBLANK(Výsledky!$OY$3),"",Výsledky!OY83)</f>
        <v/>
      </c>
      <c r="BQ15" s="256" t="str">
        <f>IF(ISBLANK(Výsledky!$PF$3),"",Výsledky!PF83)</f>
        <v/>
      </c>
      <c r="BR15" s="256" t="str">
        <f>IF(ISBLANK(Výsledky!$PM$3),"",Výsledky!PM83)</f>
        <v/>
      </c>
      <c r="BS15" s="256" t="str">
        <f>IF(ISBLANK(Výsledky!$PT$3),"",Výsledky!PT83)</f>
        <v/>
      </c>
      <c r="BT15" s="256" t="str">
        <f>IF(ISBLANK(Výsledky!$QA$3),"",Výsledky!QA83)</f>
        <v/>
      </c>
      <c r="BU15" s="256" t="str">
        <f>IF(ISBLANK(Výsledky!$QH$3),"",Výsledky!QH83)</f>
        <v/>
      </c>
      <c r="BV15" s="256" t="str">
        <f>IF(ISBLANK(Výsledky!$QO$3),"",Výsledky!QO83)</f>
        <v/>
      </c>
      <c r="BW15" s="291" t="str">
        <f>IF(ISBLANK(Výsledky!$QV$3),"",Výsledky!QV83)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Tipy!A20</f>
        <v>9</v>
      </c>
      <c r="D16" s="242" t="str">
        <f>IF(Tipy!B20="","",Tipy!B20)</f>
        <v>fedd</v>
      </c>
      <c r="E16" s="51">
        <f>SUM(F16:J16)</f>
        <v>1330</v>
      </c>
      <c r="F16" s="246">
        <f>IF(ISBLANK(Výsledky!$I$3),"-",SUM(K16:O16,Q16,S16,U16,V16,X16,Z16,AB16,AC16,AE16:AG16,AI16,AK16:AM16,AP16,AS16:AU16,AW16,AY16,BB16,BD16,BG16:BJ16,BL16,BO16,BP16,BR16,BT16,BU16))</f>
        <v>890</v>
      </c>
      <c r="G16" s="267">
        <f>IF(ISBLANK(Výsledky!$AY$3),"-",SUM(P16,T16,W16,AA16,AD16,AH16,AV16,AX16,BC16,BE16,BK16,BM16,BQ16,BS16,BV16))</f>
        <v>160</v>
      </c>
      <c r="H16" s="268">
        <f>IF(ISBLANK(Výsledky!$BM$3),"-",SUM(R16,Y16,AJ16,AO16,AQ16,AZ16))</f>
        <v>220</v>
      </c>
      <c r="I16" s="247">
        <f>IF(ISBLANK(Výsledky!$GI$3),"-",SUM(AN16,AR16,BA16,BF16,BN16,BW16))</f>
        <v>60</v>
      </c>
      <c r="J16" s="262" t="str">
        <f>IF(ISBLANK(Výsledky!$I$3),"",Výsledky!I26)</f>
        <v>-</v>
      </c>
      <c r="K16" s="265">
        <f>IF(ISBLANK(Výsledky!$P$3),"",Výsledky!P26)</f>
        <v>10</v>
      </c>
      <c r="L16" s="266">
        <f>IF(ISBLANK(Výsledky!$W$3),"",Výsledky!W26)</f>
        <v>20</v>
      </c>
      <c r="M16" s="256">
        <f>IF(ISBLANK(Výsledky!$AD$3),"",Výsledky!AD26)</f>
        <v>30</v>
      </c>
      <c r="N16" s="256">
        <f>IF(ISBLANK(Výsledky!$AK$3),"",Výsledky!AK26)</f>
        <v>80</v>
      </c>
      <c r="O16" s="256">
        <f>IF(ISBLANK(Výsledky!$AR$3),"",Výsledky!AR26)</f>
        <v>50</v>
      </c>
      <c r="P16" s="256">
        <f>IF(ISBLANK(Výsledky!$AY$3),"",Výsledky!AY26)</f>
        <v>30</v>
      </c>
      <c r="Q16" s="256">
        <f>IF(ISBLANK(Výsledky!$BF$3),"",Výsledky!BF26)</f>
        <v>80</v>
      </c>
      <c r="R16" s="256">
        <f>IF(ISBLANK(Výsledky!$BM$3),"",Výsledky!BM26)</f>
        <v>40</v>
      </c>
      <c r="S16" s="256">
        <f>IF(ISBLANK(Výsledky!$BT$3),"",Výsledky!BT26)</f>
        <v>0</v>
      </c>
      <c r="T16" s="256">
        <f>IF(ISBLANK(Výsledky!$CA$3),"",Výsledky!CA26)</f>
        <v>30</v>
      </c>
      <c r="U16" s="256">
        <f>IF(ISBLANK(Výsledky!$CH$3),"",Výsledky!CH26)</f>
        <v>20</v>
      </c>
      <c r="V16" s="256">
        <f>IF(ISBLANK(Výsledky!$CO$3),"",Výsledky!CO26)</f>
        <v>50</v>
      </c>
      <c r="W16" s="256">
        <f>IF(ISBLANK(Výsledky!$CV$3),"",Výsledky!CV26)</f>
        <v>40</v>
      </c>
      <c r="X16" s="256">
        <f>IF(ISBLANK(Výsledky!$DC$3),"",Výsledky!DC26)</f>
        <v>50</v>
      </c>
      <c r="Y16" s="256">
        <f>IF(ISBLANK(Výsledky!$DJ$3),"",Výsledky!DJ26)</f>
        <v>60</v>
      </c>
      <c r="Z16" s="256">
        <f>IF(ISBLANK(Výsledky!$DQ$3),"",Výsledky!DQ26)</f>
        <v>0</v>
      </c>
      <c r="AA16" s="256">
        <f>IF(ISBLANK(Výsledky!$DX$3),"",Výsledky!DX26)</f>
        <v>0</v>
      </c>
      <c r="AB16" s="256">
        <f>IF(ISBLANK(Výsledky!$EE$3),"",Výsledky!EE26)</f>
        <v>80</v>
      </c>
      <c r="AC16" s="256">
        <f>IF(ISBLANK(Výsledky!$EL$3),"",Výsledky!EL26)</f>
        <v>60</v>
      </c>
      <c r="AD16" s="256">
        <f>IF(ISBLANK(Výsledky!$ES$3),"",Výsledky!ES26)</f>
        <v>50</v>
      </c>
      <c r="AE16" s="256">
        <f>IF(ISBLANK(Výsledky!$EZ$3),"",Výsledky!EZ26)</f>
        <v>40</v>
      </c>
      <c r="AF16" s="256">
        <f>IF(ISBLANK(Výsledky!$FG$3),"",Výsledky!FG26)</f>
        <v>20</v>
      </c>
      <c r="AG16" s="256">
        <f>IF(ISBLANK(Výsledky!$FN$3),"",Výsledky!FN26)</f>
        <v>70</v>
      </c>
      <c r="AH16" s="256">
        <f>IF(ISBLANK(Výsledky!$FU$3),"",Výsledky!FU26)</f>
        <v>10</v>
      </c>
      <c r="AI16" s="256">
        <f>IF(ISBLANK(Výsledky!$GB$3),"",Výsledky!GB26)</f>
        <v>0</v>
      </c>
      <c r="AJ16" s="256">
        <f>IF(ISBLANK(Výsledky!$GI$3),"",Výsledky!GI26)</f>
        <v>70</v>
      </c>
      <c r="AK16" s="256">
        <f>IF(ISBLANK(Výsledky!$GP$3),"",Výsledky!GP26)</f>
        <v>50</v>
      </c>
      <c r="AL16" s="256" t="str">
        <f>IF(ISBLANK(Výsledky!$GW$3),"",Výsledky!GW26)</f>
        <v>-</v>
      </c>
      <c r="AM16" s="256">
        <f>IF(ISBLANK(Výsledky!$HD$3),"",Výsledky!HD26)</f>
        <v>40</v>
      </c>
      <c r="AN16" s="256">
        <f>IF(ISBLANK(Výsledky!$HK$3),"",Výsledky!HK26)</f>
        <v>20</v>
      </c>
      <c r="AO16" s="256">
        <f>IF(ISBLANK(Výsledky!$HR$3),"",Výsledky!HR26)</f>
        <v>50</v>
      </c>
      <c r="AP16" s="256">
        <f>IF(ISBLANK(Výsledky!$HY$3),"",Výsledky!HY26)</f>
        <v>40</v>
      </c>
      <c r="AQ16" s="256">
        <f>IF(ISBLANK(Výsledky!$IF$3),"",Výsledky!IF26)</f>
        <v>0</v>
      </c>
      <c r="AR16" s="256">
        <f>IF(ISBLANK(Výsledky!$IM$3),"",Výsledky!IM26)</f>
        <v>40</v>
      </c>
      <c r="AS16" s="256">
        <f>IF(ISBLANK(Výsledky!$IT$3),"",Výsledky!IT26)</f>
        <v>30</v>
      </c>
      <c r="AT16" s="256">
        <f>IF(ISBLANK(Výsledky!$JA$3),"",Výsledky!JA26)</f>
        <v>0</v>
      </c>
      <c r="AU16" s="256">
        <f>IF(ISBLANK(Výsledky!$JH$3),"",Výsledky!JH26)</f>
        <v>50</v>
      </c>
      <c r="AV16" s="256" t="str">
        <f>IF(ISBLANK(Výsledky!$JO$3),"",Výsledky!JO26)</f>
        <v/>
      </c>
      <c r="AW16" s="256">
        <f>IF(ISBLANK(Výsledky!$JV$3),"",Výsledky!JV26)</f>
        <v>20</v>
      </c>
      <c r="AX16" s="256" t="str">
        <f>IF(ISBLANK(Výsledky!$KC$3),"",Výsledky!KC26)</f>
        <v/>
      </c>
      <c r="AY16" s="256" t="str">
        <f>IF(ISBLANK(Výsledky!$KJ$3),"",Výsledky!KJ26)</f>
        <v/>
      </c>
      <c r="AZ16" s="256" t="str">
        <f>IF(ISBLANK(Výsledky!$KQ$3),"",Výsledky!KQ26)</f>
        <v/>
      </c>
      <c r="BA16" s="256" t="str">
        <f>IF(ISBLANK(Výsledky!$KX$3),"",Výsledky!KX26)</f>
        <v/>
      </c>
      <c r="BB16" s="256" t="str">
        <f>IF(ISBLANK(Výsledky!$LE$3),"",Výsledky!LE26)</f>
        <v/>
      </c>
      <c r="BC16" s="256" t="str">
        <f>IF(ISBLANK(Výsledky!$LL$3),"",Výsledky!LL26)</f>
        <v/>
      </c>
      <c r="BD16" s="256" t="str">
        <f>IF(ISBLANK(Výsledky!$LS$3),"",Výsledky!LS26)</f>
        <v/>
      </c>
      <c r="BE16" s="256" t="str">
        <f>IF(ISBLANK(Výsledky!$LZ$3),"",Výsledky!LZ26)</f>
        <v/>
      </c>
      <c r="BF16" s="256" t="str">
        <f>IF(ISBLANK(Výsledky!$MG$3),"",Výsledky!MG26)</f>
        <v/>
      </c>
      <c r="BG16" s="256" t="str">
        <f>IF(ISBLANK(Výsledky!$MN$3),"",Výsledky!MN26)</f>
        <v/>
      </c>
      <c r="BH16" s="256" t="str">
        <f>IF(ISBLANK(Výsledky!$MU$3),"",Výsledky!MU26)</f>
        <v/>
      </c>
      <c r="BI16" s="256" t="str">
        <f>IF(ISBLANK(Výsledky!$NB$3),"",Výsledky!NB26)</f>
        <v/>
      </c>
      <c r="BJ16" s="256" t="str">
        <f>IF(ISBLANK(Výsledky!$NI$3),"",Výsledky!NI26)</f>
        <v/>
      </c>
      <c r="BK16" s="256" t="str">
        <f>IF(ISBLANK(Výsledky!$NP$3),"",Výsledky!NP26)</f>
        <v/>
      </c>
      <c r="BL16" s="256" t="str">
        <f>IF(ISBLANK(Výsledky!$NW$3),"",Výsledky!NW26)</f>
        <v/>
      </c>
      <c r="BM16" s="256" t="str">
        <f>IF(ISBLANK(Výsledky!$OD$3),"",Výsledky!OD26)</f>
        <v/>
      </c>
      <c r="BN16" s="256" t="str">
        <f>IF(ISBLANK(Výsledky!$OK$3),"",Výsledky!OK26)</f>
        <v/>
      </c>
      <c r="BO16" s="256" t="str">
        <f>IF(ISBLANK(Výsledky!$OR$3),"",Výsledky!OR26)</f>
        <v/>
      </c>
      <c r="BP16" s="256" t="str">
        <f>IF(ISBLANK(Výsledky!$OY$3),"",Výsledky!OY26)</f>
        <v/>
      </c>
      <c r="BQ16" s="256" t="str">
        <f>IF(ISBLANK(Výsledky!$PF$3),"",Výsledky!PF26)</f>
        <v/>
      </c>
      <c r="BR16" s="256" t="str">
        <f>IF(ISBLANK(Výsledky!$PM$3),"",Výsledky!PM26)</f>
        <v/>
      </c>
      <c r="BS16" s="256" t="str">
        <f>IF(ISBLANK(Výsledky!$PT$3),"",Výsledky!PT26)</f>
        <v/>
      </c>
      <c r="BT16" s="256" t="str">
        <f>IF(ISBLANK(Výsledky!$QA$3),"",Výsledky!QA26)</f>
        <v/>
      </c>
      <c r="BU16" s="256" t="str">
        <f>IF(ISBLANK(Výsledky!$QH$3),"",Výsledky!QH26)</f>
        <v/>
      </c>
      <c r="BV16" s="256" t="str">
        <f>IF(ISBLANK(Výsledky!$QO$3),"",Výsledky!QO26)</f>
        <v/>
      </c>
      <c r="BW16" s="291" t="str">
        <f>IF(ISBLANK(Výsledky!$QV$3),"",Výsledky!QV26)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Tipy!A44</f>
        <v>20</v>
      </c>
      <c r="D17" s="242" t="str">
        <f>IF(Tipy!B44="","",Tipy!B44)</f>
        <v>Matej14</v>
      </c>
      <c r="E17" s="51">
        <f>SUM(F17:J17)</f>
        <v>1330</v>
      </c>
      <c r="F17" s="246">
        <f>IF(ISBLANK(Výsledky!$I$3),"-",SUM(K17:O17,Q17,S17,U17,V17,X17,Z17,AB17,AC17,AE17:AG17,AI17,AK17:AM17,AP17,AS17:AU17,AW17,AY17,BB17,BD17,BG17:BJ17,BL17,BO17,BP17,BR17,BT17,BU17))</f>
        <v>800</v>
      </c>
      <c r="G17" s="267">
        <f>IF(ISBLANK(Výsledky!$AY$3),"-",SUM(P17,T17,W17,AA17,AD17,AH17,AV17,AX17,BC17,BE17,BK17,BM17,BQ17,BS17,BV17))</f>
        <v>220</v>
      </c>
      <c r="H17" s="268">
        <f>IF(ISBLANK(Výsledky!$BM$3),"-",SUM(R17,Y17,AJ17,AO17,AQ17,AZ17))</f>
        <v>270</v>
      </c>
      <c r="I17" s="247">
        <f>IF(ISBLANK(Výsledky!$GI$3),"-",SUM(AN17,AR17,BA17,BF17,BN17,BW17))</f>
        <v>40</v>
      </c>
      <c r="J17" s="262" t="str">
        <f>IF(ISBLANK(Výsledky!$I$3),"",Výsledky!I50)</f>
        <v>-</v>
      </c>
      <c r="K17" s="265">
        <f>IF(ISBLANK(Výsledky!$P$3),"",Výsledky!P50)</f>
        <v>40</v>
      </c>
      <c r="L17" s="266">
        <f>IF(ISBLANK(Výsledky!$W$3),"",Výsledky!W50)</f>
        <v>50</v>
      </c>
      <c r="M17" s="256">
        <f>IF(ISBLANK(Výsledky!$AD$3),"",Výsledky!AD50)</f>
        <v>60</v>
      </c>
      <c r="N17" s="256">
        <f>IF(ISBLANK(Výsledky!$AK$3),"",Výsledky!AK50)</f>
        <v>20</v>
      </c>
      <c r="O17" s="256">
        <f>IF(ISBLANK(Výsledky!$AR$3),"",Výsledky!AR50)</f>
        <v>20</v>
      </c>
      <c r="P17" s="256">
        <f>IF(ISBLANK(Výsledky!$AY$3),"",Výsledky!AY50)</f>
        <v>60</v>
      </c>
      <c r="Q17" s="256">
        <f>IF(ISBLANK(Výsledky!$BF$3),"",Výsledky!BF50)</f>
        <v>50</v>
      </c>
      <c r="R17" s="256">
        <f>IF(ISBLANK(Výsledky!$BM$3),"",Výsledky!BM50)</f>
        <v>80</v>
      </c>
      <c r="S17" s="256" t="str">
        <f>IF(ISBLANK(Výsledky!$BT$3),"",Výsledky!BT50)</f>
        <v>-</v>
      </c>
      <c r="T17" s="256">
        <f>IF(ISBLANK(Výsledky!$CA$3),"",Výsledky!CA50)</f>
        <v>30</v>
      </c>
      <c r="U17" s="256">
        <f>IF(ISBLANK(Výsledky!$CH$3),"",Výsledky!CH50)</f>
        <v>20</v>
      </c>
      <c r="V17" s="256">
        <f>IF(ISBLANK(Výsledky!$CO$3),"",Výsledky!CO50)</f>
        <v>50</v>
      </c>
      <c r="W17" s="256">
        <f>IF(ISBLANK(Výsledky!$CV$3),"",Výsledky!CV50)</f>
        <v>40</v>
      </c>
      <c r="X17" s="256">
        <f>IF(ISBLANK(Výsledky!$DC$3),"",Výsledky!DC50)</f>
        <v>40</v>
      </c>
      <c r="Y17" s="256">
        <f>IF(ISBLANK(Výsledky!$DJ$3),"",Výsledky!DJ50)</f>
        <v>50</v>
      </c>
      <c r="Z17" s="256">
        <f>IF(ISBLANK(Výsledky!$DQ$3),"",Výsledky!DQ50)</f>
        <v>0</v>
      </c>
      <c r="AA17" s="256">
        <f>IF(ISBLANK(Výsledky!$DX$3),"",Výsledky!DX50)</f>
        <v>20</v>
      </c>
      <c r="AB17" s="256">
        <f>IF(ISBLANK(Výsledky!$EE$3),"",Výsledky!EE50)</f>
        <v>50</v>
      </c>
      <c r="AC17" s="256">
        <f>IF(ISBLANK(Výsledky!$EL$3),"",Výsledky!EL50)</f>
        <v>0</v>
      </c>
      <c r="AD17" s="256">
        <f>IF(ISBLANK(Výsledky!$ES$3),"",Výsledky!ES50)</f>
        <v>40</v>
      </c>
      <c r="AE17" s="256" t="str">
        <f>IF(ISBLANK(Výsledky!$EZ$3),"",Výsledky!EZ50)</f>
        <v>-</v>
      </c>
      <c r="AF17" s="256">
        <f>IF(ISBLANK(Výsledky!$FG$3),"",Výsledky!FG50)</f>
        <v>20</v>
      </c>
      <c r="AG17" s="256">
        <f>IF(ISBLANK(Výsledky!$FN$3),"",Výsledky!FN50)</f>
        <v>60</v>
      </c>
      <c r="AH17" s="256">
        <f>IF(ISBLANK(Výsledky!$FU$3),"",Výsledky!FU50)</f>
        <v>30</v>
      </c>
      <c r="AI17" s="256">
        <f>IF(ISBLANK(Výsledky!$GB$3),"",Výsledky!GB50)</f>
        <v>0</v>
      </c>
      <c r="AJ17" s="256">
        <f>IF(ISBLANK(Výsledky!$GI$3),"",Výsledky!GI50)</f>
        <v>70</v>
      </c>
      <c r="AK17" s="256">
        <f>IF(ISBLANK(Výsledky!$GP$3),"",Výsledky!GP50)</f>
        <v>60</v>
      </c>
      <c r="AL17" s="256">
        <f>IF(ISBLANK(Výsledky!$GW$3),"",Výsledky!GW50)</f>
        <v>30</v>
      </c>
      <c r="AM17" s="256">
        <f>IF(ISBLANK(Výsledky!$HD$3),"",Výsledky!HD50)</f>
        <v>60</v>
      </c>
      <c r="AN17" s="256">
        <f>IF(ISBLANK(Výsledky!$HK$3),"",Výsledky!HK50)</f>
        <v>0</v>
      </c>
      <c r="AO17" s="256">
        <f>IF(ISBLANK(Výsledky!$HR$3),"",Výsledky!HR50)</f>
        <v>60</v>
      </c>
      <c r="AP17" s="256">
        <f>IF(ISBLANK(Výsledky!$HY$3),"",Výsledky!HY50)</f>
        <v>60</v>
      </c>
      <c r="AQ17" s="256">
        <f>IF(ISBLANK(Výsledky!$IF$3),"",Výsledky!IF50)</f>
        <v>10</v>
      </c>
      <c r="AR17" s="256">
        <f>IF(ISBLANK(Výsledky!$IM$3),"",Výsledky!IM50)</f>
        <v>40</v>
      </c>
      <c r="AS17" s="256">
        <f>IF(ISBLANK(Výsledky!$IT$3),"",Výsledky!IT50)</f>
        <v>20</v>
      </c>
      <c r="AT17" s="256">
        <f>IF(ISBLANK(Výsledky!$JA$3),"",Výsledky!JA50)</f>
        <v>0</v>
      </c>
      <c r="AU17" s="256">
        <f>IF(ISBLANK(Výsledky!$JH$3),"",Výsledky!JH50)</f>
        <v>70</v>
      </c>
      <c r="AV17" s="256" t="str">
        <f>IF(ISBLANK(Výsledky!$JO$3),"",Výsledky!JO50)</f>
        <v/>
      </c>
      <c r="AW17" s="256">
        <f>IF(ISBLANK(Výsledky!$JV$3),"",Výsledky!JV50)</f>
        <v>20</v>
      </c>
      <c r="AX17" s="256" t="str">
        <f>IF(ISBLANK(Výsledky!$KC$3),"",Výsledky!KC50)</f>
        <v/>
      </c>
      <c r="AY17" s="256" t="str">
        <f>IF(ISBLANK(Výsledky!$KJ$3),"",Výsledky!KJ50)</f>
        <v/>
      </c>
      <c r="AZ17" s="256" t="str">
        <f>IF(ISBLANK(Výsledky!$KQ$3),"",Výsledky!KQ50)</f>
        <v/>
      </c>
      <c r="BA17" s="256" t="str">
        <f>IF(ISBLANK(Výsledky!$KX$3),"",Výsledky!KX50)</f>
        <v/>
      </c>
      <c r="BB17" s="256" t="str">
        <f>IF(ISBLANK(Výsledky!$LE$3),"",Výsledky!LE50)</f>
        <v/>
      </c>
      <c r="BC17" s="256" t="str">
        <f>IF(ISBLANK(Výsledky!$LL$3),"",Výsledky!LL50)</f>
        <v/>
      </c>
      <c r="BD17" s="256" t="str">
        <f>IF(ISBLANK(Výsledky!$LS$3),"",Výsledky!LS50)</f>
        <v/>
      </c>
      <c r="BE17" s="256" t="str">
        <f>IF(ISBLANK(Výsledky!$LZ$3),"",Výsledky!LZ50)</f>
        <v/>
      </c>
      <c r="BF17" s="256" t="str">
        <f>IF(ISBLANK(Výsledky!$MG$3),"",Výsledky!MG50)</f>
        <v/>
      </c>
      <c r="BG17" s="256" t="str">
        <f>IF(ISBLANK(Výsledky!$MN$3),"",Výsledky!MN50)</f>
        <v/>
      </c>
      <c r="BH17" s="256" t="str">
        <f>IF(ISBLANK(Výsledky!$MU$3),"",Výsledky!MU50)</f>
        <v/>
      </c>
      <c r="BI17" s="256" t="str">
        <f>IF(ISBLANK(Výsledky!$NB$3),"",Výsledky!NB50)</f>
        <v/>
      </c>
      <c r="BJ17" s="256" t="str">
        <f>IF(ISBLANK(Výsledky!$NI$3),"",Výsledky!NI50)</f>
        <v/>
      </c>
      <c r="BK17" s="256" t="str">
        <f>IF(ISBLANK(Výsledky!$NP$3),"",Výsledky!NP50)</f>
        <v/>
      </c>
      <c r="BL17" s="256" t="str">
        <f>IF(ISBLANK(Výsledky!$NW$3),"",Výsledky!NW50)</f>
        <v/>
      </c>
      <c r="BM17" s="256" t="str">
        <f>IF(ISBLANK(Výsledky!$OD$3),"",Výsledky!OD50)</f>
        <v/>
      </c>
      <c r="BN17" s="256" t="str">
        <f>IF(ISBLANK(Výsledky!$OK$3),"",Výsledky!OK50)</f>
        <v/>
      </c>
      <c r="BO17" s="256" t="str">
        <f>IF(ISBLANK(Výsledky!$OR$3),"",Výsledky!OR50)</f>
        <v/>
      </c>
      <c r="BP17" s="256" t="str">
        <f>IF(ISBLANK(Výsledky!$OY$3),"",Výsledky!OY50)</f>
        <v/>
      </c>
      <c r="BQ17" s="256" t="str">
        <f>IF(ISBLANK(Výsledky!$PF$3),"",Výsledky!PF50)</f>
        <v/>
      </c>
      <c r="BR17" s="256" t="str">
        <f>IF(ISBLANK(Výsledky!$PM$3),"",Výsledky!PM50)</f>
        <v/>
      </c>
      <c r="BS17" s="256" t="str">
        <f>IF(ISBLANK(Výsledky!$PT$3),"",Výsledky!PT50)</f>
        <v/>
      </c>
      <c r="BT17" s="256" t="str">
        <f>IF(ISBLANK(Výsledky!$QA$3),"",Výsledky!QA50)</f>
        <v/>
      </c>
      <c r="BU17" s="256" t="str">
        <f>IF(ISBLANK(Výsledky!$QH$3),"",Výsledky!QH50)</f>
        <v/>
      </c>
      <c r="BV17" s="256" t="str">
        <f>IF(ISBLANK(Výsledky!$QO$3),"",Výsledky!QO50)</f>
        <v/>
      </c>
      <c r="BW17" s="291" t="str">
        <f>IF(ISBLANK(Výsledky!$QV$3),"",Výsledky!QV50)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Tipy!A63</f>
        <v>26</v>
      </c>
      <c r="D18" s="242" t="str">
        <f>IF(Tipy!B63="","",Tipy!B63)</f>
        <v>Slavo</v>
      </c>
      <c r="E18" s="51">
        <f>SUM(F18:J18)</f>
        <v>1290</v>
      </c>
      <c r="F18" s="246">
        <f>IF(ISBLANK(Výsledky!$I$3),"-",SUM(K18:O18,Q18,S18,U18,V18,X18,Z18,AB18,AC18,AE18:AG18,AI18,AK18:AM18,AP18,AS18:AU18,AW18,AY18,BB18,BD18,BG18:BJ18,BL18,BO18,BP18,BR18,BT18,BU18))</f>
        <v>880</v>
      </c>
      <c r="G18" s="267">
        <f>IF(ISBLANK(Výsledky!$AY$3),"-",SUM(P18,T18,W18,AA18,AD18,AH18,AV18,AX18,BC18,BE18,BK18,BM18,BQ18,BS18,BV18))</f>
        <v>230</v>
      </c>
      <c r="H18" s="268">
        <f>IF(ISBLANK(Výsledky!$BM$3),"-",SUM(R18,Y18,AJ18,AO18,AQ18,AZ18))</f>
        <v>140</v>
      </c>
      <c r="I18" s="247">
        <f>IF(ISBLANK(Výsledky!$GI$3),"-",SUM(AN18,AR18,BA18,BF18,BN18,BW18))</f>
        <v>40</v>
      </c>
      <c r="J18" s="262" t="str">
        <f>IF(ISBLANK(Výsledky!$I$3),"",Výsledky!I68)</f>
        <v>-</v>
      </c>
      <c r="K18" s="265">
        <f>IF(ISBLANK(Výsledky!$P$3),"",Výsledky!P69)</f>
        <v>20</v>
      </c>
      <c r="L18" s="266">
        <f>IF(ISBLANK(Výsledky!$W$3),"",Výsledky!W69)</f>
        <v>40</v>
      </c>
      <c r="M18" s="256">
        <f>IF(ISBLANK(Výsledky!$AD$3),"",Výsledky!AD69)</f>
        <v>50</v>
      </c>
      <c r="N18" s="256">
        <f>IF(ISBLANK(Výsledky!$AK$3),"",Výsledky!AK69)</f>
        <v>30</v>
      </c>
      <c r="O18" s="256">
        <f>IF(ISBLANK(Výsledky!$AR$3),"",Výsledky!AR69)</f>
        <v>50</v>
      </c>
      <c r="P18" s="256">
        <f>IF(ISBLANK(Výsledky!$AY$3),"",Výsledky!AY69)</f>
        <v>80</v>
      </c>
      <c r="Q18" s="256">
        <f>IF(ISBLANK(Výsledky!$BF$3),"",Výsledky!BF69)</f>
        <v>80</v>
      </c>
      <c r="R18" s="256">
        <f>IF(ISBLANK(Výsledky!$BM$3),"",Výsledky!BM69)</f>
        <v>30</v>
      </c>
      <c r="S18" s="256">
        <f>IF(ISBLANK(Výsledky!$BT$3),"",Výsledky!BT69)</f>
        <v>0</v>
      </c>
      <c r="T18" s="256">
        <f>IF(ISBLANK(Výsledky!$CA$3),"",Výsledky!CA69)</f>
        <v>20</v>
      </c>
      <c r="U18" s="256">
        <f>IF(ISBLANK(Výsledky!$CH$3),"",Výsledky!CH69)</f>
        <v>20</v>
      </c>
      <c r="V18" s="256">
        <f>IF(ISBLANK(Výsledky!$CO$3),"",Výsledky!CO69)</f>
        <v>80</v>
      </c>
      <c r="W18" s="256">
        <f>IF(ISBLANK(Výsledky!$CV$3),"",Výsledky!CV69)</f>
        <v>80</v>
      </c>
      <c r="X18" s="256">
        <f>IF(ISBLANK(Výsledky!$DC$3),"",Výsledky!DC69)</f>
        <v>50</v>
      </c>
      <c r="Y18" s="256">
        <f>IF(ISBLANK(Výsledky!$DJ$3),"",Výsledky!DJ69)</f>
        <v>50</v>
      </c>
      <c r="Z18" s="256">
        <f>IF(ISBLANK(Výsledky!$DQ$3),"",Výsledky!DQ69)</f>
        <v>0</v>
      </c>
      <c r="AA18" s="256">
        <f>IF(ISBLANK(Výsledky!$DX$3),"",Výsledky!DX69)</f>
        <v>0</v>
      </c>
      <c r="AB18" s="256">
        <f>IF(ISBLANK(Výsledky!$EE$3),"",Výsledky!EE69)</f>
        <v>70</v>
      </c>
      <c r="AC18" s="256">
        <f>IF(ISBLANK(Výsledky!$EL$3),"",Výsledky!EL69)</f>
        <v>0</v>
      </c>
      <c r="AD18" s="256">
        <f>IF(ISBLANK(Výsledky!$ES$3),"",Výsledky!ES69)</f>
        <v>50</v>
      </c>
      <c r="AE18" s="256">
        <f>IF(ISBLANK(Výsledky!$EZ$3),"",Výsledky!EZ69)</f>
        <v>40</v>
      </c>
      <c r="AF18" s="256">
        <f>IF(ISBLANK(Výsledky!$FG$3),"",Výsledky!FG69)</f>
        <v>20</v>
      </c>
      <c r="AG18" s="256">
        <f>IF(ISBLANK(Výsledky!$FN$3),"",Výsledky!FN69)</f>
        <v>50</v>
      </c>
      <c r="AH18" s="256" t="str">
        <f>IF(ISBLANK(Výsledky!$FU$3),"",Výsledky!FU69)</f>
        <v>-</v>
      </c>
      <c r="AI18" s="256">
        <f>IF(ISBLANK(Výsledky!$GB$3),"",Výsledky!GB69)</f>
        <v>0</v>
      </c>
      <c r="AJ18" s="256">
        <f>IF(ISBLANK(Výsledky!$GI$3),"",Výsledky!GI69)</f>
        <v>20</v>
      </c>
      <c r="AK18" s="256">
        <f>IF(ISBLANK(Výsledky!$GP$3),"",Výsledky!GP69)</f>
        <v>50</v>
      </c>
      <c r="AL18" s="256">
        <f>IF(ISBLANK(Výsledky!$GW$3),"",Výsledky!GW69)</f>
        <v>30</v>
      </c>
      <c r="AM18" s="256">
        <f>IF(ISBLANK(Výsledky!$HD$3),"",Výsledky!HD69)</f>
        <v>40</v>
      </c>
      <c r="AN18" s="256">
        <f>IF(ISBLANK(Výsledky!$HK$3),"",Výsledky!HK69)</f>
        <v>20</v>
      </c>
      <c r="AO18" s="256">
        <f>IF(ISBLANK(Výsledky!$HR$3),"",Výsledky!HR69)</f>
        <v>40</v>
      </c>
      <c r="AP18" s="256">
        <f>IF(ISBLANK(Výsledky!$HY$3),"",Výsledky!HY69)</f>
        <v>60</v>
      </c>
      <c r="AQ18" s="256">
        <f>IF(ISBLANK(Výsledky!$IF$3),"",Výsledky!IF69)</f>
        <v>0</v>
      </c>
      <c r="AR18" s="256">
        <f>IF(ISBLANK(Výsledky!$IM$3),"",Výsledky!IM69)</f>
        <v>20</v>
      </c>
      <c r="AS18" s="256">
        <f>IF(ISBLANK(Výsledky!$IT$3),"",Výsledky!IT69)</f>
        <v>20</v>
      </c>
      <c r="AT18" s="256">
        <f>IF(ISBLANK(Výsledky!$JA$3),"",Výsledky!JA69)</f>
        <v>0</v>
      </c>
      <c r="AU18" s="256">
        <f>IF(ISBLANK(Výsledky!$JH$3),"",Výsledky!JH69)</f>
        <v>80</v>
      </c>
      <c r="AV18" s="256" t="str">
        <f>IF(ISBLANK(Výsledky!$JO$3),"",Výsledky!JO69)</f>
        <v/>
      </c>
      <c r="AW18" s="256" t="str">
        <f>IF(ISBLANK(Výsledky!$JV$3),"",Výsledky!JV69)</f>
        <v>-</v>
      </c>
      <c r="AX18" s="256" t="str">
        <f>IF(ISBLANK(Výsledky!$KC$3),"",Výsledky!KC69)</f>
        <v/>
      </c>
      <c r="AY18" s="256" t="str">
        <f>IF(ISBLANK(Výsledky!$KJ$3),"",Výsledky!KJ69)</f>
        <v/>
      </c>
      <c r="AZ18" s="256" t="str">
        <f>IF(ISBLANK(Výsledky!$KQ$3),"",Výsledky!KQ69)</f>
        <v/>
      </c>
      <c r="BA18" s="256" t="str">
        <f>IF(ISBLANK(Výsledky!$KX$3),"",Výsledky!KX69)</f>
        <v/>
      </c>
      <c r="BB18" s="256" t="str">
        <f>IF(ISBLANK(Výsledky!$LE$3),"",Výsledky!LE69)</f>
        <v/>
      </c>
      <c r="BC18" s="256" t="str">
        <f>IF(ISBLANK(Výsledky!$LL$3),"",Výsledky!LL69)</f>
        <v/>
      </c>
      <c r="BD18" s="256" t="str">
        <f>IF(ISBLANK(Výsledky!$LS$3),"",Výsledky!LS69)</f>
        <v/>
      </c>
      <c r="BE18" s="256" t="str">
        <f>IF(ISBLANK(Výsledky!$LZ$3),"",Výsledky!LZ69)</f>
        <v/>
      </c>
      <c r="BF18" s="256" t="str">
        <f>IF(ISBLANK(Výsledky!$MG$3),"",Výsledky!MG69)</f>
        <v/>
      </c>
      <c r="BG18" s="256" t="str">
        <f>IF(ISBLANK(Výsledky!$MN$3),"",Výsledky!MN69)</f>
        <v/>
      </c>
      <c r="BH18" s="256" t="str">
        <f>IF(ISBLANK(Výsledky!$MU$3),"",Výsledky!MU69)</f>
        <v/>
      </c>
      <c r="BI18" s="256" t="str">
        <f>IF(ISBLANK(Výsledky!$NB$3),"",Výsledky!NB69)</f>
        <v/>
      </c>
      <c r="BJ18" s="256" t="str">
        <f>IF(ISBLANK(Výsledky!$NI$3),"",Výsledky!NI69)</f>
        <v/>
      </c>
      <c r="BK18" s="256" t="str">
        <f>IF(ISBLANK(Výsledky!$NP$3),"",Výsledky!NP69)</f>
        <v/>
      </c>
      <c r="BL18" s="256" t="str">
        <f>IF(ISBLANK(Výsledky!$NW$3),"",Výsledky!NW69)</f>
        <v/>
      </c>
      <c r="BM18" s="256" t="str">
        <f>IF(ISBLANK(Výsledky!$OD$3),"",Výsledky!OD69)</f>
        <v/>
      </c>
      <c r="BN18" s="256" t="str">
        <f>IF(ISBLANK(Výsledky!$OK$3),"",Výsledky!OK69)</f>
        <v/>
      </c>
      <c r="BO18" s="256" t="str">
        <f>IF(ISBLANK(Výsledky!$OR$3),"",Výsledky!OR69)</f>
        <v/>
      </c>
      <c r="BP18" s="256" t="str">
        <f>IF(ISBLANK(Výsledky!$OY$3),"",Výsledky!OY69)</f>
        <v/>
      </c>
      <c r="BQ18" s="256" t="str">
        <f>IF(ISBLANK(Výsledky!$PF$3),"",Výsledky!PF69)</f>
        <v/>
      </c>
      <c r="BR18" s="256" t="str">
        <f>IF(ISBLANK(Výsledky!$PM$3),"",Výsledky!PM69)</f>
        <v/>
      </c>
      <c r="BS18" s="256" t="str">
        <f>IF(ISBLANK(Výsledky!$PT$3),"",Výsledky!PT69)</f>
        <v/>
      </c>
      <c r="BT18" s="256" t="str">
        <f>IF(ISBLANK(Výsledky!$QA$3),"",Výsledky!QA69)</f>
        <v/>
      </c>
      <c r="BU18" s="256" t="str">
        <f>IF(ISBLANK(Výsledky!$QH$3),"",Výsledky!QH69)</f>
        <v/>
      </c>
      <c r="BV18" s="256" t="str">
        <f>IF(ISBLANK(Výsledky!$QO$3),"",Výsledky!QO69)</f>
        <v/>
      </c>
      <c r="BW18" s="291" t="str">
        <f>IF(ISBLANK(Výsledky!$QV$3),"",Výsledky!QV69)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Tipy!A49</f>
        <v>3</v>
      </c>
      <c r="D19" s="242" t="str">
        <f>IF(Tipy!B49="","",Tipy!B49)</f>
        <v>ninetysix8</v>
      </c>
      <c r="E19" s="51">
        <f>SUM(F19:J19)</f>
        <v>1280</v>
      </c>
      <c r="F19" s="246">
        <f>IF(ISBLANK(Výsledky!$I$3),"-",SUM(K19:O19,Q19,S19,U19,V19,X19,Z19,AB19,AC19,AE19:AG19,AI19,AK19:AM19,AP19,AS19:AU19,AW19,AY19,BB19,BD19,BG19:BJ19,BL19,BO19,BP19,BR19,BT19,BU19))</f>
        <v>850</v>
      </c>
      <c r="G19" s="267">
        <f>IF(ISBLANK(Výsledky!$AY$3),"-",SUM(P19,T19,W19,AA19,AD19,AH19,AV19,AX19,BC19,BE19,BK19,BM19,BQ19,BS19,BV19))</f>
        <v>170</v>
      </c>
      <c r="H19" s="268">
        <f>IF(ISBLANK(Výsledky!$BM$3),"-",SUM(R19,Y19,AJ19,AO19,AQ19,AZ19))</f>
        <v>160</v>
      </c>
      <c r="I19" s="247">
        <f>IF(ISBLANK(Výsledky!$GI$3),"-",SUM(AN19,AR19,BA19,BF19,BN19,BW19))</f>
        <v>100</v>
      </c>
      <c r="J19" s="262" t="str">
        <f>IF(ISBLANK(Výsledky!$I$3),"",Výsledky!I55)</f>
        <v>-</v>
      </c>
      <c r="K19" s="265">
        <f>IF(ISBLANK(Výsledky!$P$3),"",Výsledky!P55)</f>
        <v>20</v>
      </c>
      <c r="L19" s="266">
        <f>IF(ISBLANK(Výsledky!$W$3),"",Výsledky!W55)</f>
        <v>80</v>
      </c>
      <c r="M19" s="256">
        <f>IF(ISBLANK(Výsledky!$AD$3),"",Výsledky!AD55)</f>
        <v>20</v>
      </c>
      <c r="N19" s="256">
        <f>IF(ISBLANK(Výsledky!$AK$3),"",Výsledky!AK55)</f>
        <v>50</v>
      </c>
      <c r="O19" s="256">
        <f>IF(ISBLANK(Výsledky!$AR$3),"",Výsledky!AR55)</f>
        <v>50</v>
      </c>
      <c r="P19" s="256">
        <f>IF(ISBLANK(Výsledky!$AY$3),"",Výsledky!AY55)</f>
        <v>30</v>
      </c>
      <c r="Q19" s="256">
        <f>IF(ISBLANK(Výsledky!$BF$3),"",Výsledky!BF55)</f>
        <v>50</v>
      </c>
      <c r="R19" s="256">
        <f>IF(ISBLANK(Výsledky!$BM$3),"",Výsledky!BM55)</f>
        <v>50</v>
      </c>
      <c r="S19" s="256">
        <f>IF(ISBLANK(Výsledky!$BT$3),"",Výsledky!BT55)</f>
        <v>0</v>
      </c>
      <c r="T19" s="256">
        <f>IF(ISBLANK(Výsledky!$CA$3),"",Výsledky!CA55)</f>
        <v>20</v>
      </c>
      <c r="U19" s="256">
        <f>IF(ISBLANK(Výsledky!$CH$3),"",Výsledky!CH55)</f>
        <v>0</v>
      </c>
      <c r="V19" s="256">
        <f>IF(ISBLANK(Výsledky!$CO$3),"",Výsledky!CO55)</f>
        <v>40</v>
      </c>
      <c r="W19" s="256">
        <f>IF(ISBLANK(Výsledky!$CV$3),"",Výsledky!CV55)</f>
        <v>40</v>
      </c>
      <c r="X19" s="256">
        <f>IF(ISBLANK(Výsledky!$DC$3),"",Výsledky!DC55)</f>
        <v>80</v>
      </c>
      <c r="Y19" s="256">
        <f>IF(ISBLANK(Výsledky!$DJ$3),"",Výsledky!DJ55)</f>
        <v>40</v>
      </c>
      <c r="Z19" s="256">
        <f>IF(ISBLANK(Výsledky!$DQ$3),"",Výsledky!DQ55)</f>
        <v>0</v>
      </c>
      <c r="AA19" s="256">
        <f>IF(ISBLANK(Výsledky!$DX$3),"",Výsledky!DX55)</f>
        <v>0</v>
      </c>
      <c r="AB19" s="256">
        <f>IF(ISBLANK(Výsledky!$EE$3),"",Výsledky!EE55)</f>
        <v>40</v>
      </c>
      <c r="AC19" s="256">
        <f>IF(ISBLANK(Výsledky!$EL$3),"",Výsledky!EL55)</f>
        <v>0</v>
      </c>
      <c r="AD19" s="256">
        <f>IF(ISBLANK(Výsledky!$ES$3),"",Výsledky!ES55)</f>
        <v>60</v>
      </c>
      <c r="AE19" s="256">
        <f>IF(ISBLANK(Výsledky!$EZ$3),"",Výsledky!EZ55)</f>
        <v>20</v>
      </c>
      <c r="AF19" s="256">
        <f>IF(ISBLANK(Výsledky!$FG$3),"",Výsledky!FG55)</f>
        <v>20</v>
      </c>
      <c r="AG19" s="256">
        <f>IF(ISBLANK(Výsledky!$FN$3),"",Výsledky!FN55)</f>
        <v>70</v>
      </c>
      <c r="AH19" s="256">
        <f>IF(ISBLANK(Výsledky!$FU$3),"",Výsledky!FU55)</f>
        <v>20</v>
      </c>
      <c r="AI19" s="256">
        <f>IF(ISBLANK(Výsledky!$GB$3),"",Výsledky!GB55)</f>
        <v>0</v>
      </c>
      <c r="AJ19" s="256">
        <f>IF(ISBLANK(Výsledky!$GI$3),"",Výsledky!GI55)</f>
        <v>50</v>
      </c>
      <c r="AK19" s="256">
        <f>IF(ISBLANK(Výsledky!$GP$3),"",Výsledky!GP55)</f>
        <v>50</v>
      </c>
      <c r="AL19" s="256">
        <f>IF(ISBLANK(Výsledky!$GW$3),"",Výsledky!GW55)</f>
        <v>60</v>
      </c>
      <c r="AM19" s="256">
        <f>IF(ISBLANK(Výsledky!$HD$3),"",Výsledky!HD55)</f>
        <v>40</v>
      </c>
      <c r="AN19" s="256">
        <f>IF(ISBLANK(Výsledky!$HK$3),"",Výsledky!HK55)</f>
        <v>40</v>
      </c>
      <c r="AO19" s="256">
        <f>IF(ISBLANK(Výsledky!$HR$3),"",Výsledky!HR55)</f>
        <v>20</v>
      </c>
      <c r="AP19" s="256">
        <f>IF(ISBLANK(Výsledky!$HY$3),"",Výsledky!HY55)</f>
        <v>50</v>
      </c>
      <c r="AQ19" s="256">
        <f>IF(ISBLANK(Výsledky!$IF$3),"",Výsledky!IF55)</f>
        <v>0</v>
      </c>
      <c r="AR19" s="256">
        <f>IF(ISBLANK(Výsledky!$IM$3),"",Výsledky!IM55)</f>
        <v>60</v>
      </c>
      <c r="AS19" s="256">
        <f>IF(ISBLANK(Výsledky!$IT$3),"",Výsledky!IT55)</f>
        <v>30</v>
      </c>
      <c r="AT19" s="256">
        <f>IF(ISBLANK(Výsledky!$JA$3),"",Výsledky!JA55)</f>
        <v>0</v>
      </c>
      <c r="AU19" s="256">
        <f>IF(ISBLANK(Výsledky!$JH$3),"",Výsledky!JH55)</f>
        <v>40</v>
      </c>
      <c r="AV19" s="256" t="str">
        <f>IF(ISBLANK(Výsledky!$JO$3),"",Výsledky!JO55)</f>
        <v/>
      </c>
      <c r="AW19" s="256">
        <f>IF(ISBLANK(Výsledky!$JV$3),"",Výsledky!JV55)</f>
        <v>40</v>
      </c>
      <c r="AX19" s="256" t="str">
        <f>IF(ISBLANK(Výsledky!$KC$3),"",Výsledky!KC55)</f>
        <v/>
      </c>
      <c r="AY19" s="256" t="str">
        <f>IF(ISBLANK(Výsledky!$KJ$3),"",Výsledky!KJ55)</f>
        <v/>
      </c>
      <c r="AZ19" s="256" t="str">
        <f>IF(ISBLANK(Výsledky!$KQ$3),"",Výsledky!KQ55)</f>
        <v/>
      </c>
      <c r="BA19" s="256" t="str">
        <f>IF(ISBLANK(Výsledky!$KX$3),"",Výsledky!KX55)</f>
        <v/>
      </c>
      <c r="BB19" s="256" t="str">
        <f>IF(ISBLANK(Výsledky!$LE$3),"",Výsledky!LE55)</f>
        <v/>
      </c>
      <c r="BC19" s="256" t="str">
        <f>IF(ISBLANK(Výsledky!$LL$3),"",Výsledky!LL55)</f>
        <v/>
      </c>
      <c r="BD19" s="256" t="str">
        <f>IF(ISBLANK(Výsledky!$LS$3),"",Výsledky!LS55)</f>
        <v/>
      </c>
      <c r="BE19" s="256" t="str">
        <f>IF(ISBLANK(Výsledky!$LZ$3),"",Výsledky!LZ55)</f>
        <v/>
      </c>
      <c r="BF19" s="256" t="str">
        <f>IF(ISBLANK(Výsledky!$MG$3),"",Výsledky!MG55)</f>
        <v/>
      </c>
      <c r="BG19" s="256" t="str">
        <f>IF(ISBLANK(Výsledky!$MN$3),"",Výsledky!MN55)</f>
        <v/>
      </c>
      <c r="BH19" s="256" t="str">
        <f>IF(ISBLANK(Výsledky!$MU$3),"",Výsledky!MU55)</f>
        <v/>
      </c>
      <c r="BI19" s="256" t="str">
        <f>IF(ISBLANK(Výsledky!$NB$3),"",Výsledky!NB55)</f>
        <v/>
      </c>
      <c r="BJ19" s="256" t="str">
        <f>IF(ISBLANK(Výsledky!$NI$3),"",Výsledky!NI55)</f>
        <v/>
      </c>
      <c r="BK19" s="256" t="str">
        <f>IF(ISBLANK(Výsledky!$NP$3),"",Výsledky!NP55)</f>
        <v/>
      </c>
      <c r="BL19" s="256" t="str">
        <f>IF(ISBLANK(Výsledky!$NW$3),"",Výsledky!NW55)</f>
        <v/>
      </c>
      <c r="BM19" s="256" t="str">
        <f>IF(ISBLANK(Výsledky!$OD$3),"",Výsledky!OD55)</f>
        <v/>
      </c>
      <c r="BN19" s="256" t="str">
        <f>IF(ISBLANK(Výsledky!$OK$3),"",Výsledky!OK55)</f>
        <v/>
      </c>
      <c r="BO19" s="256" t="str">
        <f>IF(ISBLANK(Výsledky!$OR$3),"",Výsledky!OR55)</f>
        <v/>
      </c>
      <c r="BP19" s="256" t="str">
        <f>IF(ISBLANK(Výsledky!$OY$3),"",Výsledky!OY55)</f>
        <v/>
      </c>
      <c r="BQ19" s="256" t="str">
        <f>IF(ISBLANK(Výsledky!$PF$3),"",Výsledky!PF55)</f>
        <v/>
      </c>
      <c r="BR19" s="256" t="str">
        <f>IF(ISBLANK(Výsledky!$PM$3),"",Výsledky!PM55)</f>
        <v/>
      </c>
      <c r="BS19" s="256" t="str">
        <f>IF(ISBLANK(Výsledky!$PT$3),"",Výsledky!PT55)</f>
        <v/>
      </c>
      <c r="BT19" s="256" t="str">
        <f>IF(ISBLANK(Výsledky!$QA$3),"",Výsledky!QA55)</f>
        <v/>
      </c>
      <c r="BU19" s="256" t="str">
        <f>IF(ISBLANK(Výsledky!$QH$3),"",Výsledky!QH55)</f>
        <v/>
      </c>
      <c r="BV19" s="256" t="str">
        <f>IF(ISBLANK(Výsledky!$QO$3),"",Výsledky!QO55)</f>
        <v/>
      </c>
      <c r="BW19" s="291" t="str">
        <f>IF(ISBLANK(Výsledky!$QV$3),"",Výsledky!QV55)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Tipy!A6</f>
        <v>30</v>
      </c>
      <c r="D20" s="242" t="str">
        <f>IF(Tipy!B6="","",Tipy!B6)</f>
        <v>30milo</v>
      </c>
      <c r="E20" s="51">
        <f>SUM(F20:J20)</f>
        <v>1270</v>
      </c>
      <c r="F20" s="246">
        <f>IF(ISBLANK(Výsledky!$I$3),"-",SUM(K20:O20,Q20,S20,U20,V20,X20,Z20,AB20,AC20,AE20:AG20,AI20,AK20:AM20,AP20,AS20:AU20,AW20,AY20,BB20,BD20,BG20:BJ20,BL20,BO20,BP20,BR20,BT20,BU20))</f>
        <v>900</v>
      </c>
      <c r="G20" s="267">
        <f>IF(ISBLANK(Výsledky!$AY$3),"-",SUM(P20,T20,W20,AA20,AD20,AH20,AV20,AX20,BC20,BE20,BK20,BM20,BQ20,BS20,BV20))</f>
        <v>130</v>
      </c>
      <c r="H20" s="268">
        <f>IF(ISBLANK(Výsledky!$BM$3),"-",SUM(R20,Y20,AJ20,AO20,AQ20,AZ20))</f>
        <v>220</v>
      </c>
      <c r="I20" s="247">
        <f>IF(ISBLANK(Výsledky!$GI$3),"-",SUM(AN20,AR20,BA20,BF20,BN20,BW20))</f>
        <v>20</v>
      </c>
      <c r="J20" s="262" t="str">
        <f>IF(ISBLANK(Výsledky!$I$3),"",Výsledky!I12)</f>
        <v>-</v>
      </c>
      <c r="K20" s="265">
        <f>IF(ISBLANK(Výsledky!$P$3),"",Výsledky!P12)</f>
        <v>0</v>
      </c>
      <c r="L20" s="266">
        <f>IF(ISBLANK(Výsledky!$W$3),"",Výsledky!W12)</f>
        <v>40</v>
      </c>
      <c r="M20" s="256">
        <f>IF(ISBLANK(Výsledky!$AD$3),"",Výsledky!AD12)</f>
        <v>40</v>
      </c>
      <c r="N20" s="256">
        <f>IF(ISBLANK(Výsledky!$AK$3),"",Výsledky!AK12)</f>
        <v>20</v>
      </c>
      <c r="O20" s="256">
        <f>IF(ISBLANK(Výsledky!$AR$3),"",Výsledky!AR12)</f>
        <v>50</v>
      </c>
      <c r="P20" s="256">
        <f>IF(ISBLANK(Výsledky!$AY$3),"",Výsledky!AY12)</f>
        <v>40</v>
      </c>
      <c r="Q20" s="256">
        <f>IF(ISBLANK(Výsledky!$BF$3),"",Výsledky!BF12)</f>
        <v>50</v>
      </c>
      <c r="R20" s="256">
        <f>IF(ISBLANK(Výsledky!$BM$3),"",Výsledky!BM12)</f>
        <v>80</v>
      </c>
      <c r="S20" s="256">
        <f>IF(ISBLANK(Výsledky!$BT$3),"",Výsledky!BT12)</f>
        <v>0</v>
      </c>
      <c r="T20" s="256">
        <f>IF(ISBLANK(Výsledky!$CA$3),"",Výsledky!CA12)</f>
        <v>20</v>
      </c>
      <c r="U20" s="256">
        <f>IF(ISBLANK(Výsledky!$CH$3),"",Výsledky!CH12)</f>
        <v>30</v>
      </c>
      <c r="V20" s="256">
        <f>IF(ISBLANK(Výsledky!$CO$3),"",Výsledky!CO12)</f>
        <v>80</v>
      </c>
      <c r="W20" s="256">
        <f>IF(ISBLANK(Výsledky!$CV$3),"",Výsledky!CV12)</f>
        <v>50</v>
      </c>
      <c r="X20" s="256">
        <f>IF(ISBLANK(Výsledky!$DC$3),"",Výsledky!DC12)</f>
        <v>50</v>
      </c>
      <c r="Y20" s="256">
        <f>IF(ISBLANK(Výsledky!$DJ$3),"",Výsledky!DJ12)</f>
        <v>60</v>
      </c>
      <c r="Z20" s="256">
        <f>IF(ISBLANK(Výsledky!$DQ$3),"",Výsledky!DQ12)</f>
        <v>0</v>
      </c>
      <c r="AA20" s="256">
        <f>IF(ISBLANK(Výsledky!$DX$3),"",Výsledky!DX12)</f>
        <v>0</v>
      </c>
      <c r="AB20" s="256">
        <f>IF(ISBLANK(Výsledky!$EE$3),"",Výsledky!EE12)</f>
        <v>60</v>
      </c>
      <c r="AC20" s="256">
        <f>IF(ISBLANK(Výsledky!$EL$3),"",Výsledky!EL12)</f>
        <v>30</v>
      </c>
      <c r="AD20" s="256">
        <f>IF(ISBLANK(Výsledky!$ES$3),"",Výsledky!ES12)</f>
        <v>20</v>
      </c>
      <c r="AE20" s="256">
        <f>IF(ISBLANK(Výsledky!$EZ$3),"",Výsledky!EZ12)</f>
        <v>80</v>
      </c>
      <c r="AF20" s="256">
        <f>IF(ISBLANK(Výsledky!$FG$3),"",Výsledky!FG12)</f>
        <v>70</v>
      </c>
      <c r="AG20" s="256">
        <f>IF(ISBLANK(Výsledky!$FN$3),"",Výsledky!FN12)</f>
        <v>40</v>
      </c>
      <c r="AH20" s="256">
        <f>IF(ISBLANK(Výsledky!$FU$3),"",Výsledky!FU12)</f>
        <v>0</v>
      </c>
      <c r="AI20" s="256">
        <f>IF(ISBLANK(Výsledky!$GB$3),"",Výsledky!GB12)</f>
        <v>0</v>
      </c>
      <c r="AJ20" s="256">
        <f>IF(ISBLANK(Výsledky!$GI$3),"",Výsledky!GI12)</f>
        <v>20</v>
      </c>
      <c r="AK20" s="256">
        <f>IF(ISBLANK(Výsledky!$GP$3),"",Výsledky!GP12)</f>
        <v>0</v>
      </c>
      <c r="AL20" s="256">
        <f>IF(ISBLANK(Výsledky!$GW$3),"",Výsledky!GW12)</f>
        <v>40</v>
      </c>
      <c r="AM20" s="256">
        <f>IF(ISBLANK(Výsledky!$HD$3),"",Výsledky!HD12)</f>
        <v>60</v>
      </c>
      <c r="AN20" s="256">
        <f>IF(ISBLANK(Výsledky!$HK$3),"",Výsledky!HK12)</f>
        <v>20</v>
      </c>
      <c r="AO20" s="256">
        <f>IF(ISBLANK(Výsledky!$HR$3),"",Výsledky!HR12)</f>
        <v>40</v>
      </c>
      <c r="AP20" s="256">
        <f>IF(ISBLANK(Výsledky!$HY$3),"",Výsledky!HY12)</f>
        <v>40</v>
      </c>
      <c r="AQ20" s="256">
        <f>IF(ISBLANK(Výsledky!$IF$3),"",Výsledky!IF12)</f>
        <v>20</v>
      </c>
      <c r="AR20" s="256" t="str">
        <f>IF(ISBLANK(Výsledky!$IM$3),"",Výsledky!IM12)</f>
        <v>-</v>
      </c>
      <c r="AS20" s="256">
        <f>IF(ISBLANK(Výsledky!$IT$3),"",Výsledky!IT12)</f>
        <v>40</v>
      </c>
      <c r="AT20" s="256">
        <f>IF(ISBLANK(Výsledky!$JA$3),"",Výsledky!JA12)</f>
        <v>0</v>
      </c>
      <c r="AU20" s="256">
        <f>IF(ISBLANK(Výsledky!$JH$3),"",Výsledky!JH12)</f>
        <v>40</v>
      </c>
      <c r="AV20" s="256" t="str">
        <f>IF(ISBLANK(Výsledky!$JO$3),"",Výsledky!JO12)</f>
        <v/>
      </c>
      <c r="AW20" s="256">
        <f>IF(ISBLANK(Výsledky!$JV$3),"",Výsledky!JV12)</f>
        <v>40</v>
      </c>
      <c r="AX20" s="256" t="str">
        <f>IF(ISBLANK(Výsledky!$KC$3),"",Výsledky!KC12)</f>
        <v/>
      </c>
      <c r="AY20" s="256" t="str">
        <f>IF(ISBLANK(Výsledky!$KJ$3),"",Výsledky!KJ12)</f>
        <v/>
      </c>
      <c r="AZ20" s="256" t="str">
        <f>IF(ISBLANK(Výsledky!$KQ$3),"",Výsledky!KQ12)</f>
        <v/>
      </c>
      <c r="BA20" s="256" t="str">
        <f>IF(ISBLANK(Výsledky!$KX$3),"",Výsledky!KX12)</f>
        <v/>
      </c>
      <c r="BB20" s="256" t="str">
        <f>IF(ISBLANK(Výsledky!$LE$3),"",Výsledky!LE12)</f>
        <v/>
      </c>
      <c r="BC20" s="256" t="str">
        <f>IF(ISBLANK(Výsledky!$LL$3),"",Výsledky!LL12)</f>
        <v/>
      </c>
      <c r="BD20" s="256" t="str">
        <f>IF(ISBLANK(Výsledky!$LS$3),"",Výsledky!LS12)</f>
        <v/>
      </c>
      <c r="BE20" s="256" t="str">
        <f>IF(ISBLANK(Výsledky!$LZ$3),"",Výsledky!LZ12)</f>
        <v/>
      </c>
      <c r="BF20" s="256" t="str">
        <f>IF(ISBLANK(Výsledky!$MG$3),"",Výsledky!MG12)</f>
        <v/>
      </c>
      <c r="BG20" s="256" t="str">
        <f>IF(ISBLANK(Výsledky!$MN$3),"",Výsledky!MN12)</f>
        <v/>
      </c>
      <c r="BH20" s="256" t="str">
        <f>IF(ISBLANK(Výsledky!$MU$3),"",Výsledky!MU12)</f>
        <v/>
      </c>
      <c r="BI20" s="256" t="str">
        <f>IF(ISBLANK(Výsledky!$NB$3),"",Výsledky!NB12)</f>
        <v/>
      </c>
      <c r="BJ20" s="256" t="str">
        <f>IF(ISBLANK(Výsledky!$NI$3),"",Výsledky!NI12)</f>
        <v/>
      </c>
      <c r="BK20" s="256" t="str">
        <f>IF(ISBLANK(Výsledky!$NP$3),"",Výsledky!NP12)</f>
        <v/>
      </c>
      <c r="BL20" s="256" t="str">
        <f>IF(ISBLANK(Výsledky!$NW$3),"",Výsledky!NW12)</f>
        <v/>
      </c>
      <c r="BM20" s="256" t="str">
        <f>IF(ISBLANK(Výsledky!$OD$3),"",Výsledky!OD12)</f>
        <v/>
      </c>
      <c r="BN20" s="256" t="str">
        <f>IF(ISBLANK(Výsledky!$OK$3),"",Výsledky!OK12)</f>
        <v/>
      </c>
      <c r="BO20" s="256" t="str">
        <f>IF(ISBLANK(Výsledky!$OR$3),"",Výsledky!OR12)</f>
        <v/>
      </c>
      <c r="BP20" s="256" t="str">
        <f>IF(ISBLANK(Výsledky!$OY$3),"",Výsledky!OY12)</f>
        <v/>
      </c>
      <c r="BQ20" s="256" t="str">
        <f>IF(ISBLANK(Výsledky!$PF$3),"",Výsledky!PF12)</f>
        <v/>
      </c>
      <c r="BR20" s="256" t="str">
        <f>IF(ISBLANK(Výsledky!$PM$3),"",Výsledky!PM12)</f>
        <v/>
      </c>
      <c r="BS20" s="256" t="str">
        <f>IF(ISBLANK(Výsledky!$PT$3),"",Výsledky!PT12)</f>
        <v/>
      </c>
      <c r="BT20" s="256" t="str">
        <f>IF(ISBLANK(Výsledky!$QA$3),"",Výsledky!QA12)</f>
        <v/>
      </c>
      <c r="BU20" s="256" t="str">
        <f>IF(ISBLANK(Výsledky!$QH$3),"",Výsledky!QH12)</f>
        <v/>
      </c>
      <c r="BV20" s="256" t="str">
        <f>IF(ISBLANK(Výsledky!$QO$3),"",Výsledky!QO12)</f>
        <v/>
      </c>
      <c r="BW20" s="291" t="str">
        <f>IF(ISBLANK(Výsledky!$QV$3),"",Výsledky!QV12)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Tipy!A78</f>
        <v>10</v>
      </c>
      <c r="D21" s="242" t="str">
        <f>IF(Tipy!B78="","",Tipy!B78)</f>
        <v>xO2</v>
      </c>
      <c r="E21" s="51">
        <f>SUM(F21:J21)</f>
        <v>1260</v>
      </c>
      <c r="F21" s="246">
        <f>IF(ISBLANK(Výsledky!$I$3),"-",SUM(K21:O21,Q21,S21,U21,V21,X21,Z21,AB21,AC21,AE21:AG21,AI21,AK21:AM21,AP21,AS21:AU21,AW21,AY21,BB21,BD21,BG21:BJ21,BL21,BO21,BP21,BR21,BT21,BU21))</f>
        <v>840</v>
      </c>
      <c r="G21" s="267">
        <f>IF(ISBLANK(Výsledky!$AY$3),"-",SUM(P21,T21,W21,AA21,AD21,AH21,AV21,AX21,BC21,BE21,BK21,BM21,BQ21,BS21,BV21))</f>
        <v>180</v>
      </c>
      <c r="H21" s="268">
        <f>IF(ISBLANK(Výsledky!$BM$3),"-",SUM(R21,Y21,AJ21,AO21,AQ21,AZ21))</f>
        <v>200</v>
      </c>
      <c r="I21" s="247">
        <f>IF(ISBLANK(Výsledky!$GI$3),"-",SUM(AN21,AR21,BA21,BF21,BN21,BW21))</f>
        <v>40</v>
      </c>
      <c r="J21" s="262" t="str">
        <f>IF(ISBLANK(Výsledky!$I$3),"",Výsledky!I82)</f>
        <v>-</v>
      </c>
      <c r="K21" s="265">
        <f>IF(ISBLANK(Výsledky!$P$3),"",Výsledky!P84)</f>
        <v>0</v>
      </c>
      <c r="L21" s="266">
        <f>IF(ISBLANK(Výsledky!$W$3),"",Výsledky!W84)</f>
        <v>40</v>
      </c>
      <c r="M21" s="256">
        <f>IF(ISBLANK(Výsledky!$AD$3),"",Výsledky!AD84)</f>
        <v>70</v>
      </c>
      <c r="N21" s="256">
        <f>IF(ISBLANK(Výsledky!$AK$3),"",Výsledky!AK84)</f>
        <v>30</v>
      </c>
      <c r="O21" s="256">
        <f>IF(ISBLANK(Výsledky!$AR$3),"",Výsledky!AR84)</f>
        <v>80</v>
      </c>
      <c r="P21" s="256">
        <f>IF(ISBLANK(Výsledky!$AY$3),"",Výsledky!AY84)</f>
        <v>50</v>
      </c>
      <c r="Q21" s="256">
        <f>IF(ISBLANK(Výsledky!$BF$3),"",Výsledky!BF84)</f>
        <v>80</v>
      </c>
      <c r="R21" s="256">
        <f>IF(ISBLANK(Výsledky!$BM$3),"",Výsledky!BM84)</f>
        <v>80</v>
      </c>
      <c r="S21" s="256">
        <f>IF(ISBLANK(Výsledky!$BT$3),"",Výsledky!BT84)</f>
        <v>0</v>
      </c>
      <c r="T21" s="256">
        <f>IF(ISBLANK(Výsledky!$CA$3),"",Výsledky!CA84)</f>
        <v>40</v>
      </c>
      <c r="U21" s="256">
        <f>IF(ISBLANK(Výsledky!$CH$3),"",Výsledky!CH84)</f>
        <v>0</v>
      </c>
      <c r="V21" s="256">
        <f>IF(ISBLANK(Výsledky!$CO$3),"",Výsledky!CO84)</f>
        <v>40</v>
      </c>
      <c r="W21" s="256">
        <f>IF(ISBLANK(Výsledky!$CV$3),"",Výsledky!CV84)</f>
        <v>40</v>
      </c>
      <c r="X21" s="256">
        <f>IF(ISBLANK(Výsledky!$DC$3),"",Výsledky!DC84)</f>
        <v>100</v>
      </c>
      <c r="Y21" s="256">
        <f>IF(ISBLANK(Výsledky!$DJ$3),"",Výsledky!DJ84)</f>
        <v>70</v>
      </c>
      <c r="Z21" s="256">
        <f>IF(ISBLANK(Výsledky!$DQ$3),"",Výsledky!DQ84)</f>
        <v>0</v>
      </c>
      <c r="AA21" s="256">
        <f>IF(ISBLANK(Výsledky!$DX$3),"",Výsledky!DX84)</f>
        <v>0</v>
      </c>
      <c r="AB21" s="256">
        <f>IF(ISBLANK(Výsledky!$EE$3),"",Výsledky!EE84)</f>
        <v>30</v>
      </c>
      <c r="AC21" s="256">
        <f>IF(ISBLANK(Výsledky!$EL$3),"",Výsledky!EL84)</f>
        <v>40</v>
      </c>
      <c r="AD21" s="256">
        <f>IF(ISBLANK(Výsledky!$ES$3),"",Výsledky!ES84)</f>
        <v>50</v>
      </c>
      <c r="AE21" s="256">
        <f>IF(ISBLANK(Výsledky!$EZ$3),"",Výsledky!EZ84)</f>
        <v>40</v>
      </c>
      <c r="AF21" s="256">
        <f>IF(ISBLANK(Výsledky!$FG$3),"",Výsledky!FG84)</f>
        <v>20</v>
      </c>
      <c r="AG21" s="256">
        <f>IF(ISBLANK(Výsledky!$FN$3),"",Výsledky!FN84)</f>
        <v>50</v>
      </c>
      <c r="AH21" s="256">
        <f>IF(ISBLANK(Výsledky!$FU$3),"",Výsledky!FU84)</f>
        <v>0</v>
      </c>
      <c r="AI21" s="256">
        <f>IF(ISBLANK(Výsledky!$GB$3),"",Výsledky!GB84)</f>
        <v>0</v>
      </c>
      <c r="AJ21" s="256">
        <f>IF(ISBLANK(Výsledky!$GI$3),"",Výsledky!GI84)</f>
        <v>20</v>
      </c>
      <c r="AK21" s="256">
        <f>IF(ISBLANK(Výsledky!$GP$3),"",Výsledky!GP84)</f>
        <v>0</v>
      </c>
      <c r="AL21" s="256">
        <f>IF(ISBLANK(Výsledky!$GW$3),"",Výsledky!GW84)</f>
        <v>40</v>
      </c>
      <c r="AM21" s="256">
        <f>IF(ISBLANK(Výsledky!$HD$3),"",Výsledky!HD84)</f>
        <v>40</v>
      </c>
      <c r="AN21" s="256">
        <f>IF(ISBLANK(Výsledky!$HK$3),"",Výsledky!HK84)</f>
        <v>0</v>
      </c>
      <c r="AO21" s="256">
        <f>IF(ISBLANK(Výsledky!$HR$3),"",Výsledky!HR84)</f>
        <v>30</v>
      </c>
      <c r="AP21" s="256">
        <f>IF(ISBLANK(Výsledky!$HY$3),"",Výsledky!HY84)</f>
        <v>40</v>
      </c>
      <c r="AQ21" s="256">
        <f>IF(ISBLANK(Výsledky!$IF$3),"",Výsledky!IF84)</f>
        <v>0</v>
      </c>
      <c r="AR21" s="256">
        <f>IF(ISBLANK(Výsledky!$IM$3),"",Výsledky!IM84)</f>
        <v>40</v>
      </c>
      <c r="AS21" s="256" t="str">
        <f>IF(ISBLANK(Výsledky!$IT$3),"",Výsledky!IT84)</f>
        <v>-</v>
      </c>
      <c r="AT21" s="256">
        <f>IF(ISBLANK(Výsledky!$JA$3),"",Výsledky!JA84)</f>
        <v>0</v>
      </c>
      <c r="AU21" s="256">
        <f>IF(ISBLANK(Výsledky!$JH$3),"",Výsledky!JH84)</f>
        <v>50</v>
      </c>
      <c r="AV21" s="256" t="str">
        <f>IF(ISBLANK(Výsledky!$JO$3),"",Výsledky!JO84)</f>
        <v/>
      </c>
      <c r="AW21" s="256">
        <f>IF(ISBLANK(Výsledky!$JV$3),"",Výsledky!JV84)</f>
        <v>50</v>
      </c>
      <c r="AX21" s="256" t="str">
        <f>IF(ISBLANK(Výsledky!$KC$3),"",Výsledky!KC84)</f>
        <v/>
      </c>
      <c r="AY21" s="256" t="str">
        <f>IF(ISBLANK(Výsledky!$KJ$3),"",Výsledky!KJ84)</f>
        <v/>
      </c>
      <c r="AZ21" s="256" t="str">
        <f>IF(ISBLANK(Výsledky!$KQ$3),"",Výsledky!KQ84)</f>
        <v/>
      </c>
      <c r="BA21" s="256" t="str">
        <f>IF(ISBLANK(Výsledky!$KX$3),"",Výsledky!KX84)</f>
        <v/>
      </c>
      <c r="BB21" s="256" t="str">
        <f>IF(ISBLANK(Výsledky!$LE$3),"",Výsledky!LE84)</f>
        <v/>
      </c>
      <c r="BC21" s="256" t="str">
        <f>IF(ISBLANK(Výsledky!$LL$3),"",Výsledky!LL84)</f>
        <v/>
      </c>
      <c r="BD21" s="256" t="str">
        <f>IF(ISBLANK(Výsledky!$LS$3),"",Výsledky!LS84)</f>
        <v/>
      </c>
      <c r="BE21" s="256" t="str">
        <f>IF(ISBLANK(Výsledky!$LZ$3),"",Výsledky!LZ84)</f>
        <v/>
      </c>
      <c r="BF21" s="256" t="str">
        <f>IF(ISBLANK(Výsledky!$MG$3),"",Výsledky!MG84)</f>
        <v/>
      </c>
      <c r="BG21" s="256" t="str">
        <f>IF(ISBLANK(Výsledky!$MN$3),"",Výsledky!MN84)</f>
        <v/>
      </c>
      <c r="BH21" s="256" t="str">
        <f>IF(ISBLANK(Výsledky!$MU$3),"",Výsledky!MU84)</f>
        <v/>
      </c>
      <c r="BI21" s="256" t="str">
        <f>IF(ISBLANK(Výsledky!$NB$3),"",Výsledky!NB84)</f>
        <v/>
      </c>
      <c r="BJ21" s="256" t="str">
        <f>IF(ISBLANK(Výsledky!$NI$3),"",Výsledky!NI84)</f>
        <v/>
      </c>
      <c r="BK21" s="256" t="str">
        <f>IF(ISBLANK(Výsledky!$NP$3),"",Výsledky!NP84)</f>
        <v/>
      </c>
      <c r="BL21" s="256" t="str">
        <f>IF(ISBLANK(Výsledky!$NW$3),"",Výsledky!NW84)</f>
        <v/>
      </c>
      <c r="BM21" s="256" t="str">
        <f>IF(ISBLANK(Výsledky!$OD$3),"",Výsledky!OD84)</f>
        <v/>
      </c>
      <c r="BN21" s="256" t="str">
        <f>IF(ISBLANK(Výsledky!$OK$3),"",Výsledky!OK84)</f>
        <v/>
      </c>
      <c r="BO21" s="256" t="str">
        <f>IF(ISBLANK(Výsledky!$OR$3),"",Výsledky!OR84)</f>
        <v/>
      </c>
      <c r="BP21" s="256" t="str">
        <f>IF(ISBLANK(Výsledky!$OY$3),"",Výsledky!OY84)</f>
        <v/>
      </c>
      <c r="BQ21" s="256" t="str">
        <f>IF(ISBLANK(Výsledky!$PF$3),"",Výsledky!PF84)</f>
        <v/>
      </c>
      <c r="BR21" s="256" t="str">
        <f>IF(ISBLANK(Výsledky!$PM$3),"",Výsledky!PM84)</f>
        <v/>
      </c>
      <c r="BS21" s="256" t="str">
        <f>IF(ISBLANK(Výsledky!$PT$3),"",Výsledky!PT84)</f>
        <v/>
      </c>
      <c r="BT21" s="256" t="str">
        <f>IF(ISBLANK(Výsledky!$QA$3),"",Výsledky!QA84)</f>
        <v/>
      </c>
      <c r="BU21" s="256" t="str">
        <f>IF(ISBLANK(Výsledky!$QH$3),"",Výsledky!QH84)</f>
        <v/>
      </c>
      <c r="BV21" s="256" t="str">
        <f>IF(ISBLANK(Výsledky!$QO$3),"",Výsledky!QO84)</f>
        <v/>
      </c>
      <c r="BW21" s="291" t="str">
        <f>IF(ISBLANK(Výsledky!$QV$3),"",Výsledky!QV84)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Tipy!A27</f>
        <v>13</v>
      </c>
      <c r="D22" s="242" t="str">
        <f>IF(Tipy!B27="","",Tipy!B27)</f>
        <v>Jymi</v>
      </c>
      <c r="E22" s="51">
        <f>SUM(F22:J22)</f>
        <v>1260</v>
      </c>
      <c r="F22" s="246">
        <f>IF(ISBLANK(Výsledky!$I$3),"-",SUM(K22:O22,Q22,S22,U22,V22,X22,Z22,AB22,AC22,AE22:AG22,AI22,AK22:AM22,AP22,AS22:AU22,AW22,AY22,BB22,BD22,BG22:BJ22,BL22,BO22,BP22,BR22,BT22,BU22))</f>
        <v>870</v>
      </c>
      <c r="G22" s="267">
        <f>IF(ISBLANK(Výsledky!$AY$3),"-",SUM(P22,T22,W22,AA22,AD22,AH22,AV22,AX22,BC22,BE22,BK22,BM22,BQ22,BS22,BV22))</f>
        <v>160</v>
      </c>
      <c r="H22" s="268">
        <f>IF(ISBLANK(Výsledky!$BM$3),"-",SUM(R22,Y22,AJ22,AO22,AQ22,AZ22))</f>
        <v>160</v>
      </c>
      <c r="I22" s="247">
        <f>IF(ISBLANK(Výsledky!$GI$3),"-",SUM(AN22,AR22,BA22,BF22,BN22,BW22))</f>
        <v>70</v>
      </c>
      <c r="J22" s="262" t="str">
        <f>IF(ISBLANK(Výsledky!$I$3),"",Výsledky!I33)</f>
        <v>-</v>
      </c>
      <c r="K22" s="265">
        <f>IF(ISBLANK(Výsledky!$P$3),"",Výsledky!P33)</f>
        <v>20</v>
      </c>
      <c r="L22" s="266">
        <f>IF(ISBLANK(Výsledky!$W$3),"",Výsledky!W33)</f>
        <v>80</v>
      </c>
      <c r="M22" s="256">
        <f>IF(ISBLANK(Výsledky!$AD$3),"",Výsledky!AD33)</f>
        <v>50</v>
      </c>
      <c r="N22" s="256">
        <f>IF(ISBLANK(Výsledky!$AK$3),"",Výsledky!AK33)</f>
        <v>0</v>
      </c>
      <c r="O22" s="256">
        <f>IF(ISBLANK(Výsledky!$AR$3),"",Výsledky!AR33)</f>
        <v>0</v>
      </c>
      <c r="P22" s="256">
        <f>IF(ISBLANK(Výsledky!$AY$3),"",Výsledky!AY33)</f>
        <v>20</v>
      </c>
      <c r="Q22" s="256">
        <f>IF(ISBLANK(Výsledky!$BF$3),"",Výsledky!BF33)</f>
        <v>50</v>
      </c>
      <c r="R22" s="256">
        <f>IF(ISBLANK(Výsledky!$BM$3),"",Výsledky!BM33)</f>
        <v>40</v>
      </c>
      <c r="S22" s="256">
        <f>IF(ISBLANK(Výsledky!$BT$3),"",Výsledky!BT33)</f>
        <v>10</v>
      </c>
      <c r="T22" s="256">
        <f>IF(ISBLANK(Výsledky!$CA$3),"",Výsledky!CA33)</f>
        <v>20</v>
      </c>
      <c r="U22" s="256">
        <f>IF(ISBLANK(Výsledky!$CH$3),"",Výsledky!CH33)</f>
        <v>0</v>
      </c>
      <c r="V22" s="256">
        <f>IF(ISBLANK(Výsledky!$CO$3),"",Výsledky!CO33)</f>
        <v>40</v>
      </c>
      <c r="W22" s="256">
        <f>IF(ISBLANK(Výsledky!$CV$3),"",Výsledky!CV33)</f>
        <v>40</v>
      </c>
      <c r="X22" s="256">
        <f>IF(ISBLANK(Výsledky!$DC$3),"",Výsledky!DC33)</f>
        <v>70</v>
      </c>
      <c r="Y22" s="256">
        <f>IF(ISBLANK(Výsledky!$DJ$3),"",Výsledky!DJ33)</f>
        <v>50</v>
      </c>
      <c r="Z22" s="256">
        <f>IF(ISBLANK(Výsledky!$DQ$3),"",Výsledky!DQ33)</f>
        <v>0</v>
      </c>
      <c r="AA22" s="256" t="str">
        <f>IF(ISBLANK(Výsledky!$DX$3),"",Výsledky!DX33)</f>
        <v>-</v>
      </c>
      <c r="AB22" s="256">
        <f>IF(ISBLANK(Výsledky!$EE$3),"",Výsledky!EE33)</f>
        <v>50</v>
      </c>
      <c r="AC22" s="256">
        <f>IF(ISBLANK(Výsledky!$EL$3),"",Výsledky!EL33)</f>
        <v>20</v>
      </c>
      <c r="AD22" s="256">
        <f>IF(ISBLANK(Výsledky!$ES$3),"",Výsledky!ES33)</f>
        <v>80</v>
      </c>
      <c r="AE22" s="256">
        <f>IF(ISBLANK(Výsledky!$EZ$3),"",Výsledky!EZ33)</f>
        <v>20</v>
      </c>
      <c r="AF22" s="256">
        <f>IF(ISBLANK(Výsledky!$FG$3),"",Výsledky!FG33)</f>
        <v>20</v>
      </c>
      <c r="AG22" s="256">
        <f>IF(ISBLANK(Výsledky!$FN$3),"",Výsledky!FN33)</f>
        <v>50</v>
      </c>
      <c r="AH22" s="256">
        <f>IF(ISBLANK(Výsledky!$FU$3),"",Výsledky!FU33)</f>
        <v>0</v>
      </c>
      <c r="AI22" s="256">
        <f>IF(ISBLANK(Výsledky!$GB$3),"",Výsledky!GB33)</f>
        <v>0</v>
      </c>
      <c r="AJ22" s="256" t="str">
        <f>IF(ISBLANK(Výsledky!$GI$3),"",Výsledky!GI33)</f>
        <v>-</v>
      </c>
      <c r="AK22" s="256">
        <f>IF(ISBLANK(Výsledky!$GP$3),"",Výsledky!GP33)</f>
        <v>110</v>
      </c>
      <c r="AL22" s="256">
        <f>IF(ISBLANK(Výsledky!$GW$3),"",Výsledky!GW33)</f>
        <v>20</v>
      </c>
      <c r="AM22" s="256">
        <f>IF(ISBLANK(Výsledky!$HD$3),"",Výsledky!HD33)</f>
        <v>40</v>
      </c>
      <c r="AN22" s="256">
        <f>IF(ISBLANK(Výsledky!$HK$3),"",Výsledky!HK33)</f>
        <v>30</v>
      </c>
      <c r="AO22" s="256">
        <f>IF(ISBLANK(Výsledky!$HR$3),"",Výsledky!HR33)</f>
        <v>50</v>
      </c>
      <c r="AP22" s="256">
        <f>IF(ISBLANK(Výsledky!$HY$3),"",Výsledky!HY33)</f>
        <v>50</v>
      </c>
      <c r="AQ22" s="256">
        <f>IF(ISBLANK(Výsledky!$IF$3),"",Výsledky!IF33)</f>
        <v>20</v>
      </c>
      <c r="AR22" s="256">
        <f>IF(ISBLANK(Výsledky!$IM$3),"",Výsledky!IM33)</f>
        <v>40</v>
      </c>
      <c r="AS22" s="256">
        <f>IF(ISBLANK(Výsledky!$IT$3),"",Výsledky!IT33)</f>
        <v>70</v>
      </c>
      <c r="AT22" s="256">
        <f>IF(ISBLANK(Výsledky!$JA$3),"",Výsledky!JA33)</f>
        <v>0</v>
      </c>
      <c r="AU22" s="256">
        <f>IF(ISBLANK(Výsledky!$JH$3),"",Výsledky!JH33)</f>
        <v>80</v>
      </c>
      <c r="AV22" s="256" t="str">
        <f>IF(ISBLANK(Výsledky!$JO$3),"",Výsledky!JO33)</f>
        <v/>
      </c>
      <c r="AW22" s="256">
        <f>IF(ISBLANK(Výsledky!$JV$3),"",Výsledky!JV33)</f>
        <v>20</v>
      </c>
      <c r="AX22" s="256" t="str">
        <f>IF(ISBLANK(Výsledky!$KC$3),"",Výsledky!KC33)</f>
        <v/>
      </c>
      <c r="AY22" s="256" t="str">
        <f>IF(ISBLANK(Výsledky!$KJ$3),"",Výsledky!KJ33)</f>
        <v/>
      </c>
      <c r="AZ22" s="256" t="str">
        <f>IF(ISBLANK(Výsledky!$KQ$3),"",Výsledky!KQ33)</f>
        <v/>
      </c>
      <c r="BA22" s="256" t="str">
        <f>IF(ISBLANK(Výsledky!$KX$3),"",Výsledky!KX33)</f>
        <v/>
      </c>
      <c r="BB22" s="256" t="str">
        <f>IF(ISBLANK(Výsledky!$LE$3),"",Výsledky!LE33)</f>
        <v/>
      </c>
      <c r="BC22" s="256" t="str">
        <f>IF(ISBLANK(Výsledky!$LL$3),"",Výsledky!LL33)</f>
        <v/>
      </c>
      <c r="BD22" s="256" t="str">
        <f>IF(ISBLANK(Výsledky!$LS$3),"",Výsledky!LS33)</f>
        <v/>
      </c>
      <c r="BE22" s="256" t="str">
        <f>IF(ISBLANK(Výsledky!$LZ$3),"",Výsledky!LZ33)</f>
        <v/>
      </c>
      <c r="BF22" s="256" t="str">
        <f>IF(ISBLANK(Výsledky!$MG$3),"",Výsledky!MG33)</f>
        <v/>
      </c>
      <c r="BG22" s="256" t="str">
        <f>IF(ISBLANK(Výsledky!$MN$3),"",Výsledky!MN33)</f>
        <v/>
      </c>
      <c r="BH22" s="256" t="str">
        <f>IF(ISBLANK(Výsledky!$MU$3),"",Výsledky!MU33)</f>
        <v/>
      </c>
      <c r="BI22" s="256" t="str">
        <f>IF(ISBLANK(Výsledky!$NB$3),"",Výsledky!NB33)</f>
        <v/>
      </c>
      <c r="BJ22" s="256" t="str">
        <f>IF(ISBLANK(Výsledky!$NI$3),"",Výsledky!NI33)</f>
        <v/>
      </c>
      <c r="BK22" s="256" t="str">
        <f>IF(ISBLANK(Výsledky!$NP$3),"",Výsledky!NP33)</f>
        <v/>
      </c>
      <c r="BL22" s="256" t="str">
        <f>IF(ISBLANK(Výsledky!$NW$3),"",Výsledky!NW33)</f>
        <v/>
      </c>
      <c r="BM22" s="256" t="str">
        <f>IF(ISBLANK(Výsledky!$OD$3),"",Výsledky!OD33)</f>
        <v/>
      </c>
      <c r="BN22" s="256" t="str">
        <f>IF(ISBLANK(Výsledky!$OK$3),"",Výsledky!OK33)</f>
        <v/>
      </c>
      <c r="BO22" s="256" t="str">
        <f>IF(ISBLANK(Výsledky!$OR$3),"",Výsledky!OR33)</f>
        <v/>
      </c>
      <c r="BP22" s="256" t="str">
        <f>IF(ISBLANK(Výsledky!$OY$3),"",Výsledky!OY33)</f>
        <v/>
      </c>
      <c r="BQ22" s="256" t="str">
        <f>IF(ISBLANK(Výsledky!$PF$3),"",Výsledky!PF33)</f>
        <v/>
      </c>
      <c r="BR22" s="256" t="str">
        <f>IF(ISBLANK(Výsledky!$PM$3),"",Výsledky!PM33)</f>
        <v/>
      </c>
      <c r="BS22" s="256" t="str">
        <f>IF(ISBLANK(Výsledky!$PT$3),"",Výsledky!PT33)</f>
        <v/>
      </c>
      <c r="BT22" s="256" t="str">
        <f>IF(ISBLANK(Výsledky!$QA$3),"",Výsledky!QA33)</f>
        <v/>
      </c>
      <c r="BU22" s="256" t="str">
        <f>IF(ISBLANK(Výsledky!$QH$3),"",Výsledky!QH33)</f>
        <v/>
      </c>
      <c r="BV22" s="256" t="str">
        <f>IF(ISBLANK(Výsledky!$QO$3),"",Výsledky!QO33)</f>
        <v/>
      </c>
      <c r="BW22" s="291" t="str">
        <f>IF(ISBLANK(Výsledky!$QV$3),"",Výsledky!QV33)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Tipy!A34</f>
        <v>28</v>
      </c>
      <c r="D23" s="242" t="str">
        <f>IF(Tipy!B34="","",Tipy!B34)</f>
        <v>Lukáš</v>
      </c>
      <c r="E23" s="51">
        <f>SUM(F23:J23)</f>
        <v>1240</v>
      </c>
      <c r="F23" s="246">
        <f>IF(ISBLANK(Výsledky!$I$3),"-",SUM(K23:O23,Q23,S23,U23,V23,X23,Z23,AB23,AC23,AE23:AG23,AI23,AK23:AM23,AP23,AS23:AU23,AW23,AY23,BB23,BD23,BG23:BJ23,BL23,BO23,BP23,BR23,BT23,BU23))</f>
        <v>760</v>
      </c>
      <c r="G23" s="267">
        <f>IF(ISBLANK(Výsledky!$AY$3),"-",SUM(P23,T23,W23,AA23,AD23,AH23,AV23,AX23,BC23,BE23,BK23,BM23,BQ23,BS23,BV23))</f>
        <v>230</v>
      </c>
      <c r="H23" s="268">
        <f>IF(ISBLANK(Výsledky!$BM$3),"-",SUM(R23,Y23,AJ23,AO23,AQ23,AZ23))</f>
        <v>180</v>
      </c>
      <c r="I23" s="247">
        <f>IF(ISBLANK(Výsledky!$GI$3),"-",SUM(AN23,AR23,BA23,BF23,BN23,BW23))</f>
        <v>70</v>
      </c>
      <c r="J23" s="262" t="str">
        <f>IF(ISBLANK(Výsledky!$I$3),"",Výsledky!I40)</f>
        <v>-</v>
      </c>
      <c r="K23" s="265">
        <f>IF(ISBLANK(Výsledky!$P$3),"",Výsledky!P40)</f>
        <v>20</v>
      </c>
      <c r="L23" s="266">
        <f>IF(ISBLANK(Výsledky!$W$3),"",Výsledky!W40)</f>
        <v>80</v>
      </c>
      <c r="M23" s="256">
        <f>IF(ISBLANK(Výsledky!$AD$3),"",Výsledky!AD40)</f>
        <v>10</v>
      </c>
      <c r="N23" s="256">
        <f>IF(ISBLANK(Výsledky!$AK$3),"",Výsledky!AK40)</f>
        <v>20</v>
      </c>
      <c r="O23" s="256">
        <f>IF(ISBLANK(Výsledky!$AR$3),"",Výsledky!AR40)</f>
        <v>20</v>
      </c>
      <c r="P23" s="256">
        <f>IF(ISBLANK(Výsledky!$AY$3),"",Výsledky!AY40)</f>
        <v>50</v>
      </c>
      <c r="Q23" s="256">
        <f>IF(ISBLANK(Výsledky!$BF$3),"",Výsledky!BF40)</f>
        <v>80</v>
      </c>
      <c r="R23" s="256">
        <f>IF(ISBLANK(Výsledky!$BM$3),"",Výsledky!BM40)</f>
        <v>50</v>
      </c>
      <c r="S23" s="256">
        <f>IF(ISBLANK(Výsledky!$BT$3),"",Výsledky!BT40)</f>
        <v>10</v>
      </c>
      <c r="T23" s="256">
        <f>IF(ISBLANK(Výsledky!$CA$3),"",Výsledky!CA40)</f>
        <v>60</v>
      </c>
      <c r="U23" s="256">
        <f>IF(ISBLANK(Výsledky!$CH$3),"",Výsledky!CH40)</f>
        <v>20</v>
      </c>
      <c r="V23" s="256">
        <f>IF(ISBLANK(Výsledky!$CO$3),"",Výsledky!CO40)</f>
        <v>40</v>
      </c>
      <c r="W23" s="256">
        <f>IF(ISBLANK(Výsledky!$CV$3),"",Výsledky!CV40)</f>
        <v>40</v>
      </c>
      <c r="X23" s="256">
        <f>IF(ISBLANK(Výsledky!$DC$3),"",Výsledky!DC40)</f>
        <v>60</v>
      </c>
      <c r="Y23" s="256">
        <f>IF(ISBLANK(Výsledky!$DJ$3),"",Výsledky!DJ40)</f>
        <v>50</v>
      </c>
      <c r="Z23" s="256">
        <f>IF(ISBLANK(Výsledky!$DQ$3),"",Výsledky!DQ40)</f>
        <v>0</v>
      </c>
      <c r="AA23" s="256">
        <f>IF(ISBLANK(Výsledky!$DX$3),"",Výsledky!DX40)</f>
        <v>0</v>
      </c>
      <c r="AB23" s="256">
        <f>IF(ISBLANK(Výsledky!$EE$3),"",Výsledky!EE40)</f>
        <v>40</v>
      </c>
      <c r="AC23" s="256">
        <f>IF(ISBLANK(Výsledky!$EL$3),"",Výsledky!EL40)</f>
        <v>40</v>
      </c>
      <c r="AD23" s="256">
        <f>IF(ISBLANK(Výsledky!$ES$3),"",Výsledky!ES40)</f>
        <v>80</v>
      </c>
      <c r="AE23" s="256">
        <f>IF(ISBLANK(Výsledky!$EZ$3),"",Výsledky!EZ40)</f>
        <v>20</v>
      </c>
      <c r="AF23" s="256">
        <f>IF(ISBLANK(Výsledky!$FG$3),"",Výsledky!FG40)</f>
        <v>30</v>
      </c>
      <c r="AG23" s="256">
        <f>IF(ISBLANK(Výsledky!$FN$3),"",Výsledky!FN40)</f>
        <v>40</v>
      </c>
      <c r="AH23" s="256">
        <f>IF(ISBLANK(Výsledky!$FU$3),"",Výsledky!FU40)</f>
        <v>0</v>
      </c>
      <c r="AI23" s="256">
        <f>IF(ISBLANK(Výsledky!$GB$3),"",Výsledky!GB40)</f>
        <v>0</v>
      </c>
      <c r="AJ23" s="256">
        <f>IF(ISBLANK(Výsledky!$GI$3),"",Výsledky!GI40)</f>
        <v>40</v>
      </c>
      <c r="AK23" s="256">
        <f>IF(ISBLANK(Výsledky!$GP$3),"",Výsledky!GP40)</f>
        <v>20</v>
      </c>
      <c r="AL23" s="256">
        <f>IF(ISBLANK(Výsledky!$GW$3),"",Výsledky!GW40)</f>
        <v>60</v>
      </c>
      <c r="AM23" s="256">
        <f>IF(ISBLANK(Výsledky!$HD$3),"",Výsledky!HD40)</f>
        <v>20</v>
      </c>
      <c r="AN23" s="256">
        <f>IF(ISBLANK(Výsledky!$HK$3),"",Výsledky!HK40)</f>
        <v>30</v>
      </c>
      <c r="AO23" s="256">
        <f>IF(ISBLANK(Výsledky!$HR$3),"",Výsledky!HR40)</f>
        <v>30</v>
      </c>
      <c r="AP23" s="256">
        <f>IF(ISBLANK(Výsledky!$HY$3),"",Výsledky!HY40)</f>
        <v>60</v>
      </c>
      <c r="AQ23" s="256">
        <f>IF(ISBLANK(Výsledky!$IF$3),"",Výsledky!IF40)</f>
        <v>10</v>
      </c>
      <c r="AR23" s="256">
        <f>IF(ISBLANK(Výsledky!$IM$3),"",Výsledky!IM40)</f>
        <v>40</v>
      </c>
      <c r="AS23" s="256" t="str">
        <f>IF(ISBLANK(Výsledky!$IT$3),"",Výsledky!IT40)</f>
        <v>-</v>
      </c>
      <c r="AT23" s="256">
        <f>IF(ISBLANK(Výsledky!$JA$3),"",Výsledky!JA40)</f>
        <v>0</v>
      </c>
      <c r="AU23" s="256">
        <f>IF(ISBLANK(Výsledky!$JH$3),"",Výsledky!JH40)</f>
        <v>50</v>
      </c>
      <c r="AV23" s="256" t="str">
        <f>IF(ISBLANK(Výsledky!$JO$3),"",Výsledky!JO40)</f>
        <v/>
      </c>
      <c r="AW23" s="256">
        <f>IF(ISBLANK(Výsledky!$JV$3),"",Výsledky!JV40)</f>
        <v>20</v>
      </c>
      <c r="AX23" s="256" t="str">
        <f>IF(ISBLANK(Výsledky!$KC$3),"",Výsledky!KC40)</f>
        <v/>
      </c>
      <c r="AY23" s="256" t="str">
        <f>IF(ISBLANK(Výsledky!$KJ$3),"",Výsledky!KJ40)</f>
        <v/>
      </c>
      <c r="AZ23" s="256" t="str">
        <f>IF(ISBLANK(Výsledky!$KQ$3),"",Výsledky!KQ40)</f>
        <v/>
      </c>
      <c r="BA23" s="256" t="str">
        <f>IF(ISBLANK(Výsledky!$KX$3),"",Výsledky!KX40)</f>
        <v/>
      </c>
      <c r="BB23" s="256" t="str">
        <f>IF(ISBLANK(Výsledky!$LE$3),"",Výsledky!LE40)</f>
        <v/>
      </c>
      <c r="BC23" s="256" t="str">
        <f>IF(ISBLANK(Výsledky!$LL$3),"",Výsledky!LL40)</f>
        <v/>
      </c>
      <c r="BD23" s="256" t="str">
        <f>IF(ISBLANK(Výsledky!$LS$3),"",Výsledky!LS40)</f>
        <v/>
      </c>
      <c r="BE23" s="256" t="str">
        <f>IF(ISBLANK(Výsledky!$LZ$3),"",Výsledky!LZ40)</f>
        <v/>
      </c>
      <c r="BF23" s="256" t="str">
        <f>IF(ISBLANK(Výsledky!$MG$3),"",Výsledky!MG40)</f>
        <v/>
      </c>
      <c r="BG23" s="256" t="str">
        <f>IF(ISBLANK(Výsledky!$MN$3),"",Výsledky!MN40)</f>
        <v/>
      </c>
      <c r="BH23" s="256" t="str">
        <f>IF(ISBLANK(Výsledky!$MU$3),"",Výsledky!MU40)</f>
        <v/>
      </c>
      <c r="BI23" s="256" t="str">
        <f>IF(ISBLANK(Výsledky!$NB$3),"",Výsledky!NB40)</f>
        <v/>
      </c>
      <c r="BJ23" s="256" t="str">
        <f>IF(ISBLANK(Výsledky!$NI$3),"",Výsledky!NI40)</f>
        <v/>
      </c>
      <c r="BK23" s="256" t="str">
        <f>IF(ISBLANK(Výsledky!$NP$3),"",Výsledky!NP40)</f>
        <v/>
      </c>
      <c r="BL23" s="256" t="str">
        <f>IF(ISBLANK(Výsledky!$NW$3),"",Výsledky!NW40)</f>
        <v/>
      </c>
      <c r="BM23" s="256" t="str">
        <f>IF(ISBLANK(Výsledky!$OD$3),"",Výsledky!OD40)</f>
        <v/>
      </c>
      <c r="BN23" s="256" t="str">
        <f>IF(ISBLANK(Výsledky!$OK$3),"",Výsledky!OK40)</f>
        <v/>
      </c>
      <c r="BO23" s="256" t="str">
        <f>IF(ISBLANK(Výsledky!$OR$3),"",Výsledky!OR40)</f>
        <v/>
      </c>
      <c r="BP23" s="256" t="str">
        <f>IF(ISBLANK(Výsledky!$OY$3),"",Výsledky!OY40)</f>
        <v/>
      </c>
      <c r="BQ23" s="256" t="str">
        <f>IF(ISBLANK(Výsledky!$PF$3),"",Výsledky!PF40)</f>
        <v/>
      </c>
      <c r="BR23" s="256" t="str">
        <f>IF(ISBLANK(Výsledky!$PM$3),"",Výsledky!PM40)</f>
        <v/>
      </c>
      <c r="BS23" s="256" t="str">
        <f>IF(ISBLANK(Výsledky!$PT$3),"",Výsledky!PT40)</f>
        <v/>
      </c>
      <c r="BT23" s="256" t="str">
        <f>IF(ISBLANK(Výsledky!$QA$3),"",Výsledky!QA40)</f>
        <v/>
      </c>
      <c r="BU23" s="256" t="str">
        <f>IF(ISBLANK(Výsledky!$QH$3),"",Výsledky!QH40)</f>
        <v/>
      </c>
      <c r="BV23" s="256" t="str">
        <f>IF(ISBLANK(Výsledky!$QO$3),"",Výsledky!QO40)</f>
        <v/>
      </c>
      <c r="BW23" s="291" t="str">
        <f>IF(ISBLANK(Výsledky!$QV$3),"",Výsledky!QV40)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Tipy!A56</f>
        <v>27</v>
      </c>
      <c r="D24" s="242" t="str">
        <f>IF(Tipy!B56="","",Tipy!B56)</f>
        <v>petro fonka</v>
      </c>
      <c r="E24" s="51">
        <f>SUM(F24:J24)</f>
        <v>1230</v>
      </c>
      <c r="F24" s="246">
        <f>IF(ISBLANK(Výsledky!$I$3),"-",SUM(K24:O24,Q24,S24,U24,V24,X24,Z24,AB24,AC24,AE24:AG24,AI24,AK24:AM24,AP24,AS24:AU24,AW24,AY24,BB24,BD24,BG24:BJ24,BL24,BO24,BP24,BR24,BT24,BU24))</f>
        <v>880</v>
      </c>
      <c r="G24" s="267">
        <f>IF(ISBLANK(Výsledky!$AY$3),"-",SUM(P24,T24,W24,AA24,AD24,AH24,AV24,AX24,BC24,BE24,BK24,BM24,BQ24,BS24,BV24))</f>
        <v>150</v>
      </c>
      <c r="H24" s="268">
        <f>IF(ISBLANK(Výsledky!$BM$3),"-",SUM(R24,Y24,AJ24,AO24,AQ24,AZ24))</f>
        <v>160</v>
      </c>
      <c r="I24" s="247">
        <f>IF(ISBLANK(Výsledky!$GI$3),"-",SUM(AN24,AR24,BA24,BF24,BN24,BW24))</f>
        <v>40</v>
      </c>
      <c r="J24" s="262" t="str">
        <f>IF(ISBLANK(Výsledky!$I$3),"",Výsledky!I61)</f>
        <v>-</v>
      </c>
      <c r="K24" s="265">
        <f>IF(ISBLANK(Výsledky!$P$3),"",Výsledky!P62)</f>
        <v>20</v>
      </c>
      <c r="L24" s="266">
        <f>IF(ISBLANK(Výsledky!$W$3),"",Výsledky!W62)</f>
        <v>50</v>
      </c>
      <c r="M24" s="256">
        <f>IF(ISBLANK(Výsledky!$AD$3),"",Výsledky!AD62)</f>
        <v>30</v>
      </c>
      <c r="N24" s="256">
        <f>IF(ISBLANK(Výsledky!$AK$3),"",Výsledky!AK62)</f>
        <v>20</v>
      </c>
      <c r="O24" s="256">
        <f>IF(ISBLANK(Výsledky!$AR$3),"",Výsledky!AR62)</f>
        <v>60</v>
      </c>
      <c r="P24" s="256">
        <f>IF(ISBLANK(Výsledky!$AY$3),"",Výsledky!AY62)</f>
        <v>50</v>
      </c>
      <c r="Q24" s="256">
        <f>IF(ISBLANK(Výsledky!$BF$3),"",Výsledky!BF62)</f>
        <v>50</v>
      </c>
      <c r="R24" s="256">
        <f>IF(ISBLANK(Výsledky!$BM$3),"",Výsledky!BM62)</f>
        <v>50</v>
      </c>
      <c r="S24" s="256">
        <f>IF(ISBLANK(Výsledky!$BT$3),"",Výsledky!BT62)</f>
        <v>0</v>
      </c>
      <c r="T24" s="256">
        <f>IF(ISBLANK(Výsledky!$CA$3),"",Výsledky!CA62)</f>
        <v>20</v>
      </c>
      <c r="U24" s="256">
        <f>IF(ISBLANK(Výsledky!$CH$3),"",Výsledky!CH62)</f>
        <v>30</v>
      </c>
      <c r="V24" s="256">
        <f>IF(ISBLANK(Výsledky!$CO$3),"",Výsledky!CO62)</f>
        <v>60</v>
      </c>
      <c r="W24" s="256">
        <f>IF(ISBLANK(Výsledky!$CV$3),"",Výsledky!CV62)</f>
        <v>40</v>
      </c>
      <c r="X24" s="256">
        <f>IF(ISBLANK(Výsledky!$DC$3),"",Výsledky!DC62)</f>
        <v>50</v>
      </c>
      <c r="Y24" s="256">
        <f>IF(ISBLANK(Výsledky!$DJ$3),"",Výsledky!DJ62)</f>
        <v>40</v>
      </c>
      <c r="Z24" s="256">
        <f>IF(ISBLANK(Výsledky!$DQ$3),"",Výsledky!DQ62)</f>
        <v>0</v>
      </c>
      <c r="AA24" s="256">
        <f>IF(ISBLANK(Výsledky!$DX$3),"",Výsledky!DX62)</f>
        <v>0</v>
      </c>
      <c r="AB24" s="256">
        <f>IF(ISBLANK(Výsledky!$EE$3),"",Výsledky!EE62)</f>
        <v>40</v>
      </c>
      <c r="AC24" s="256">
        <f>IF(ISBLANK(Výsledky!$EL$3),"",Výsledky!EL62)</f>
        <v>40</v>
      </c>
      <c r="AD24" s="256">
        <f>IF(ISBLANK(Výsledky!$ES$3),"",Výsledky!ES62)</f>
        <v>40</v>
      </c>
      <c r="AE24" s="256">
        <f>IF(ISBLANK(Výsledky!$EZ$3),"",Výsledky!EZ62)</f>
        <v>20</v>
      </c>
      <c r="AF24" s="256">
        <f>IF(ISBLANK(Výsledky!$FG$3),"",Výsledky!FG62)</f>
        <v>20</v>
      </c>
      <c r="AG24" s="256">
        <f>IF(ISBLANK(Výsledky!$FN$3),"",Výsledky!FN62)</f>
        <v>80</v>
      </c>
      <c r="AH24" s="256">
        <f>IF(ISBLANK(Výsledky!$FU$3),"",Výsledky!FU62)</f>
        <v>0</v>
      </c>
      <c r="AI24" s="256">
        <f>IF(ISBLANK(Výsledky!$GB$3),"",Výsledky!GB62)</f>
        <v>0</v>
      </c>
      <c r="AJ24" s="256">
        <f>IF(ISBLANK(Výsledky!$GI$3),"",Výsledky!GI62)</f>
        <v>20</v>
      </c>
      <c r="AK24" s="256">
        <f>IF(ISBLANK(Výsledky!$GP$3),"",Výsledky!GP62)</f>
        <v>20</v>
      </c>
      <c r="AL24" s="256">
        <f>IF(ISBLANK(Výsledky!$GW$3),"",Výsledky!GW62)</f>
        <v>30</v>
      </c>
      <c r="AM24" s="256">
        <f>IF(ISBLANK(Výsledky!$HD$3),"",Výsledky!HD62)</f>
        <v>40</v>
      </c>
      <c r="AN24" s="256">
        <f>IF(ISBLANK(Výsledky!$HK$3),"",Výsledky!HK62)</f>
        <v>0</v>
      </c>
      <c r="AO24" s="256">
        <f>IF(ISBLANK(Výsledky!$HR$3),"",Výsledky!HR62)</f>
        <v>50</v>
      </c>
      <c r="AP24" s="256">
        <f>IF(ISBLANK(Výsledky!$HY$3),"",Výsledky!HY62)</f>
        <v>60</v>
      </c>
      <c r="AQ24" s="256">
        <f>IF(ISBLANK(Výsledky!$IF$3),"",Výsledky!IF62)</f>
        <v>0</v>
      </c>
      <c r="AR24" s="256">
        <f>IF(ISBLANK(Výsledky!$IM$3),"",Výsledky!IM62)</f>
        <v>40</v>
      </c>
      <c r="AS24" s="256">
        <f>IF(ISBLANK(Výsledky!$IT$3),"",Výsledky!IT62)</f>
        <v>40</v>
      </c>
      <c r="AT24" s="256">
        <f>IF(ISBLANK(Výsledky!$JA$3),"",Výsledky!JA62)</f>
        <v>0</v>
      </c>
      <c r="AU24" s="256">
        <f>IF(ISBLANK(Výsledky!$JH$3),"",Výsledky!JH62)</f>
        <v>100</v>
      </c>
      <c r="AV24" s="256" t="str">
        <f>IF(ISBLANK(Výsledky!$JO$3),"",Výsledky!JO62)</f>
        <v/>
      </c>
      <c r="AW24" s="256">
        <f>IF(ISBLANK(Výsledky!$JV$3),"",Výsledky!JV62)</f>
        <v>20</v>
      </c>
      <c r="AX24" s="256" t="str">
        <f>IF(ISBLANK(Výsledky!$KC$3),"",Výsledky!KC62)</f>
        <v/>
      </c>
      <c r="AY24" s="256" t="str">
        <f>IF(ISBLANK(Výsledky!$KJ$3),"",Výsledky!KJ62)</f>
        <v/>
      </c>
      <c r="AZ24" s="256" t="str">
        <f>IF(ISBLANK(Výsledky!$KQ$3),"",Výsledky!KQ62)</f>
        <v/>
      </c>
      <c r="BA24" s="256" t="str">
        <f>IF(ISBLANK(Výsledky!$KX$3),"",Výsledky!KX62)</f>
        <v/>
      </c>
      <c r="BB24" s="256" t="str">
        <f>IF(ISBLANK(Výsledky!$LE$3),"",Výsledky!LE62)</f>
        <v/>
      </c>
      <c r="BC24" s="256" t="str">
        <f>IF(ISBLANK(Výsledky!$LL$3),"",Výsledky!LL62)</f>
        <v/>
      </c>
      <c r="BD24" s="256" t="str">
        <f>IF(ISBLANK(Výsledky!$LS$3),"",Výsledky!LS62)</f>
        <v/>
      </c>
      <c r="BE24" s="256" t="str">
        <f>IF(ISBLANK(Výsledky!$LZ$3),"",Výsledky!LZ62)</f>
        <v/>
      </c>
      <c r="BF24" s="256" t="str">
        <f>IF(ISBLANK(Výsledky!$MG$3),"",Výsledky!MG62)</f>
        <v/>
      </c>
      <c r="BG24" s="256" t="str">
        <f>IF(ISBLANK(Výsledky!$MN$3),"",Výsledky!MN62)</f>
        <v/>
      </c>
      <c r="BH24" s="256" t="str">
        <f>IF(ISBLANK(Výsledky!$MU$3),"",Výsledky!MU62)</f>
        <v/>
      </c>
      <c r="BI24" s="256" t="str">
        <f>IF(ISBLANK(Výsledky!$NB$3),"",Výsledky!NB62)</f>
        <v/>
      </c>
      <c r="BJ24" s="256" t="str">
        <f>IF(ISBLANK(Výsledky!$NI$3),"",Výsledky!NI62)</f>
        <v/>
      </c>
      <c r="BK24" s="256" t="str">
        <f>IF(ISBLANK(Výsledky!$NP$3),"",Výsledky!NP62)</f>
        <v/>
      </c>
      <c r="BL24" s="256" t="str">
        <f>IF(ISBLANK(Výsledky!$NW$3),"",Výsledky!NW62)</f>
        <v/>
      </c>
      <c r="BM24" s="256" t="str">
        <f>IF(ISBLANK(Výsledky!$OD$3),"",Výsledky!OD62)</f>
        <v/>
      </c>
      <c r="BN24" s="256" t="str">
        <f>IF(ISBLANK(Výsledky!$OK$3),"",Výsledky!OK62)</f>
        <v/>
      </c>
      <c r="BO24" s="256" t="str">
        <f>IF(ISBLANK(Výsledky!$OR$3),"",Výsledky!OR62)</f>
        <v/>
      </c>
      <c r="BP24" s="256" t="str">
        <f>IF(ISBLANK(Výsledky!$OY$3),"",Výsledky!OY62)</f>
        <v/>
      </c>
      <c r="BQ24" s="256" t="str">
        <f>IF(ISBLANK(Výsledky!$PF$3),"",Výsledky!PF62)</f>
        <v/>
      </c>
      <c r="BR24" s="256" t="str">
        <f>IF(ISBLANK(Výsledky!$PM$3),"",Výsledky!PM62)</f>
        <v/>
      </c>
      <c r="BS24" s="256" t="str">
        <f>IF(ISBLANK(Výsledky!$PT$3),"",Výsledky!PT62)</f>
        <v/>
      </c>
      <c r="BT24" s="256" t="str">
        <f>IF(ISBLANK(Výsledky!$QA$3),"",Výsledky!QA62)</f>
        <v/>
      </c>
      <c r="BU24" s="256" t="str">
        <f>IF(ISBLANK(Výsledky!$QH$3),"",Výsledky!QH62)</f>
        <v/>
      </c>
      <c r="BV24" s="256" t="str">
        <f>IF(ISBLANK(Výsledky!$QO$3),"",Výsledky!QO62)</f>
        <v/>
      </c>
      <c r="BW24" s="291" t="str">
        <f>IF(ISBLANK(Výsledky!$QV$3),"",Výsledky!QV62)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Tipy!A12</f>
        <v>48</v>
      </c>
      <c r="D25" s="242" t="str">
        <f>IF(Tipy!B12="","",Tipy!B12)</f>
        <v>Blakes</v>
      </c>
      <c r="E25" s="51">
        <f>SUM(F25:J25)</f>
        <v>1230</v>
      </c>
      <c r="F25" s="246">
        <f>IF(ISBLANK(Výsledky!$I$3),"-",SUM(K25:O25,Q25,S25,U25,V25,X25,Z25,AB25,AC25,AE25:AG25,AI25,AK25:AM25,AP25,AS25:AU25,AW25,AY25,BB25,BD25,BG25:BJ25,BL25,BO25,BP25,BR25,BT25,BU25))</f>
        <v>890</v>
      </c>
      <c r="G25" s="267">
        <f>IF(ISBLANK(Výsledky!$AY$3),"-",SUM(P25,T25,W25,AA25,AD25,AH25,AV25,AX25,BC25,BE25,BK25,BM25,BQ25,BS25,BV25))</f>
        <v>140</v>
      </c>
      <c r="H25" s="268">
        <f>IF(ISBLANK(Výsledky!$BM$3),"-",SUM(R25,Y25,AJ25,AO25,AQ25,AZ25))</f>
        <v>130</v>
      </c>
      <c r="I25" s="247">
        <f>IF(ISBLANK(Výsledky!$GI$3),"-",SUM(AN25,AR25,BA25,BF25,BN25,BW25))</f>
        <v>70</v>
      </c>
      <c r="J25" s="262" t="str">
        <f>IF(ISBLANK(Výsledky!$I$3),"",Výsledky!I18)</f>
        <v>-</v>
      </c>
      <c r="K25" s="265">
        <f>IF(ISBLANK(Výsledky!$P$3),"",Výsledky!P18)</f>
        <v>80</v>
      </c>
      <c r="L25" s="266">
        <f>IF(ISBLANK(Výsledky!$W$3),"",Výsledky!W18)</f>
        <v>80</v>
      </c>
      <c r="M25" s="256">
        <f>IF(ISBLANK(Výsledky!$AD$3),"",Výsledky!AD18)</f>
        <v>60</v>
      </c>
      <c r="N25" s="256">
        <f>IF(ISBLANK(Výsledky!$AK$3),"",Výsledky!AK18)</f>
        <v>20</v>
      </c>
      <c r="O25" s="256">
        <f>IF(ISBLANK(Výsledky!$AR$3),"",Výsledky!AR18)</f>
        <v>50</v>
      </c>
      <c r="P25" s="256">
        <f>IF(ISBLANK(Výsledky!$AY$3),"",Výsledky!AY18)</f>
        <v>30</v>
      </c>
      <c r="Q25" s="256" t="str">
        <f>IF(ISBLANK(Výsledky!$BF$3),"",Výsledky!BF18)</f>
        <v>-</v>
      </c>
      <c r="R25" s="256">
        <f>IF(ISBLANK(Výsledky!$BM$3),"",Výsledky!BM18)</f>
        <v>40</v>
      </c>
      <c r="S25" s="256">
        <f>IF(ISBLANK(Výsledky!$BT$3),"",Výsledky!BT18)</f>
        <v>0</v>
      </c>
      <c r="T25" s="256">
        <f>IF(ISBLANK(Výsledky!$CA$3),"",Výsledky!CA18)</f>
        <v>20</v>
      </c>
      <c r="U25" s="256">
        <f>IF(ISBLANK(Výsledky!$CH$3),"",Výsledky!CH18)</f>
        <v>10</v>
      </c>
      <c r="V25" s="256">
        <f>IF(ISBLANK(Výsledky!$CO$3),"",Výsledky!CO18)</f>
        <v>20</v>
      </c>
      <c r="W25" s="256">
        <f>IF(ISBLANK(Výsledky!$CV$3),"",Výsledky!CV18)</f>
        <v>40</v>
      </c>
      <c r="X25" s="256">
        <f>IF(ISBLANK(Výsledky!$DC$3),"",Výsledky!DC18)</f>
        <v>50</v>
      </c>
      <c r="Y25" s="256">
        <f>IF(ISBLANK(Výsledky!$DJ$3),"",Výsledky!DJ18)</f>
        <v>60</v>
      </c>
      <c r="Z25" s="256">
        <f>IF(ISBLANK(Výsledky!$DQ$3),"",Výsledky!DQ18)</f>
        <v>0</v>
      </c>
      <c r="AA25" s="256" t="str">
        <f>IF(ISBLANK(Výsledky!$DX$3),"",Výsledky!DX18)</f>
        <v>-</v>
      </c>
      <c r="AB25" s="256">
        <f>IF(ISBLANK(Výsledky!$EE$3),"",Výsledky!EE18)</f>
        <v>0</v>
      </c>
      <c r="AC25" s="256">
        <f>IF(ISBLANK(Výsledky!$EL$3),"",Výsledky!EL18)</f>
        <v>60</v>
      </c>
      <c r="AD25" s="256">
        <f>IF(ISBLANK(Výsledky!$ES$3),"",Výsledky!ES18)</f>
        <v>40</v>
      </c>
      <c r="AE25" s="256">
        <f>IF(ISBLANK(Výsledky!$EZ$3),"",Výsledky!EZ18)</f>
        <v>40</v>
      </c>
      <c r="AF25" s="256">
        <f>IF(ISBLANK(Výsledky!$FG$3),"",Výsledky!FG18)</f>
        <v>20</v>
      </c>
      <c r="AG25" s="256">
        <f>IF(ISBLANK(Výsledky!$FN$3),"",Výsledky!FN18)</f>
        <v>50</v>
      </c>
      <c r="AH25" s="256">
        <f>IF(ISBLANK(Výsledky!$FU$3),"",Výsledky!FU18)</f>
        <v>10</v>
      </c>
      <c r="AI25" s="256">
        <f>IF(ISBLANK(Výsledky!$GB$3),"",Výsledky!GB18)</f>
        <v>0</v>
      </c>
      <c r="AJ25" s="256">
        <f>IF(ISBLANK(Výsledky!$GI$3),"",Výsledky!GI18)</f>
        <v>20</v>
      </c>
      <c r="AK25" s="256">
        <f>IF(ISBLANK(Výsledky!$GP$3),"",Výsledky!GP18)</f>
        <v>70</v>
      </c>
      <c r="AL25" s="256">
        <f>IF(ISBLANK(Výsledky!$GW$3),"",Výsledky!GW18)</f>
        <v>50</v>
      </c>
      <c r="AM25" s="256">
        <f>IF(ISBLANK(Výsledky!$HD$3),"",Výsledky!HD18)</f>
        <v>40</v>
      </c>
      <c r="AN25" s="256">
        <f>IF(ISBLANK(Výsledky!$HK$3),"",Výsledky!HK18)</f>
        <v>0</v>
      </c>
      <c r="AO25" s="256" t="str">
        <f>IF(ISBLANK(Výsledky!$HR$3),"",Výsledky!HR18)</f>
        <v>-</v>
      </c>
      <c r="AP25" s="256">
        <f>IF(ISBLANK(Výsledky!$HY$3),"",Výsledky!HY18)</f>
        <v>40</v>
      </c>
      <c r="AQ25" s="256">
        <f>IF(ISBLANK(Výsledky!$IF$3),"",Výsledky!IF18)</f>
        <v>10</v>
      </c>
      <c r="AR25" s="256">
        <f>IF(ISBLANK(Výsledky!$IM$3),"",Výsledky!IM18)</f>
        <v>70</v>
      </c>
      <c r="AS25" s="256">
        <f>IF(ISBLANK(Výsledky!$IT$3),"",Výsledky!IT18)</f>
        <v>40</v>
      </c>
      <c r="AT25" s="256">
        <f>IF(ISBLANK(Výsledky!$JA$3),"",Výsledky!JA18)</f>
        <v>0</v>
      </c>
      <c r="AU25" s="256">
        <f>IF(ISBLANK(Výsledky!$JH$3),"",Výsledky!JH18)</f>
        <v>80</v>
      </c>
      <c r="AV25" s="256" t="str">
        <f>IF(ISBLANK(Výsledky!$JO$3),"",Výsledky!JO18)</f>
        <v/>
      </c>
      <c r="AW25" s="256">
        <f>IF(ISBLANK(Výsledky!$JV$3),"",Výsledky!JV18)</f>
        <v>30</v>
      </c>
      <c r="AX25" s="256" t="str">
        <f>IF(ISBLANK(Výsledky!$KC$3),"",Výsledky!KC18)</f>
        <v/>
      </c>
      <c r="AY25" s="256" t="str">
        <f>IF(ISBLANK(Výsledky!$KJ$3),"",Výsledky!KJ18)</f>
        <v/>
      </c>
      <c r="AZ25" s="256" t="str">
        <f>IF(ISBLANK(Výsledky!$KQ$3),"",Výsledky!KQ18)</f>
        <v/>
      </c>
      <c r="BA25" s="256" t="str">
        <f>IF(ISBLANK(Výsledky!$KX$3),"",Výsledky!KX18)</f>
        <v/>
      </c>
      <c r="BB25" s="256" t="str">
        <f>IF(ISBLANK(Výsledky!$LE$3),"",Výsledky!LE18)</f>
        <v/>
      </c>
      <c r="BC25" s="256" t="str">
        <f>IF(ISBLANK(Výsledky!$LL$3),"",Výsledky!LL18)</f>
        <v/>
      </c>
      <c r="BD25" s="256" t="str">
        <f>IF(ISBLANK(Výsledky!$LS$3),"",Výsledky!LS18)</f>
        <v/>
      </c>
      <c r="BE25" s="256" t="str">
        <f>IF(ISBLANK(Výsledky!$LZ$3),"",Výsledky!LZ18)</f>
        <v/>
      </c>
      <c r="BF25" s="256" t="str">
        <f>IF(ISBLANK(Výsledky!$MG$3),"",Výsledky!MG18)</f>
        <v/>
      </c>
      <c r="BG25" s="256" t="str">
        <f>IF(ISBLANK(Výsledky!$MN$3),"",Výsledky!MN18)</f>
        <v/>
      </c>
      <c r="BH25" s="256" t="str">
        <f>IF(ISBLANK(Výsledky!$MU$3),"",Výsledky!MU18)</f>
        <v/>
      </c>
      <c r="BI25" s="256" t="str">
        <f>IF(ISBLANK(Výsledky!$NB$3),"",Výsledky!NB18)</f>
        <v/>
      </c>
      <c r="BJ25" s="256" t="str">
        <f>IF(ISBLANK(Výsledky!$NI$3),"",Výsledky!NI18)</f>
        <v/>
      </c>
      <c r="BK25" s="256" t="str">
        <f>IF(ISBLANK(Výsledky!$NP$3),"",Výsledky!NP18)</f>
        <v/>
      </c>
      <c r="BL25" s="256" t="str">
        <f>IF(ISBLANK(Výsledky!$NW$3),"",Výsledky!NW18)</f>
        <v/>
      </c>
      <c r="BM25" s="256" t="str">
        <f>IF(ISBLANK(Výsledky!$OD$3),"",Výsledky!OD18)</f>
        <v/>
      </c>
      <c r="BN25" s="256" t="str">
        <f>IF(ISBLANK(Výsledky!$OK$3),"",Výsledky!OK18)</f>
        <v/>
      </c>
      <c r="BO25" s="256" t="str">
        <f>IF(ISBLANK(Výsledky!$OR$3),"",Výsledky!OR18)</f>
        <v/>
      </c>
      <c r="BP25" s="256" t="str">
        <f>IF(ISBLANK(Výsledky!$OY$3),"",Výsledky!OY18)</f>
        <v/>
      </c>
      <c r="BQ25" s="256" t="str">
        <f>IF(ISBLANK(Výsledky!$PF$3),"",Výsledky!PF18)</f>
        <v/>
      </c>
      <c r="BR25" s="256" t="str">
        <f>IF(ISBLANK(Výsledky!$PM$3),"",Výsledky!PM18)</f>
        <v/>
      </c>
      <c r="BS25" s="256" t="str">
        <f>IF(ISBLANK(Výsledky!$PT$3),"",Výsledky!PT18)</f>
        <v/>
      </c>
      <c r="BT25" s="256" t="str">
        <f>IF(ISBLANK(Výsledky!$QA$3),"",Výsledky!QA18)</f>
        <v/>
      </c>
      <c r="BU25" s="256" t="str">
        <f>IF(ISBLANK(Výsledky!$QH$3),"",Výsledky!QH18)</f>
        <v/>
      </c>
      <c r="BV25" s="256" t="str">
        <f>IF(ISBLANK(Výsledky!$QO$3),"",Výsledky!QO18)</f>
        <v/>
      </c>
      <c r="BW25" s="291" t="str">
        <f>IF(ISBLANK(Výsledky!$QV$3),"",Výsledky!QV18)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Tipy!A71</f>
        <v>65</v>
      </c>
      <c r="D26" s="242" t="str">
        <f>IF(Tipy!B71="","",Tipy!B71)</f>
        <v>Tomas Horvath</v>
      </c>
      <c r="E26" s="51">
        <f>SUM(F26:J26)</f>
        <v>1230</v>
      </c>
      <c r="F26" s="246">
        <f>IF(ISBLANK(Výsledky!$I$3),"-",SUM(K26:O26,Q26,S26,U26,V26,X26,Z26,AB26,AC26,AE26:AG26,AI26,AK26:AM26,AP26,AS26:AU26,AW26,AY26,BB26,BD26,BG26:BJ26,BL26,BO26,BP26,BR26,BT26,BU26))</f>
        <v>720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270</v>
      </c>
      <c r="I26" s="247">
        <f>IF(ISBLANK(Výsledky!$GI$3),"-",SUM(AN26,AR26,BA26,BF26,BN26,BW26))</f>
        <v>80</v>
      </c>
      <c r="J26" s="262" t="str">
        <f>IF(ISBLANK(Výsledky!$I$3),"",Výsledky!I77)</f>
        <v>-</v>
      </c>
      <c r="K26" s="265">
        <f>IF(ISBLANK(Výsledky!$P$3),"",Výsledky!P77)</f>
        <v>20</v>
      </c>
      <c r="L26" s="266">
        <f>IF(ISBLANK(Výsledky!$W$3),"",Výsledky!W77)</f>
        <v>0</v>
      </c>
      <c r="M26" s="256">
        <f>IF(ISBLANK(Výsledky!$AD$3),"",Výsledky!AD77)</f>
        <v>0</v>
      </c>
      <c r="N26" s="256">
        <f>IF(ISBLANK(Výsledky!$AK$3),"",Výsledky!AK77)</f>
        <v>60</v>
      </c>
      <c r="O26" s="256">
        <f>IF(ISBLANK(Výsledky!$AR$3),"",Výsledky!AR77)</f>
        <v>20</v>
      </c>
      <c r="P26" s="256">
        <f>IF(ISBLANK(Výsledky!$AY$3),"",Výsledky!AY77)</f>
        <v>30</v>
      </c>
      <c r="Q26" s="256">
        <f>IF(ISBLANK(Výsledky!$BF$3),"",Výsledky!BF77)</f>
        <v>20</v>
      </c>
      <c r="R26" s="256">
        <f>IF(ISBLANK(Výsledky!$BM$3),"",Výsledky!BM77)</f>
        <v>60</v>
      </c>
      <c r="S26" s="256">
        <f>IF(ISBLANK(Výsledky!$BT$3),"",Výsledky!BT77)</f>
        <v>0</v>
      </c>
      <c r="T26" s="256">
        <f>IF(ISBLANK(Výsledky!$CA$3),"",Výsledky!CA77)</f>
        <v>40</v>
      </c>
      <c r="U26" s="256">
        <f>IF(ISBLANK(Výsledky!$CH$3),"",Výsledky!CH77)</f>
        <v>20</v>
      </c>
      <c r="V26" s="256">
        <f>IF(ISBLANK(Výsledky!$CO$3),"",Výsledky!CO77)</f>
        <v>70</v>
      </c>
      <c r="W26" s="256">
        <f>IF(ISBLANK(Výsledky!$CV$3),"",Výsledky!CV77)</f>
        <v>60</v>
      </c>
      <c r="X26" s="256">
        <f>IF(ISBLANK(Výsledky!$DC$3),"",Výsledky!DC77)</f>
        <v>40</v>
      </c>
      <c r="Y26" s="256">
        <f>IF(ISBLANK(Výsledky!$DJ$3),"",Výsledky!DJ77)</f>
        <v>40</v>
      </c>
      <c r="Z26" s="256">
        <f>IF(ISBLANK(Výsledky!$DQ$3),"",Výsledky!DQ77)</f>
        <v>0</v>
      </c>
      <c r="AA26" s="256">
        <f>IF(ISBLANK(Výsledky!$DX$3),"",Výsledky!DX77)</f>
        <v>0</v>
      </c>
      <c r="AB26" s="256">
        <f>IF(ISBLANK(Výsledky!$EE$3),"",Výsledky!EE77)</f>
        <v>40</v>
      </c>
      <c r="AC26" s="256">
        <f>IF(ISBLANK(Výsledky!$EL$3),"",Výsledky!EL77)</f>
        <v>60</v>
      </c>
      <c r="AD26" s="256">
        <f>IF(ISBLANK(Výsledky!$ES$3),"",Výsledky!ES77)</f>
        <v>20</v>
      </c>
      <c r="AE26" s="256">
        <f>IF(ISBLANK(Výsledky!$EZ$3),"",Výsledky!EZ77)</f>
        <v>50</v>
      </c>
      <c r="AF26" s="256">
        <f>IF(ISBLANK(Výsledky!$FG$3),"",Výsledky!FG77)</f>
        <v>0</v>
      </c>
      <c r="AG26" s="256" t="str">
        <f>IF(ISBLANK(Výsledky!$FN$3),"",Výsledky!FN77)</f>
        <v>-</v>
      </c>
      <c r="AH26" s="256">
        <f>IF(ISBLANK(Výsledky!$FU$3),"",Výsledky!FU77)</f>
        <v>10</v>
      </c>
      <c r="AI26" s="256">
        <f>IF(ISBLANK(Výsledky!$GB$3),"",Výsledky!GB77)</f>
        <v>0</v>
      </c>
      <c r="AJ26" s="256">
        <f>IF(ISBLANK(Výsledky!$GI$3),"",Výsledky!GI77)</f>
        <v>60</v>
      </c>
      <c r="AK26" s="256">
        <f>IF(ISBLANK(Výsledky!$GP$3),"",Výsledky!GP77)</f>
        <v>30</v>
      </c>
      <c r="AL26" s="256">
        <f>IF(ISBLANK(Výsledky!$GW$3),"",Výsledky!GW77)</f>
        <v>50</v>
      </c>
      <c r="AM26" s="256">
        <f>IF(ISBLANK(Výsledky!$HD$3),"",Výsledky!HD77)</f>
        <v>60</v>
      </c>
      <c r="AN26" s="256">
        <f>IF(ISBLANK(Výsledky!$HK$3),"",Výsledky!HK77)</f>
        <v>40</v>
      </c>
      <c r="AO26" s="256">
        <f>IF(ISBLANK(Výsledky!$HR$3),"",Výsledky!HR77)</f>
        <v>30</v>
      </c>
      <c r="AP26" s="256">
        <f>IF(ISBLANK(Výsledky!$HY$3),"",Výsledky!HY77)</f>
        <v>30</v>
      </c>
      <c r="AQ26" s="256">
        <f>IF(ISBLANK(Výsledky!$IF$3),"",Výsledky!IF77)</f>
        <v>80</v>
      </c>
      <c r="AR26" s="256">
        <f>IF(ISBLANK(Výsledky!$IM$3),"",Výsledky!IM77)</f>
        <v>40</v>
      </c>
      <c r="AS26" s="256">
        <f>IF(ISBLANK(Výsledky!$IT$3),"",Výsledky!IT77)</f>
        <v>60</v>
      </c>
      <c r="AT26" s="256">
        <f>IF(ISBLANK(Výsledky!$JA$3),"",Výsledky!JA77)</f>
        <v>0</v>
      </c>
      <c r="AU26" s="256">
        <f>IF(ISBLANK(Výsledky!$JH$3),"",Výsledky!JH77)</f>
        <v>50</v>
      </c>
      <c r="AV26" s="256" t="str">
        <f>IF(ISBLANK(Výsledky!$JO$3),"",Výsledky!JO77)</f>
        <v/>
      </c>
      <c r="AW26" s="256">
        <f>IF(ISBLANK(Výsledky!$JV$3),"",Výsledky!JV77)</f>
        <v>40</v>
      </c>
      <c r="AX26" s="256" t="str">
        <f>IF(ISBLANK(Výsledky!$KC$3),"",Výsledky!KC77)</f>
        <v/>
      </c>
      <c r="AY26" s="256" t="str">
        <f>IF(ISBLANK(Výsledky!$KJ$3),"",Výsledky!KJ77)</f>
        <v/>
      </c>
      <c r="AZ26" s="256" t="str">
        <f>IF(ISBLANK(Výsledky!$KQ$3),"",Výsledky!KQ77)</f>
        <v/>
      </c>
      <c r="BA26" s="256" t="str">
        <f>IF(ISBLANK(Výsledky!$KX$3),"",Výsledky!KX77)</f>
        <v/>
      </c>
      <c r="BB26" s="256" t="str">
        <f>IF(ISBLANK(Výsledky!$LE$3),"",Výsledky!LE77)</f>
        <v/>
      </c>
      <c r="BC26" s="256" t="str">
        <f>IF(ISBLANK(Výsledky!$LL$3),"",Výsledky!LL77)</f>
        <v/>
      </c>
      <c r="BD26" s="256" t="str">
        <f>IF(ISBLANK(Výsledky!$LS$3),"",Výsledky!LS77)</f>
        <v/>
      </c>
      <c r="BE26" s="256" t="str">
        <f>IF(ISBLANK(Výsledky!$LZ$3),"",Výsledky!LZ77)</f>
        <v/>
      </c>
      <c r="BF26" s="256" t="str">
        <f>IF(ISBLANK(Výsledky!$MG$3),"",Výsledky!MG77)</f>
        <v/>
      </c>
      <c r="BG26" s="256" t="str">
        <f>IF(ISBLANK(Výsledky!$MN$3),"",Výsledky!MN77)</f>
        <v/>
      </c>
      <c r="BH26" s="256" t="str">
        <f>IF(ISBLANK(Výsledky!$MU$3),"",Výsledky!MU77)</f>
        <v/>
      </c>
      <c r="BI26" s="256" t="str">
        <f>IF(ISBLANK(Výsledky!$NB$3),"",Výsledky!NB77)</f>
        <v/>
      </c>
      <c r="BJ26" s="256" t="str">
        <f>IF(ISBLANK(Výsledky!$NI$3),"",Výsledky!NI77)</f>
        <v/>
      </c>
      <c r="BK26" s="256" t="str">
        <f>IF(ISBLANK(Výsledky!$NP$3),"",Výsledky!NP77)</f>
        <v/>
      </c>
      <c r="BL26" s="256" t="str">
        <f>IF(ISBLANK(Výsledky!$NW$3),"",Výsledky!NW77)</f>
        <v/>
      </c>
      <c r="BM26" s="256" t="str">
        <f>IF(ISBLANK(Výsledky!$OD$3),"",Výsledky!OD77)</f>
        <v/>
      </c>
      <c r="BN26" s="256" t="str">
        <f>IF(ISBLANK(Výsledky!$OK$3),"",Výsledky!OK77)</f>
        <v/>
      </c>
      <c r="BO26" s="256" t="str">
        <f>IF(ISBLANK(Výsledky!$OR$3),"",Výsledky!OR77)</f>
        <v/>
      </c>
      <c r="BP26" s="256" t="str">
        <f>IF(ISBLANK(Výsledky!$OY$3),"",Výsledky!OY77)</f>
        <v/>
      </c>
      <c r="BQ26" s="256" t="str">
        <f>IF(ISBLANK(Výsledky!$PF$3),"",Výsledky!PF77)</f>
        <v/>
      </c>
      <c r="BR26" s="256" t="str">
        <f>IF(ISBLANK(Výsledky!$PM$3),"",Výsledky!PM77)</f>
        <v/>
      </c>
      <c r="BS26" s="256" t="str">
        <f>IF(ISBLANK(Výsledky!$PT$3),"",Výsledky!PT77)</f>
        <v/>
      </c>
      <c r="BT26" s="256" t="str">
        <f>IF(ISBLANK(Výsledky!$QA$3),"",Výsledky!QA77)</f>
        <v/>
      </c>
      <c r="BU26" s="256" t="str">
        <f>IF(ISBLANK(Výsledky!$QH$3),"",Výsledky!QH77)</f>
        <v/>
      </c>
      <c r="BV26" s="256" t="str">
        <f>IF(ISBLANK(Výsledky!$QO$3),"",Výsledky!QO77)</f>
        <v/>
      </c>
      <c r="BW26" s="291" t="str">
        <f>IF(ISBLANK(Výsledky!$QV$3),"",Výsledky!QV77)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Tipy!A22</f>
        <v>15</v>
      </c>
      <c r="D27" s="242" t="str">
        <f>IF(Tipy!B22="","",Tipy!B22)</f>
        <v>Fifo</v>
      </c>
      <c r="E27" s="51">
        <f>SUM(F27:J27)</f>
        <v>1210</v>
      </c>
      <c r="F27" s="246">
        <f>IF(ISBLANK(Výsledky!$I$3),"-",SUM(K27:O27,Q27,S27,U27,V27,X27,Z27,AB27,AC27,AE27:AG27,AI27,AK27:AM27,AP27,AS27:AU27,AW27,AY27,BB27,BD27,BG27:BJ27,BL27,BO27,BP27,BR27,BT27,BU27))</f>
        <v>820</v>
      </c>
      <c r="G27" s="267">
        <f>IF(ISBLANK(Výsledky!$AY$3),"-",SUM(P27,T27,W27,AA27,AD27,AH27,AV27,AX27,BC27,BE27,BK27,BM27,BQ27,BS27,BV27))</f>
        <v>170</v>
      </c>
      <c r="H27" s="268">
        <f>IF(ISBLANK(Výsledky!$BM$3),"-",SUM(R27,Y27,AJ27,AO27,AQ27,AZ27))</f>
        <v>150</v>
      </c>
      <c r="I27" s="247">
        <f>IF(ISBLANK(Výsledky!$GI$3),"-",SUM(AN27,AR27,BA27,BF27,BN27,BW27))</f>
        <v>70</v>
      </c>
      <c r="J27" s="262" t="str">
        <f>IF(ISBLANK(Výsledky!$I$3),"",Výsledky!I28)</f>
        <v>-</v>
      </c>
      <c r="K27" s="265">
        <f>IF(ISBLANK(Výsledky!$P$3),"",Výsledky!P28)</f>
        <v>80</v>
      </c>
      <c r="L27" s="266">
        <f>IF(ISBLANK(Výsledky!$W$3),"",Výsledky!W28)</f>
        <v>40</v>
      </c>
      <c r="M27" s="256">
        <f>IF(ISBLANK(Výsledky!$AD$3),"",Výsledky!AD28)</f>
        <v>10</v>
      </c>
      <c r="N27" s="256" t="str">
        <f>IF(ISBLANK(Výsledky!$AK$3),"",Výsledky!AK28)</f>
        <v>-</v>
      </c>
      <c r="O27" s="256" t="str">
        <f>IF(ISBLANK(Výsledky!$AR$3),"",Výsledky!AR28)</f>
        <v>-</v>
      </c>
      <c r="P27" s="256">
        <f>IF(ISBLANK(Výsledky!$AY$3),"",Výsledky!AY28)</f>
        <v>50</v>
      </c>
      <c r="Q27" s="256">
        <f>IF(ISBLANK(Výsledky!$BF$3),"",Výsledky!BF28)</f>
        <v>20</v>
      </c>
      <c r="R27" s="256">
        <f>IF(ISBLANK(Výsledky!$BM$3),"",Výsledky!BM28)</f>
        <v>40</v>
      </c>
      <c r="S27" s="256">
        <f>IF(ISBLANK(Výsledky!$BT$3),"",Výsledky!BT28)</f>
        <v>0</v>
      </c>
      <c r="T27" s="256">
        <f>IF(ISBLANK(Výsledky!$CA$3),"",Výsledky!CA28)</f>
        <v>20</v>
      </c>
      <c r="U27" s="256">
        <f>IF(ISBLANK(Výsledky!$CH$3),"",Výsledky!CH28)</f>
        <v>10</v>
      </c>
      <c r="V27" s="256">
        <f>IF(ISBLANK(Výsledky!$CO$3),"",Výsledky!CO28)</f>
        <v>80</v>
      </c>
      <c r="W27" s="256">
        <f>IF(ISBLANK(Výsledky!$CV$3),"",Výsledky!CV28)</f>
        <v>40</v>
      </c>
      <c r="X27" s="256">
        <f>IF(ISBLANK(Výsledky!$DC$3),"",Výsledky!DC28)</f>
        <v>100</v>
      </c>
      <c r="Y27" s="256">
        <f>IF(ISBLANK(Výsledky!$DJ$3),"",Výsledky!DJ28)</f>
        <v>50</v>
      </c>
      <c r="Z27" s="256">
        <f>IF(ISBLANK(Výsledky!$DQ$3),"",Výsledky!DQ28)</f>
        <v>0</v>
      </c>
      <c r="AA27" s="256">
        <f>IF(ISBLANK(Výsledky!$DX$3),"",Výsledky!DX28)</f>
        <v>40</v>
      </c>
      <c r="AB27" s="256">
        <f>IF(ISBLANK(Výsledky!$EE$3),"",Výsledky!EE28)</f>
        <v>70</v>
      </c>
      <c r="AC27" s="256">
        <f>IF(ISBLANK(Výsledky!$EL$3),"",Výsledky!EL28)</f>
        <v>60</v>
      </c>
      <c r="AD27" s="256">
        <f>IF(ISBLANK(Výsledky!$ES$3),"",Výsledky!ES28)</f>
        <v>20</v>
      </c>
      <c r="AE27" s="256">
        <f>IF(ISBLANK(Výsledky!$EZ$3),"",Výsledky!EZ28)</f>
        <v>40</v>
      </c>
      <c r="AF27" s="256">
        <f>IF(ISBLANK(Výsledky!$FG$3),"",Výsledky!FG28)</f>
        <v>30</v>
      </c>
      <c r="AG27" s="256">
        <f>IF(ISBLANK(Výsledky!$FN$3),"",Výsledky!FN28)</f>
        <v>80</v>
      </c>
      <c r="AH27" s="256" t="str">
        <f>IF(ISBLANK(Výsledky!$FU$3),"",Výsledky!FU28)</f>
        <v>-</v>
      </c>
      <c r="AI27" s="256">
        <f>IF(ISBLANK(Výsledky!$GB$3),"",Výsledky!GB28)</f>
        <v>0</v>
      </c>
      <c r="AJ27" s="256" t="str">
        <f>IF(ISBLANK(Výsledky!$GI$3),"",Výsledky!GI28)</f>
        <v>-</v>
      </c>
      <c r="AK27" s="256">
        <f>IF(ISBLANK(Výsledky!$GP$3),"",Výsledky!GP28)</f>
        <v>10</v>
      </c>
      <c r="AL27" s="256">
        <f>IF(ISBLANK(Výsledky!$GW$3),"",Výsledky!GW28)</f>
        <v>30</v>
      </c>
      <c r="AM27" s="256">
        <f>IF(ISBLANK(Výsledky!$HD$3),"",Výsledky!HD28)</f>
        <v>60</v>
      </c>
      <c r="AN27" s="256">
        <f>IF(ISBLANK(Výsledky!$HK$3),"",Výsledky!HK28)</f>
        <v>30</v>
      </c>
      <c r="AO27" s="256">
        <f>IF(ISBLANK(Výsledky!$HR$3),"",Výsledky!HR28)</f>
        <v>50</v>
      </c>
      <c r="AP27" s="256">
        <f>IF(ISBLANK(Výsledky!$HY$3),"",Výsledky!HY28)</f>
        <v>20</v>
      </c>
      <c r="AQ27" s="256">
        <f>IF(ISBLANK(Výsledky!$IF$3),"",Výsledky!IF28)</f>
        <v>10</v>
      </c>
      <c r="AR27" s="256">
        <f>IF(ISBLANK(Výsledky!$IM$3),"",Výsledky!IM28)</f>
        <v>40</v>
      </c>
      <c r="AS27" s="256">
        <f>IF(ISBLANK(Výsledky!$IT$3),"",Výsledky!IT28)</f>
        <v>60</v>
      </c>
      <c r="AT27" s="256">
        <f>IF(ISBLANK(Výsledky!$JA$3),"",Výsledky!JA28)</f>
        <v>0</v>
      </c>
      <c r="AU27" s="256" t="str">
        <f>IF(ISBLANK(Výsledky!$JH$3),"",Výsledky!JH28)</f>
        <v>-</v>
      </c>
      <c r="AV27" s="256" t="str">
        <f>IF(ISBLANK(Výsledky!$JO$3),"",Výsledky!JO28)</f>
        <v/>
      </c>
      <c r="AW27" s="256">
        <f>IF(ISBLANK(Výsledky!$JV$3),"",Výsledky!JV28)</f>
        <v>20</v>
      </c>
      <c r="AX27" s="256" t="str">
        <f>IF(ISBLANK(Výsledky!$KC$3),"",Výsledky!KC28)</f>
        <v/>
      </c>
      <c r="AY27" s="256" t="str">
        <f>IF(ISBLANK(Výsledky!$KJ$3),"",Výsledky!KJ28)</f>
        <v/>
      </c>
      <c r="AZ27" s="256" t="str">
        <f>IF(ISBLANK(Výsledky!$KQ$3),"",Výsledky!KQ28)</f>
        <v/>
      </c>
      <c r="BA27" s="256" t="str">
        <f>IF(ISBLANK(Výsledky!$KX$3),"",Výsledky!KX28)</f>
        <v/>
      </c>
      <c r="BB27" s="256" t="str">
        <f>IF(ISBLANK(Výsledky!$LE$3),"",Výsledky!LE28)</f>
        <v/>
      </c>
      <c r="BC27" s="256" t="str">
        <f>IF(ISBLANK(Výsledky!$LL$3),"",Výsledky!LL28)</f>
        <v/>
      </c>
      <c r="BD27" s="256" t="str">
        <f>IF(ISBLANK(Výsledky!$LS$3),"",Výsledky!LS28)</f>
        <v/>
      </c>
      <c r="BE27" s="256" t="str">
        <f>IF(ISBLANK(Výsledky!$LZ$3),"",Výsledky!LZ28)</f>
        <v/>
      </c>
      <c r="BF27" s="256" t="str">
        <f>IF(ISBLANK(Výsledky!$MG$3),"",Výsledky!MG28)</f>
        <v/>
      </c>
      <c r="BG27" s="256" t="str">
        <f>IF(ISBLANK(Výsledky!$MN$3),"",Výsledky!MN28)</f>
        <v/>
      </c>
      <c r="BH27" s="256" t="str">
        <f>IF(ISBLANK(Výsledky!$MU$3),"",Výsledky!MU28)</f>
        <v/>
      </c>
      <c r="BI27" s="256" t="str">
        <f>IF(ISBLANK(Výsledky!$NB$3),"",Výsledky!NB28)</f>
        <v/>
      </c>
      <c r="BJ27" s="256" t="str">
        <f>IF(ISBLANK(Výsledky!$NI$3),"",Výsledky!NI28)</f>
        <v/>
      </c>
      <c r="BK27" s="256" t="str">
        <f>IF(ISBLANK(Výsledky!$NP$3),"",Výsledky!NP28)</f>
        <v/>
      </c>
      <c r="BL27" s="256" t="str">
        <f>IF(ISBLANK(Výsledky!$NW$3),"",Výsledky!NW28)</f>
        <v/>
      </c>
      <c r="BM27" s="256" t="str">
        <f>IF(ISBLANK(Výsledky!$OD$3),"",Výsledky!OD28)</f>
        <v/>
      </c>
      <c r="BN27" s="256" t="str">
        <f>IF(ISBLANK(Výsledky!$OK$3),"",Výsledky!OK28)</f>
        <v/>
      </c>
      <c r="BO27" s="256" t="str">
        <f>IF(ISBLANK(Výsledky!$OR$3),"",Výsledky!OR28)</f>
        <v/>
      </c>
      <c r="BP27" s="256" t="str">
        <f>IF(ISBLANK(Výsledky!$OY$3),"",Výsledky!OY28)</f>
        <v/>
      </c>
      <c r="BQ27" s="256" t="str">
        <f>IF(ISBLANK(Výsledky!$PF$3),"",Výsledky!PF28)</f>
        <v/>
      </c>
      <c r="BR27" s="256" t="str">
        <f>IF(ISBLANK(Výsledky!$PM$3),"",Výsledky!PM28)</f>
        <v/>
      </c>
      <c r="BS27" s="256" t="str">
        <f>IF(ISBLANK(Výsledky!$PT$3),"",Výsledky!PT28)</f>
        <v/>
      </c>
      <c r="BT27" s="256" t="str">
        <f>IF(ISBLANK(Výsledky!$QA$3),"",Výsledky!QA28)</f>
        <v/>
      </c>
      <c r="BU27" s="256" t="str">
        <f>IF(ISBLANK(Výsledky!$QH$3),"",Výsledky!QH28)</f>
        <v/>
      </c>
      <c r="BV27" s="256" t="str">
        <f>IF(ISBLANK(Výsledky!$QO$3),"",Výsledky!QO28)</f>
        <v/>
      </c>
      <c r="BW27" s="291" t="str">
        <f>IF(ISBLANK(Výsledky!$QV$3),"",Výsledky!QV28)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1190</v>
      </c>
      <c r="F28" s="246">
        <f>IF(ISBLANK(Výsledky!$I$3),"-",SUM(K28:O28,Q28,S28,U28,V28,X28,Z28,AB28,AC28,AE28:AG28,AI28,AK28:AM28,AP28,AS28:AU28,AW28,AY28,BB28,BD28,BG28:BJ28,BL28,BO28,BP28,BR28,BT28,BU28))</f>
        <v>800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180</v>
      </c>
      <c r="I28" s="247">
        <f>IF(ISBLANK(Výsledky!$GI$3),"-",SUM(AN28,AR28,BA28,BF28,BN28,BW28))</f>
        <v>40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>
        <f>IF(ISBLANK(Výsledky!$FU$3),"",Výsledky!FU66)</f>
        <v>0</v>
      </c>
      <c r="AI28" s="256">
        <f>IF(ISBLANK(Výsledky!$GB$3),"",Výsledky!GB66)</f>
        <v>0</v>
      </c>
      <c r="AJ28" s="256">
        <f>IF(ISBLANK(Výsledky!$GI$3),"",Výsledky!GI66)</f>
        <v>20</v>
      </c>
      <c r="AK28" s="256">
        <f>IF(ISBLANK(Výsledky!$GP$3),"",Výsledky!GP66)</f>
        <v>30</v>
      </c>
      <c r="AL28" s="256">
        <f>IF(ISBLANK(Výsledky!$GW$3),"",Výsledky!GW66)</f>
        <v>60</v>
      </c>
      <c r="AM28" s="256">
        <f>IF(ISBLANK(Výsledky!$HD$3),"",Výsledky!HD66)</f>
        <v>20</v>
      </c>
      <c r="AN28" s="256">
        <f>IF(ISBLANK(Výsledky!$HK$3),"",Výsledky!HK66)</f>
        <v>0</v>
      </c>
      <c r="AO28" s="256">
        <f>IF(ISBLANK(Výsledky!$HR$3),"",Výsledky!HR66)</f>
        <v>50</v>
      </c>
      <c r="AP28" s="256">
        <f>IF(ISBLANK(Výsledky!$HY$3),"",Výsledky!HY66)</f>
        <v>40</v>
      </c>
      <c r="AQ28" s="256">
        <f>IF(ISBLANK(Výsledky!$IF$3),"",Výsledky!IF66)</f>
        <v>60</v>
      </c>
      <c r="AR28" s="256">
        <f>IF(ISBLANK(Výsledky!$IM$3),"",Výsledky!IM66)</f>
        <v>40</v>
      </c>
      <c r="AS28" s="256">
        <f>IF(ISBLANK(Výsledky!$IT$3),"",Výsledky!IT66)</f>
        <v>0</v>
      </c>
      <c r="AT28" s="256">
        <f>IF(ISBLANK(Výsledky!$JA$3),"",Výsledky!JA66)</f>
        <v>0</v>
      </c>
      <c r="AU28" s="256">
        <f>IF(ISBLANK(Výsledky!$JH$3),"",Výsledky!JH66)</f>
        <v>50</v>
      </c>
      <c r="AV28" s="256" t="str">
        <f>IF(ISBLANK(Výsledky!$JO$3),"",Výsledky!JO66)</f>
        <v/>
      </c>
      <c r="AW28" s="256">
        <f>IF(ISBLANK(Výsledky!$JV$3),"",Výsledky!JV66)</f>
        <v>40</v>
      </c>
      <c r="AX28" s="256" t="str">
        <f>IF(ISBLANK(Výsledky!$KC$3),"",Výsledky!KC66)</f>
        <v/>
      </c>
      <c r="AY28" s="256" t="str">
        <f>IF(ISBLANK(Výsledky!$KJ$3),"",Výsledky!KJ66)</f>
        <v/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Tipy!A40</f>
        <v>55</v>
      </c>
      <c r="D29" s="242" t="str">
        <f>IF(Tipy!B40="","",Tipy!B40)</f>
        <v>MarekM</v>
      </c>
      <c r="E29" s="51">
        <f>SUM(F29:J29)</f>
        <v>1160</v>
      </c>
      <c r="F29" s="246">
        <f>IF(ISBLANK(Výsledky!$I$3),"-",SUM(K29:O29,Q29,S29,U29,V29,X29,Z29,AB29,AC29,AE29:AG29,AI29,AK29:AM29,AP29,AS29:AU29,AW29,AY29,BB29,BD29,BG29:BJ29,BL29,BO29,BP29,BR29,BT29,BU29))</f>
        <v>890</v>
      </c>
      <c r="G29" s="267">
        <f>IF(ISBLANK(Výsledky!$AY$3),"-",SUM(P29,T29,W29,AA29,AD29,AH29,AV29,AX29,BC29,BE29,BK29,BM29,BQ29,BS29,BV29))</f>
        <v>110</v>
      </c>
      <c r="H29" s="268">
        <f>IF(ISBLANK(Výsledky!$BM$3),"-",SUM(R29,Y29,AJ29,AO29,AQ29,AZ29))</f>
        <v>130</v>
      </c>
      <c r="I29" s="247">
        <f>IF(ISBLANK(Výsledky!$GI$3),"-",SUM(AN29,AR29,BA29,BF29,BN29,BW29))</f>
        <v>30</v>
      </c>
      <c r="J29" s="262" t="str">
        <f>IF(ISBLANK(Výsledky!$I$3),"",Výsledky!I46)</f>
        <v>-</v>
      </c>
      <c r="K29" s="265">
        <f>IF(ISBLANK(Výsledky!$P$3),"",Výsledky!P46)</f>
        <v>0</v>
      </c>
      <c r="L29" s="266">
        <f>IF(ISBLANK(Výsledky!$W$3),"",Výsledky!W46)</f>
        <v>80</v>
      </c>
      <c r="M29" s="256">
        <f>IF(ISBLANK(Výsledky!$AD$3),"",Výsledky!AD46)</f>
        <v>80</v>
      </c>
      <c r="N29" s="256">
        <f>IF(ISBLANK(Výsledky!$AK$3),"",Výsledky!AK46)</f>
        <v>30</v>
      </c>
      <c r="O29" s="256">
        <f>IF(ISBLANK(Výsledky!$AR$3),"",Výsledky!AR46)</f>
        <v>30</v>
      </c>
      <c r="P29" s="256" t="str">
        <f>IF(ISBLANK(Výsledky!$AY$3),"",Výsledky!AY46)</f>
        <v>-</v>
      </c>
      <c r="Q29" s="256">
        <f>IF(ISBLANK(Výsledky!$BF$3),"",Výsledky!BF46)</f>
        <v>80</v>
      </c>
      <c r="R29" s="256">
        <f>IF(ISBLANK(Výsledky!$BM$3),"",Výsledky!BM46)</f>
        <v>60</v>
      </c>
      <c r="S29" s="256">
        <f>IF(ISBLANK(Výsledky!$BT$3),"",Výsledky!BT46)</f>
        <v>0</v>
      </c>
      <c r="T29" s="256">
        <f>IF(ISBLANK(Výsledky!$CA$3),"",Výsledky!CA46)</f>
        <v>20</v>
      </c>
      <c r="U29" s="256" t="str">
        <f>IF(ISBLANK(Výsledky!$CH$3),"",Výsledky!CH46)</f>
        <v>-</v>
      </c>
      <c r="V29" s="256">
        <f>IF(ISBLANK(Výsledky!$CO$3),"",Výsledky!CO46)</f>
        <v>50</v>
      </c>
      <c r="W29" s="256">
        <f>IF(ISBLANK(Výsledky!$CV$3),"",Výsledky!CV46)</f>
        <v>40</v>
      </c>
      <c r="X29" s="256">
        <f>IF(ISBLANK(Výsledky!$DC$3),"",Výsledky!DC46)</f>
        <v>50</v>
      </c>
      <c r="Y29" s="256">
        <f>IF(ISBLANK(Výsledky!$DJ$3),"",Výsledky!DJ46)</f>
        <v>50</v>
      </c>
      <c r="Z29" s="256">
        <f>IF(ISBLANK(Výsledky!$DQ$3),"",Výsledky!DQ46)</f>
        <v>0</v>
      </c>
      <c r="AA29" s="256" t="str">
        <f>IF(ISBLANK(Výsledky!$DX$3),"",Výsledky!DX46)</f>
        <v>-</v>
      </c>
      <c r="AB29" s="256">
        <f>IF(ISBLANK(Výsledky!$EE$3),"",Výsledky!EE46)</f>
        <v>20</v>
      </c>
      <c r="AC29" s="256">
        <f>IF(ISBLANK(Výsledky!$EL$3),"",Výsledky!EL46)</f>
        <v>20</v>
      </c>
      <c r="AD29" s="256">
        <f>IF(ISBLANK(Výsledky!$ES$3),"",Výsledky!ES46)</f>
        <v>40</v>
      </c>
      <c r="AE29" s="256">
        <f>IF(ISBLANK(Výsledky!$EZ$3),"",Výsledky!EZ46)</f>
        <v>40</v>
      </c>
      <c r="AF29" s="256">
        <f>IF(ISBLANK(Výsledky!$FG$3),"",Výsledky!FG46)</f>
        <v>20</v>
      </c>
      <c r="AG29" s="256">
        <f>IF(ISBLANK(Výsledky!$FN$3),"",Výsledky!FN46)</f>
        <v>50</v>
      </c>
      <c r="AH29" s="256">
        <f>IF(ISBLANK(Výsledky!$FU$3),"",Výsledky!FU46)</f>
        <v>10</v>
      </c>
      <c r="AI29" s="256">
        <f>IF(ISBLANK(Výsledky!$GB$3),"",Výsledky!GB46)</f>
        <v>0</v>
      </c>
      <c r="AJ29" s="256" t="str">
        <f>IF(ISBLANK(Výsledky!$GI$3),"",Výsledky!GI46)</f>
        <v>-</v>
      </c>
      <c r="AK29" s="256">
        <f>IF(ISBLANK(Výsledky!$GP$3),"",Výsledky!GP46)</f>
        <v>20</v>
      </c>
      <c r="AL29" s="256">
        <f>IF(ISBLANK(Výsledky!$GW$3),"",Výsledky!GW46)</f>
        <v>40</v>
      </c>
      <c r="AM29" s="256">
        <f>IF(ISBLANK(Výsledky!$HD$3),"",Výsledky!HD46)</f>
        <v>70</v>
      </c>
      <c r="AN29" s="256">
        <f>IF(ISBLANK(Výsledky!$HK$3),"",Výsledky!HK46)</f>
        <v>30</v>
      </c>
      <c r="AO29" s="256" t="str">
        <f>IF(ISBLANK(Výsledky!$HR$3),"",Výsledky!HR46)</f>
        <v>-</v>
      </c>
      <c r="AP29" s="256">
        <f>IF(ISBLANK(Výsledky!$HY$3),"",Výsledky!HY46)</f>
        <v>40</v>
      </c>
      <c r="AQ29" s="256">
        <f>IF(ISBLANK(Výsledky!$IF$3),"",Výsledky!IF46)</f>
        <v>20</v>
      </c>
      <c r="AR29" s="256" t="str">
        <f>IF(ISBLANK(Výsledky!$IM$3),"",Výsledky!IM46)</f>
        <v>-</v>
      </c>
      <c r="AS29" s="256">
        <f>IF(ISBLANK(Výsledky!$IT$3),"",Výsledky!IT46)</f>
        <v>20</v>
      </c>
      <c r="AT29" s="256">
        <f>IF(ISBLANK(Výsledky!$JA$3),"",Výsledky!JA46)</f>
        <v>0</v>
      </c>
      <c r="AU29" s="256">
        <f>IF(ISBLANK(Výsledky!$JH$3),"",Výsledky!JH46)</f>
        <v>80</v>
      </c>
      <c r="AV29" s="256" t="str">
        <f>IF(ISBLANK(Výsledky!$JO$3),"",Výsledky!JO46)</f>
        <v/>
      </c>
      <c r="AW29" s="256">
        <f>IF(ISBLANK(Výsledky!$JV$3),"",Výsledky!JV46)</f>
        <v>70</v>
      </c>
      <c r="AX29" s="256" t="str">
        <f>IF(ISBLANK(Výsledky!$KC$3),"",Výsledky!KC46)</f>
        <v/>
      </c>
      <c r="AY29" s="256" t="str">
        <f>IF(ISBLANK(Výsledky!$KJ$3),"",Výsledky!KJ46)</f>
        <v/>
      </c>
      <c r="AZ29" s="256" t="str">
        <f>IF(ISBLANK(Výsledky!$KQ$3),"",Výsledky!KQ46)</f>
        <v/>
      </c>
      <c r="BA29" s="256" t="str">
        <f>IF(ISBLANK(Výsledky!$KX$3),"",Výsledky!KX46)</f>
        <v/>
      </c>
      <c r="BB29" s="256" t="str">
        <f>IF(ISBLANK(Výsledky!$LE$3),"",Výsledky!LE46)</f>
        <v/>
      </c>
      <c r="BC29" s="256" t="str">
        <f>IF(ISBLANK(Výsledky!$LL$3),"",Výsledky!LL46)</f>
        <v/>
      </c>
      <c r="BD29" s="256" t="str">
        <f>IF(ISBLANK(Výsledky!$LS$3),"",Výsledky!LS46)</f>
        <v/>
      </c>
      <c r="BE29" s="256" t="str">
        <f>IF(ISBLANK(Výsledky!$LZ$3),"",Výsledky!LZ46)</f>
        <v/>
      </c>
      <c r="BF29" s="256" t="str">
        <f>IF(ISBLANK(Výsledky!$MG$3),"",Výsledky!MG46)</f>
        <v/>
      </c>
      <c r="BG29" s="256" t="str">
        <f>IF(ISBLANK(Výsledky!$MN$3),"",Výsledky!MN46)</f>
        <v/>
      </c>
      <c r="BH29" s="256" t="str">
        <f>IF(ISBLANK(Výsledky!$MU$3),"",Výsledky!MU46)</f>
        <v/>
      </c>
      <c r="BI29" s="256" t="str">
        <f>IF(ISBLANK(Výsledky!$NB$3),"",Výsledky!NB46)</f>
        <v/>
      </c>
      <c r="BJ29" s="256" t="str">
        <f>IF(ISBLANK(Výsledky!$NI$3),"",Výsledky!NI46)</f>
        <v/>
      </c>
      <c r="BK29" s="256" t="str">
        <f>IF(ISBLANK(Výsledky!$NP$3),"",Výsledky!NP46)</f>
        <v/>
      </c>
      <c r="BL29" s="256" t="str">
        <f>IF(ISBLANK(Výsledky!$NW$3),"",Výsledky!NW46)</f>
        <v/>
      </c>
      <c r="BM29" s="256" t="str">
        <f>IF(ISBLANK(Výsledky!$OD$3),"",Výsledky!OD46)</f>
        <v/>
      </c>
      <c r="BN29" s="256" t="str">
        <f>IF(ISBLANK(Výsledky!$OK$3),"",Výsledky!OK46)</f>
        <v/>
      </c>
      <c r="BO29" s="256" t="str">
        <f>IF(ISBLANK(Výsledky!$OR$3),"",Výsledky!OR46)</f>
        <v/>
      </c>
      <c r="BP29" s="256" t="str">
        <f>IF(ISBLANK(Výsledky!$OY$3),"",Výsledky!OY46)</f>
        <v/>
      </c>
      <c r="BQ29" s="256" t="str">
        <f>IF(ISBLANK(Výsledky!$PF$3),"",Výsledky!PF46)</f>
        <v/>
      </c>
      <c r="BR29" s="256" t="str">
        <f>IF(ISBLANK(Výsledky!$PM$3),"",Výsledky!PM46)</f>
        <v/>
      </c>
      <c r="BS29" s="256" t="str">
        <f>IF(ISBLANK(Výsledky!$PT$3),"",Výsledky!PT46)</f>
        <v/>
      </c>
      <c r="BT29" s="256" t="str">
        <f>IF(ISBLANK(Výsledky!$QA$3),"",Výsledky!QA46)</f>
        <v/>
      </c>
      <c r="BU29" s="256" t="str">
        <f>IF(ISBLANK(Výsledky!$QH$3),"",Výsledky!QH46)</f>
        <v/>
      </c>
      <c r="BV29" s="256" t="str">
        <f>IF(ISBLANK(Výsledky!$QO$3),"",Výsledky!QO46)</f>
        <v/>
      </c>
      <c r="BW29" s="291" t="str">
        <f>IF(ISBLANK(Výsledky!$QV$3),"",Výsledky!QV46)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Tipy!A75</f>
        <v>67</v>
      </c>
      <c r="D30" s="242" t="str">
        <f>IF(Tipy!B75="","",Tipy!B75)</f>
        <v>Waldemar</v>
      </c>
      <c r="E30" s="51">
        <f>SUM(F30:J30)</f>
        <v>1160</v>
      </c>
      <c r="F30" s="246">
        <f>IF(ISBLANK(Výsledky!$I$3),"-",SUM(K30:O30,Q30,S30,U30,V30,X30,Z30,AB30,AC30,AE30:AG30,AI30,AK30:AM30,AP30,AS30:AU30,AW30,AY30,BB30,BD30,BG30:BJ30,BL30,BO30,BP30,BR30,BT30,BU30))</f>
        <v>800</v>
      </c>
      <c r="G30" s="267">
        <f>IF(ISBLANK(Výsledky!$AY$3),"-",SUM(P30,T30,W30,AA30,AD30,AH30,AV30,AX30,BC30,BE30,BK30,BM30,BQ30,BS30,BV30))</f>
        <v>190</v>
      </c>
      <c r="H30" s="268">
        <f>IF(ISBLANK(Výsledky!$BM$3),"-",SUM(R30,Y30,AJ30,AO30,AQ30,AZ30))</f>
        <v>130</v>
      </c>
      <c r="I30" s="247">
        <f>IF(ISBLANK(Výsledky!$GI$3),"-",SUM(AN30,AR30,BA30,BF30,BN30,BW30))</f>
        <v>40</v>
      </c>
      <c r="J30" s="262" t="str">
        <f>IF(ISBLANK(Výsledky!$I$3),"",Výsledky!I81)</f>
        <v>-</v>
      </c>
      <c r="K30" s="265">
        <f>IF(ISBLANK(Výsledky!$P$3),"",Výsledky!P81)</f>
        <v>20</v>
      </c>
      <c r="L30" s="266">
        <f>IF(ISBLANK(Výsledky!$W$3),"",Výsledky!W81)</f>
        <v>30</v>
      </c>
      <c r="M30" s="256">
        <f>IF(ISBLANK(Výsledky!$AD$3),"",Výsledky!AD81)</f>
        <v>80</v>
      </c>
      <c r="N30" s="256">
        <f>IF(ISBLANK(Výsledky!$AK$3),"",Výsledky!AK81)</f>
        <v>40</v>
      </c>
      <c r="O30" s="256">
        <f>IF(ISBLANK(Výsledky!$AR$3),"",Výsledky!AR81)</f>
        <v>30</v>
      </c>
      <c r="P30" s="256">
        <f>IF(ISBLANK(Výsledky!$AY$3),"",Výsledky!AY81)</f>
        <v>50</v>
      </c>
      <c r="Q30" s="256" t="str">
        <f>IF(ISBLANK(Výsledky!$BF$3),"",Výsledky!BF81)</f>
        <v>-</v>
      </c>
      <c r="R30" s="256">
        <f>IF(ISBLANK(Výsledky!$BM$3),"",Výsledky!BM81)</f>
        <v>30</v>
      </c>
      <c r="S30" s="256">
        <f>IF(ISBLANK(Výsledky!$BT$3),"",Výsledky!BT81)</f>
        <v>0</v>
      </c>
      <c r="T30" s="256">
        <f>IF(ISBLANK(Výsledky!$CA$3),"",Výsledky!CA81)</f>
        <v>20</v>
      </c>
      <c r="U30" s="256">
        <f>IF(ISBLANK(Výsledky!$CH$3),"",Výsledky!CH81)</f>
        <v>20</v>
      </c>
      <c r="V30" s="256">
        <f>IF(ISBLANK(Výsledky!$CO$3),"",Výsledky!CO81)</f>
        <v>30</v>
      </c>
      <c r="W30" s="256">
        <f>IF(ISBLANK(Výsledky!$CV$3),"",Výsledky!CV81)</f>
        <v>40</v>
      </c>
      <c r="X30" s="256">
        <f>IF(ISBLANK(Výsledky!$DC$3),"",Výsledky!DC81)</f>
        <v>50</v>
      </c>
      <c r="Y30" s="256">
        <f>IF(ISBLANK(Výsledky!$DJ$3),"",Výsledky!DJ81)</f>
        <v>40</v>
      </c>
      <c r="Z30" s="256">
        <f>IF(ISBLANK(Výsledky!$DQ$3),"",Výsledky!DQ81)</f>
        <v>0</v>
      </c>
      <c r="AA30" s="256">
        <f>IF(ISBLANK(Výsledky!$DX$3),"",Výsledky!DX81)</f>
        <v>0</v>
      </c>
      <c r="AB30" s="256">
        <f>IF(ISBLANK(Výsledky!$EE$3),"",Výsledky!EE81)</f>
        <v>50</v>
      </c>
      <c r="AC30" s="256">
        <f>IF(ISBLANK(Výsledky!$EL$3),"",Výsledky!EL81)</f>
        <v>30</v>
      </c>
      <c r="AD30" s="256">
        <f>IF(ISBLANK(Výsledky!$ES$3),"",Výsledky!ES81)</f>
        <v>80</v>
      </c>
      <c r="AE30" s="256">
        <f>IF(ISBLANK(Výsledky!$EZ$3),"",Výsledky!EZ81)</f>
        <v>40</v>
      </c>
      <c r="AF30" s="256">
        <f>IF(ISBLANK(Výsledky!$FG$3),"",Výsledky!FG81)</f>
        <v>20</v>
      </c>
      <c r="AG30" s="256">
        <f>IF(ISBLANK(Výsledky!$FN$3),"",Výsledky!FN81)</f>
        <v>50</v>
      </c>
      <c r="AH30" s="256">
        <f>IF(ISBLANK(Výsledky!$FU$3),"",Výsledky!FU81)</f>
        <v>0</v>
      </c>
      <c r="AI30" s="256">
        <f>IF(ISBLANK(Výsledky!$GB$3),"",Výsledky!GB81)</f>
        <v>0</v>
      </c>
      <c r="AJ30" s="256">
        <f>IF(ISBLANK(Výsledky!$GI$3),"",Výsledky!GI81)</f>
        <v>20</v>
      </c>
      <c r="AK30" s="256">
        <f>IF(ISBLANK(Výsledky!$GP$3),"",Výsledky!GP81)</f>
        <v>20</v>
      </c>
      <c r="AL30" s="256">
        <f>IF(ISBLANK(Výsledky!$GW$3),"",Výsledky!GW81)</f>
        <v>40</v>
      </c>
      <c r="AM30" s="256">
        <f>IF(ISBLANK(Výsledky!$HD$3),"",Výsledky!HD81)</f>
        <v>60</v>
      </c>
      <c r="AN30" s="256">
        <f>IF(ISBLANK(Výsledky!$HK$3),"",Výsledky!HK81)</f>
        <v>40</v>
      </c>
      <c r="AO30" s="256">
        <f>IF(ISBLANK(Výsledky!$HR$3),"",Výsledky!HR81)</f>
        <v>30</v>
      </c>
      <c r="AP30" s="256">
        <f>IF(ISBLANK(Výsledky!$HY$3),"",Výsledky!HY81)</f>
        <v>40</v>
      </c>
      <c r="AQ30" s="256">
        <f>IF(ISBLANK(Výsledky!$IF$3),"",Výsledky!IF81)</f>
        <v>10</v>
      </c>
      <c r="AR30" s="256" t="str">
        <f>IF(ISBLANK(Výsledky!$IM$3),"",Výsledky!IM81)</f>
        <v>-</v>
      </c>
      <c r="AS30" s="256">
        <f>IF(ISBLANK(Výsledky!$IT$3),"",Výsledky!IT81)</f>
        <v>50</v>
      </c>
      <c r="AT30" s="256">
        <f>IF(ISBLANK(Výsledky!$JA$3),"",Výsledky!JA81)</f>
        <v>0</v>
      </c>
      <c r="AU30" s="256">
        <f>IF(ISBLANK(Výsledky!$JH$3),"",Výsledky!JH81)</f>
        <v>50</v>
      </c>
      <c r="AV30" s="256" t="str">
        <f>IF(ISBLANK(Výsledky!$JO$3),"",Výsledky!JO81)</f>
        <v/>
      </c>
      <c r="AW30" s="256">
        <f>IF(ISBLANK(Výsledky!$JV$3),"",Výsledky!JV81)</f>
        <v>50</v>
      </c>
      <c r="AX30" s="256" t="str">
        <f>IF(ISBLANK(Výsledky!$KC$3),"",Výsledky!KC81)</f>
        <v/>
      </c>
      <c r="AY30" s="256" t="str">
        <f>IF(ISBLANK(Výsledky!$KJ$3),"",Výsledky!KJ81)</f>
        <v/>
      </c>
      <c r="AZ30" s="256" t="str">
        <f>IF(ISBLANK(Výsledky!$KQ$3),"",Výsledky!KQ81)</f>
        <v/>
      </c>
      <c r="BA30" s="256" t="str">
        <f>IF(ISBLANK(Výsledky!$KX$3),"",Výsledky!KX81)</f>
        <v/>
      </c>
      <c r="BB30" s="256" t="str">
        <f>IF(ISBLANK(Výsledky!$LE$3),"",Výsledky!LE81)</f>
        <v/>
      </c>
      <c r="BC30" s="256" t="str">
        <f>IF(ISBLANK(Výsledky!$LL$3),"",Výsledky!LL81)</f>
        <v/>
      </c>
      <c r="BD30" s="256" t="str">
        <f>IF(ISBLANK(Výsledky!$LS$3),"",Výsledky!LS81)</f>
        <v/>
      </c>
      <c r="BE30" s="256" t="str">
        <f>IF(ISBLANK(Výsledky!$LZ$3),"",Výsledky!LZ81)</f>
        <v/>
      </c>
      <c r="BF30" s="256" t="str">
        <f>IF(ISBLANK(Výsledky!$MG$3),"",Výsledky!MG81)</f>
        <v/>
      </c>
      <c r="BG30" s="256" t="str">
        <f>IF(ISBLANK(Výsledky!$MN$3),"",Výsledky!MN81)</f>
        <v/>
      </c>
      <c r="BH30" s="256" t="str">
        <f>IF(ISBLANK(Výsledky!$MU$3),"",Výsledky!MU81)</f>
        <v/>
      </c>
      <c r="BI30" s="256" t="str">
        <f>IF(ISBLANK(Výsledky!$NB$3),"",Výsledky!NB81)</f>
        <v/>
      </c>
      <c r="BJ30" s="256" t="str">
        <f>IF(ISBLANK(Výsledky!$NI$3),"",Výsledky!NI81)</f>
        <v/>
      </c>
      <c r="BK30" s="256" t="str">
        <f>IF(ISBLANK(Výsledky!$NP$3),"",Výsledky!NP81)</f>
        <v/>
      </c>
      <c r="BL30" s="256" t="str">
        <f>IF(ISBLANK(Výsledky!$NW$3),"",Výsledky!NW81)</f>
        <v/>
      </c>
      <c r="BM30" s="256" t="str">
        <f>IF(ISBLANK(Výsledky!$OD$3),"",Výsledky!OD81)</f>
        <v/>
      </c>
      <c r="BN30" s="256" t="str">
        <f>IF(ISBLANK(Výsledky!$OK$3),"",Výsledky!OK81)</f>
        <v/>
      </c>
      <c r="BO30" s="256" t="str">
        <f>IF(ISBLANK(Výsledky!$OR$3),"",Výsledky!OR81)</f>
        <v/>
      </c>
      <c r="BP30" s="256" t="str">
        <f>IF(ISBLANK(Výsledky!$OY$3),"",Výsledky!OY81)</f>
        <v/>
      </c>
      <c r="BQ30" s="256" t="str">
        <f>IF(ISBLANK(Výsledky!$PF$3),"",Výsledky!PF81)</f>
        <v/>
      </c>
      <c r="BR30" s="256" t="str">
        <f>IF(ISBLANK(Výsledky!$PM$3),"",Výsledky!PM81)</f>
        <v/>
      </c>
      <c r="BS30" s="256" t="str">
        <f>IF(ISBLANK(Výsledky!$PT$3),"",Výsledky!PT81)</f>
        <v/>
      </c>
      <c r="BT30" s="256" t="str">
        <f>IF(ISBLANK(Výsledky!$QA$3),"",Výsledky!QA81)</f>
        <v/>
      </c>
      <c r="BU30" s="256" t="str">
        <f>IF(ISBLANK(Výsledky!$QH$3),"",Výsledky!QH81)</f>
        <v/>
      </c>
      <c r="BV30" s="256" t="str">
        <f>IF(ISBLANK(Výsledky!$QO$3),"",Výsledky!QO81)</f>
        <v/>
      </c>
      <c r="BW30" s="291" t="str">
        <f>IF(ISBLANK(Výsledky!$QV$3),"",Výsledky!QV81)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Tipy!A37</f>
        <v>44</v>
      </c>
      <c r="D31" s="242" t="str">
        <f>IF(Tipy!B37="","",Tipy!B37)</f>
        <v>MajkLFC</v>
      </c>
      <c r="E31" s="51">
        <f>SUM(F31:J31)</f>
        <v>1150</v>
      </c>
      <c r="F31" s="246">
        <f>IF(ISBLANK(Výsledky!$I$3),"-",SUM(K31:O31,Q31,S31,U31,V31,X31,Z31,AB31,AC31,AE31:AG31,AI31,AK31:AM31,AP31,AS31:AU31,AW31,AY31,BB31,BD31,BG31:BJ31,BL31,BO31,BP31,BR31,BT31,BU31))</f>
        <v>840</v>
      </c>
      <c r="G31" s="267">
        <f>IF(ISBLANK(Výsledky!$AY$3),"-",SUM(P31,T31,W31,AA31,AD31,AH31,AV31,AX31,BC31,BE31,BK31,BM31,BQ31,BS31,BV31))</f>
        <v>160</v>
      </c>
      <c r="H31" s="268">
        <f>IF(ISBLANK(Výsledky!$BM$3),"-",SUM(R31,Y31,AJ31,AO31,AQ31,AZ31))</f>
        <v>110</v>
      </c>
      <c r="I31" s="247">
        <f>IF(ISBLANK(Výsledky!$GI$3),"-",SUM(AN31,AR31,BA31,BF31,BN31,BW31))</f>
        <v>40</v>
      </c>
      <c r="J31" s="262" t="str">
        <f>IF(ISBLANK(Výsledky!$I$3),"",Výsledky!I43)</f>
        <v>-</v>
      </c>
      <c r="K31" s="265">
        <f>IF(ISBLANK(Výsledky!$P$3),"",Výsledky!P43)</f>
        <v>40</v>
      </c>
      <c r="L31" s="266">
        <f>IF(ISBLANK(Výsledky!$W$3),"",Výsledky!W43)</f>
        <v>60</v>
      </c>
      <c r="M31" s="256">
        <f>IF(ISBLANK(Výsledky!$AD$3),"",Výsledky!AD43)</f>
        <v>10</v>
      </c>
      <c r="N31" s="256">
        <f>IF(ISBLANK(Výsledky!$AK$3),"",Výsledky!AK43)</f>
        <v>60</v>
      </c>
      <c r="O31" s="256">
        <f>IF(ISBLANK(Výsledky!$AR$3),"",Výsledky!AR43)</f>
        <v>20</v>
      </c>
      <c r="P31" s="256">
        <f>IF(ISBLANK(Výsledky!$AY$3),"",Výsledky!AY43)</f>
        <v>20</v>
      </c>
      <c r="Q31" s="256">
        <f>IF(ISBLANK(Výsledky!$BF$3),"",Výsledky!BF43)</f>
        <v>80</v>
      </c>
      <c r="R31" s="256" t="str">
        <f>IF(ISBLANK(Výsledky!$BM$3),"",Výsledky!BM43)</f>
        <v>-</v>
      </c>
      <c r="S31" s="256" t="str">
        <f>IF(ISBLANK(Výsledky!$BT$3),"",Výsledky!BT43)</f>
        <v>-</v>
      </c>
      <c r="T31" s="256">
        <f>IF(ISBLANK(Výsledky!$CA$3),"",Výsledky!CA43)</f>
        <v>60</v>
      </c>
      <c r="U31" s="256">
        <f>IF(ISBLANK(Výsledky!$CH$3),"",Výsledky!CH43)</f>
        <v>60</v>
      </c>
      <c r="V31" s="256" t="str">
        <f>IF(ISBLANK(Výsledky!$CO$3),"",Výsledky!CO43)</f>
        <v>-</v>
      </c>
      <c r="W31" s="256">
        <f>IF(ISBLANK(Výsledky!$CV$3),"",Výsledky!CV43)</f>
        <v>40</v>
      </c>
      <c r="X31" s="256">
        <f>IF(ISBLANK(Výsledky!$DC$3),"",Výsledky!DC43)</f>
        <v>70</v>
      </c>
      <c r="Y31" s="256" t="str">
        <f>IF(ISBLANK(Výsledky!$DJ$3),"",Výsledky!DJ43)</f>
        <v>-</v>
      </c>
      <c r="Z31" s="256">
        <f>IF(ISBLANK(Výsledky!$DQ$3),"",Výsledky!DQ43)</f>
        <v>0</v>
      </c>
      <c r="AA31" s="256" t="str">
        <f>IF(ISBLANK(Výsledky!$DX$3),"",Výsledky!DX43)</f>
        <v>-</v>
      </c>
      <c r="AB31" s="256">
        <f>IF(ISBLANK(Výsledky!$EE$3),"",Výsledky!EE43)</f>
        <v>50</v>
      </c>
      <c r="AC31" s="256">
        <f>IF(ISBLANK(Výsledky!$EL$3),"",Výsledky!EL43)</f>
        <v>60</v>
      </c>
      <c r="AD31" s="256">
        <f>IF(ISBLANK(Výsledky!$ES$3),"",Výsledky!ES43)</f>
        <v>30</v>
      </c>
      <c r="AE31" s="256">
        <f>IF(ISBLANK(Výsledky!$EZ$3),"",Výsledky!EZ43)</f>
        <v>20</v>
      </c>
      <c r="AF31" s="256" t="str">
        <f>IF(ISBLANK(Výsledky!$FG$3),"",Výsledky!FG43)</f>
        <v>-</v>
      </c>
      <c r="AG31" s="256">
        <f>IF(ISBLANK(Výsledky!$FN$3),"",Výsledky!FN43)</f>
        <v>80</v>
      </c>
      <c r="AH31" s="256">
        <f>IF(ISBLANK(Výsledky!$FU$3),"",Výsledky!FU43)</f>
        <v>10</v>
      </c>
      <c r="AI31" s="256">
        <f>IF(ISBLANK(Výsledky!$GB$3),"",Výsledky!GB43)</f>
        <v>0</v>
      </c>
      <c r="AJ31" s="256" t="str">
        <f>IF(ISBLANK(Výsledky!$GI$3),"",Výsledky!GI43)</f>
        <v>-</v>
      </c>
      <c r="AK31" s="256">
        <f>IF(ISBLANK(Výsledky!$GP$3),"",Výsledky!GP43)</f>
        <v>80</v>
      </c>
      <c r="AL31" s="256" t="str">
        <f>IF(ISBLANK(Výsledky!$GW$3),"",Výsledky!GW43)</f>
        <v>-</v>
      </c>
      <c r="AM31" s="256">
        <f>IF(ISBLANK(Výsledky!$HD$3),"",Výsledky!HD43)</f>
        <v>20</v>
      </c>
      <c r="AN31" s="256">
        <f>IF(ISBLANK(Výsledky!$HK$3),"",Výsledky!HK43)</f>
        <v>0</v>
      </c>
      <c r="AO31" s="256">
        <f>IF(ISBLANK(Výsledky!$HR$3),"",Výsledky!HR43)</f>
        <v>30</v>
      </c>
      <c r="AP31" s="256" t="str">
        <f>IF(ISBLANK(Výsledky!$HY$3),"",Výsledky!HY43)</f>
        <v>-</v>
      </c>
      <c r="AQ31" s="256">
        <f>IF(ISBLANK(Výsledky!$IF$3),"",Výsledky!IF43)</f>
        <v>80</v>
      </c>
      <c r="AR31" s="256">
        <f>IF(ISBLANK(Výsledky!$IM$3),"",Výsledky!IM43)</f>
        <v>40</v>
      </c>
      <c r="AS31" s="256">
        <f>IF(ISBLANK(Výsledky!$IT$3),"",Výsledky!IT43)</f>
        <v>30</v>
      </c>
      <c r="AT31" s="256">
        <f>IF(ISBLANK(Výsledky!$JA$3),"",Výsledky!JA43)</f>
        <v>0</v>
      </c>
      <c r="AU31" s="256">
        <f>IF(ISBLANK(Výsledky!$JH$3),"",Výsledky!JH43)</f>
        <v>60</v>
      </c>
      <c r="AV31" s="256" t="str">
        <f>IF(ISBLANK(Výsledky!$JO$3),"",Výsledky!JO43)</f>
        <v/>
      </c>
      <c r="AW31" s="256">
        <f>IF(ISBLANK(Výsledky!$JV$3),"",Výsledky!JV43)</f>
        <v>40</v>
      </c>
      <c r="AX31" s="256" t="str">
        <f>IF(ISBLANK(Výsledky!$KC$3),"",Výsledky!KC43)</f>
        <v/>
      </c>
      <c r="AY31" s="256" t="str">
        <f>IF(ISBLANK(Výsledky!$KJ$3),"",Výsledky!KJ43)</f>
        <v/>
      </c>
      <c r="AZ31" s="256" t="str">
        <f>IF(ISBLANK(Výsledky!$KQ$3),"",Výsledky!KQ43)</f>
        <v/>
      </c>
      <c r="BA31" s="256" t="str">
        <f>IF(ISBLANK(Výsledky!$KX$3),"",Výsledky!KX43)</f>
        <v/>
      </c>
      <c r="BB31" s="256" t="str">
        <f>IF(ISBLANK(Výsledky!$LE$3),"",Výsledky!LE43)</f>
        <v/>
      </c>
      <c r="BC31" s="256" t="str">
        <f>IF(ISBLANK(Výsledky!$LL$3),"",Výsledky!LL43)</f>
        <v/>
      </c>
      <c r="BD31" s="256" t="str">
        <f>IF(ISBLANK(Výsledky!$LS$3),"",Výsledky!LS43)</f>
        <v/>
      </c>
      <c r="BE31" s="256" t="str">
        <f>IF(ISBLANK(Výsledky!$LZ$3),"",Výsledky!LZ43)</f>
        <v/>
      </c>
      <c r="BF31" s="256" t="str">
        <f>IF(ISBLANK(Výsledky!$MG$3),"",Výsledky!MG43)</f>
        <v/>
      </c>
      <c r="BG31" s="256" t="str">
        <f>IF(ISBLANK(Výsledky!$MN$3),"",Výsledky!MN43)</f>
        <v/>
      </c>
      <c r="BH31" s="256" t="str">
        <f>IF(ISBLANK(Výsledky!$MU$3),"",Výsledky!MU43)</f>
        <v/>
      </c>
      <c r="BI31" s="256" t="str">
        <f>IF(ISBLANK(Výsledky!$NB$3),"",Výsledky!NB43)</f>
        <v/>
      </c>
      <c r="BJ31" s="256" t="str">
        <f>IF(ISBLANK(Výsledky!$NI$3),"",Výsledky!NI43)</f>
        <v/>
      </c>
      <c r="BK31" s="256" t="str">
        <f>IF(ISBLANK(Výsledky!$NP$3),"",Výsledky!NP43)</f>
        <v/>
      </c>
      <c r="BL31" s="256" t="str">
        <f>IF(ISBLANK(Výsledky!$NW$3),"",Výsledky!NW43)</f>
        <v/>
      </c>
      <c r="BM31" s="256" t="str">
        <f>IF(ISBLANK(Výsledky!$OD$3),"",Výsledky!OD43)</f>
        <v/>
      </c>
      <c r="BN31" s="256" t="str">
        <f>IF(ISBLANK(Výsledky!$OK$3),"",Výsledky!OK43)</f>
        <v/>
      </c>
      <c r="BO31" s="256" t="str">
        <f>IF(ISBLANK(Výsledky!$OR$3),"",Výsledky!OR43)</f>
        <v/>
      </c>
      <c r="BP31" s="256" t="str">
        <f>IF(ISBLANK(Výsledky!$OY$3),"",Výsledky!OY43)</f>
        <v/>
      </c>
      <c r="BQ31" s="256" t="str">
        <f>IF(ISBLANK(Výsledky!$PF$3),"",Výsledky!PF43)</f>
        <v/>
      </c>
      <c r="BR31" s="256" t="str">
        <f>IF(ISBLANK(Výsledky!$PM$3),"",Výsledky!PM43)</f>
        <v/>
      </c>
      <c r="BS31" s="256" t="str">
        <f>IF(ISBLANK(Výsledky!$PT$3),"",Výsledky!PT43)</f>
        <v/>
      </c>
      <c r="BT31" s="256" t="str">
        <f>IF(ISBLANK(Výsledky!$QA$3),"",Výsledky!QA43)</f>
        <v/>
      </c>
      <c r="BU31" s="256" t="str">
        <f>IF(ISBLANK(Výsledky!$QH$3),"",Výsledky!QH43)</f>
        <v/>
      </c>
      <c r="BV31" s="256" t="str">
        <f>IF(ISBLANK(Výsledky!$QO$3),"",Výsledky!QO43)</f>
        <v/>
      </c>
      <c r="BW31" s="291" t="str">
        <f>IF(ISBLANK(Výsledky!$QV$3),"",Výsledky!QV43)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Tipy!A24</f>
        <v>14</v>
      </c>
      <c r="D32" s="242" t="str">
        <f>IF(Tipy!B24="","",Tipy!B24)</f>
        <v>ivez</v>
      </c>
      <c r="E32" s="51">
        <f>SUM(F32:J32)</f>
        <v>1130</v>
      </c>
      <c r="F32" s="246">
        <f>IF(ISBLANK(Výsledky!$I$3),"-",SUM(K32:O32,Q32,S32,U32,V32,X32,Z32,AB32,AC32,AE32:AG32,AI32,AK32:AM32,AP32,AS32:AU32,AW32,AY32,BB32,BD32,BG32:BJ32,BL32,BO32,BP32,BR32,BT32,BU32))</f>
        <v>750</v>
      </c>
      <c r="G32" s="267">
        <f>IF(ISBLANK(Výsledky!$AY$3),"-",SUM(P32,T32,W32,AA32,AD32,AH32,AV32,AX32,BC32,BE32,BK32,BM32,BQ32,BS32,BV32))</f>
        <v>180</v>
      </c>
      <c r="H32" s="268">
        <f>IF(ISBLANK(Výsledky!$BM$3),"-",SUM(R32,Y32,AJ32,AO32,AQ32,AZ32))</f>
        <v>140</v>
      </c>
      <c r="I32" s="247">
        <f>IF(ISBLANK(Výsledky!$GI$3),"-",SUM(AN32,AR32,BA32,BF32,BN32,BW32))</f>
        <v>60</v>
      </c>
      <c r="J32" s="262" t="str">
        <f>IF(ISBLANK(Výsledky!$I$3),"",Výsledky!I30)</f>
        <v>-</v>
      </c>
      <c r="K32" s="265">
        <f>IF(ISBLANK(Výsledky!$P$3),"",Výsledky!P30)</f>
        <v>20</v>
      </c>
      <c r="L32" s="266">
        <f>IF(ISBLANK(Výsledky!$W$3),"",Výsledky!W30)</f>
        <v>80</v>
      </c>
      <c r="M32" s="256">
        <f>IF(ISBLANK(Výsledky!$AD$3),"",Výsledky!AD30)</f>
        <v>30</v>
      </c>
      <c r="N32" s="256">
        <f>IF(ISBLANK(Výsledky!$AK$3),"",Výsledky!AK30)</f>
        <v>50</v>
      </c>
      <c r="O32" s="256">
        <f>IF(ISBLANK(Výsledky!$AR$3),"",Výsledky!AR30)</f>
        <v>20</v>
      </c>
      <c r="P32" s="256">
        <f>IF(ISBLANK(Výsledky!$AY$3),"",Výsledky!AY30)</f>
        <v>50</v>
      </c>
      <c r="Q32" s="256">
        <f>IF(ISBLANK(Výsledky!$BF$3),"",Výsledky!BF30)</f>
        <v>80</v>
      </c>
      <c r="R32" s="256">
        <f>IF(ISBLANK(Výsledky!$BM$3),"",Výsledky!BM30)</f>
        <v>50</v>
      </c>
      <c r="S32" s="256">
        <f>IF(ISBLANK(Výsledky!$BT$3),"",Výsledky!BT30)</f>
        <v>0</v>
      </c>
      <c r="T32" s="256">
        <f>IF(ISBLANK(Výsledky!$CA$3),"",Výsledky!CA30)</f>
        <v>30</v>
      </c>
      <c r="U32" s="256">
        <f>IF(ISBLANK(Výsledky!$CH$3),"",Výsledky!CH30)</f>
        <v>20</v>
      </c>
      <c r="V32" s="256">
        <f>IF(ISBLANK(Výsledky!$CO$3),"",Výsledky!CO30)</f>
        <v>40</v>
      </c>
      <c r="W32" s="256">
        <f>IF(ISBLANK(Výsledky!$CV$3),"",Výsledky!CV30)</f>
        <v>60</v>
      </c>
      <c r="X32" s="256" t="str">
        <f>IF(ISBLANK(Výsledky!$DC$3),"",Výsledky!DC30)</f>
        <v>-</v>
      </c>
      <c r="Y32" s="256">
        <f>IF(ISBLANK(Výsledky!$DJ$3),"",Výsledky!DJ30)</f>
        <v>30</v>
      </c>
      <c r="Z32" s="256">
        <f>IF(ISBLANK(Výsledky!$DQ$3),"",Výsledky!DQ30)</f>
        <v>0</v>
      </c>
      <c r="AA32" s="256">
        <f>IF(ISBLANK(Výsledky!$DX$3),"",Výsledky!DX30)</f>
        <v>0</v>
      </c>
      <c r="AB32" s="256">
        <f>IF(ISBLANK(Výsledky!$EE$3),"",Výsledky!EE30)</f>
        <v>50</v>
      </c>
      <c r="AC32" s="256">
        <f>IF(ISBLANK(Výsledky!$EL$3),"",Výsledky!EL30)</f>
        <v>10</v>
      </c>
      <c r="AD32" s="256">
        <f>IF(ISBLANK(Výsledky!$ES$3),"",Výsledky!ES30)</f>
        <v>40</v>
      </c>
      <c r="AE32" s="256">
        <f>IF(ISBLANK(Výsledky!$EZ$3),"",Výsledky!EZ30)</f>
        <v>20</v>
      </c>
      <c r="AF32" s="256">
        <f>IF(ISBLANK(Výsledky!$FG$3),"",Výsledky!FG30)</f>
        <v>20</v>
      </c>
      <c r="AG32" s="256">
        <f>IF(ISBLANK(Výsledky!$FN$3),"",Výsledky!FN30)</f>
        <v>50</v>
      </c>
      <c r="AH32" s="256">
        <f>IF(ISBLANK(Výsledky!$FU$3),"",Výsledky!FU30)</f>
        <v>0</v>
      </c>
      <c r="AI32" s="256">
        <f>IF(ISBLANK(Výsledky!$GB$3),"",Výsledky!GB30)</f>
        <v>0</v>
      </c>
      <c r="AJ32" s="256">
        <f>IF(ISBLANK(Výsledky!$GI$3),"",Výsledky!GI30)</f>
        <v>40</v>
      </c>
      <c r="AK32" s="256">
        <f>IF(ISBLANK(Výsledky!$GP$3),"",Výsledky!GP30)</f>
        <v>20</v>
      </c>
      <c r="AL32" s="256">
        <f>IF(ISBLANK(Výsledky!$GW$3),"",Výsledky!GW30)</f>
        <v>20</v>
      </c>
      <c r="AM32" s="256">
        <f>IF(ISBLANK(Výsledky!$HD$3),"",Výsledky!HD30)</f>
        <v>40</v>
      </c>
      <c r="AN32" s="256">
        <f>IF(ISBLANK(Výsledky!$HK$3),"",Výsledky!HK30)</f>
        <v>20</v>
      </c>
      <c r="AO32" s="256">
        <f>IF(ISBLANK(Výsledky!$HR$3),"",Výsledky!HR30)</f>
        <v>20</v>
      </c>
      <c r="AP32" s="256">
        <f>IF(ISBLANK(Výsledky!$HY$3),"",Výsledky!HY30)</f>
        <v>40</v>
      </c>
      <c r="AQ32" s="256">
        <f>IF(ISBLANK(Výsledky!$IF$3),"",Výsledky!IF30)</f>
        <v>0</v>
      </c>
      <c r="AR32" s="256">
        <f>IF(ISBLANK(Výsledky!$IM$3),"",Výsledky!IM30)</f>
        <v>40</v>
      </c>
      <c r="AS32" s="256">
        <f>IF(ISBLANK(Výsledky!$IT$3),"",Výsledky!IT30)</f>
        <v>70</v>
      </c>
      <c r="AT32" s="256">
        <f>IF(ISBLANK(Výsledky!$JA$3),"",Výsledky!JA30)</f>
        <v>0</v>
      </c>
      <c r="AU32" s="256">
        <f>IF(ISBLANK(Výsledky!$JH$3),"",Výsledky!JH30)</f>
        <v>50</v>
      </c>
      <c r="AV32" s="256" t="str">
        <f>IF(ISBLANK(Výsledky!$JO$3),"",Výsledky!JO30)</f>
        <v/>
      </c>
      <c r="AW32" s="256">
        <f>IF(ISBLANK(Výsledky!$JV$3),"",Výsledky!JV30)</f>
        <v>20</v>
      </c>
      <c r="AX32" s="256" t="str">
        <f>IF(ISBLANK(Výsledky!$KC$3),"",Výsledky!KC30)</f>
        <v/>
      </c>
      <c r="AY32" s="256" t="str">
        <f>IF(ISBLANK(Výsledky!$KJ$3),"",Výsledky!KJ30)</f>
        <v/>
      </c>
      <c r="AZ32" s="256" t="str">
        <f>IF(ISBLANK(Výsledky!$KQ$3),"",Výsledky!KQ30)</f>
        <v/>
      </c>
      <c r="BA32" s="256" t="str">
        <f>IF(ISBLANK(Výsledky!$KX$3),"",Výsledky!KX30)</f>
        <v/>
      </c>
      <c r="BB32" s="256" t="str">
        <f>IF(ISBLANK(Výsledky!$LE$3),"",Výsledky!LE30)</f>
        <v/>
      </c>
      <c r="BC32" s="256" t="str">
        <f>IF(ISBLANK(Výsledky!$LL$3),"",Výsledky!LL30)</f>
        <v/>
      </c>
      <c r="BD32" s="256" t="str">
        <f>IF(ISBLANK(Výsledky!$LS$3),"",Výsledky!LS30)</f>
        <v/>
      </c>
      <c r="BE32" s="256" t="str">
        <f>IF(ISBLANK(Výsledky!$LZ$3),"",Výsledky!LZ30)</f>
        <v/>
      </c>
      <c r="BF32" s="256" t="str">
        <f>IF(ISBLANK(Výsledky!$MG$3),"",Výsledky!MG30)</f>
        <v/>
      </c>
      <c r="BG32" s="256" t="str">
        <f>IF(ISBLANK(Výsledky!$MN$3),"",Výsledky!MN30)</f>
        <v/>
      </c>
      <c r="BH32" s="256" t="str">
        <f>IF(ISBLANK(Výsledky!$MU$3),"",Výsledky!MU30)</f>
        <v/>
      </c>
      <c r="BI32" s="256" t="str">
        <f>IF(ISBLANK(Výsledky!$NB$3),"",Výsledky!NB30)</f>
        <v/>
      </c>
      <c r="BJ32" s="256" t="str">
        <f>IF(ISBLANK(Výsledky!$NI$3),"",Výsledky!NI30)</f>
        <v/>
      </c>
      <c r="BK32" s="256" t="str">
        <f>IF(ISBLANK(Výsledky!$NP$3),"",Výsledky!NP30)</f>
        <v/>
      </c>
      <c r="BL32" s="256" t="str">
        <f>IF(ISBLANK(Výsledky!$NW$3),"",Výsledky!NW30)</f>
        <v/>
      </c>
      <c r="BM32" s="256" t="str">
        <f>IF(ISBLANK(Výsledky!$OD$3),"",Výsledky!OD30)</f>
        <v/>
      </c>
      <c r="BN32" s="256" t="str">
        <f>IF(ISBLANK(Výsledky!$OK$3),"",Výsledky!OK30)</f>
        <v/>
      </c>
      <c r="BO32" s="256" t="str">
        <f>IF(ISBLANK(Výsledky!$OR$3),"",Výsledky!OR30)</f>
        <v/>
      </c>
      <c r="BP32" s="256" t="str">
        <f>IF(ISBLANK(Výsledky!$OY$3),"",Výsledky!OY30)</f>
        <v/>
      </c>
      <c r="BQ32" s="256" t="str">
        <f>IF(ISBLANK(Výsledky!$PF$3),"",Výsledky!PF30)</f>
        <v/>
      </c>
      <c r="BR32" s="256" t="str">
        <f>IF(ISBLANK(Výsledky!$PM$3),"",Výsledky!PM30)</f>
        <v/>
      </c>
      <c r="BS32" s="256" t="str">
        <f>IF(ISBLANK(Výsledky!$PT$3),"",Výsledky!PT30)</f>
        <v/>
      </c>
      <c r="BT32" s="256" t="str">
        <f>IF(ISBLANK(Výsledky!$QA$3),"",Výsledky!QA30)</f>
        <v/>
      </c>
      <c r="BU32" s="256" t="str">
        <f>IF(ISBLANK(Výsledky!$QH$3),"",Výsledky!QH30)</f>
        <v/>
      </c>
      <c r="BV32" s="256" t="str">
        <f>IF(ISBLANK(Výsledky!$QO$3),"",Výsledky!QO30)</f>
        <v/>
      </c>
      <c r="BW32" s="291" t="str">
        <f>IF(ISBLANK(Výsledky!$QV$3),"",Výsledky!QV30)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Tipy!A76</f>
        <v>21</v>
      </c>
      <c r="D33" s="242" t="str">
        <f>IF(Tipy!B76="","",Tipy!B76)</f>
        <v>wasco</v>
      </c>
      <c r="E33" s="51">
        <f>SUM(F33:J33)</f>
        <v>1130</v>
      </c>
      <c r="F33" s="246">
        <f>IF(ISBLANK(Výsledky!$I$3),"-",SUM(K33:O33,Q33,S33,U33,V33,X33,Z33,AB33,AC33,AE33:AG33,AI33,AK33:AM33,AP33,AS33:AU33,AW33,AY33,BB33,BD33,BG33:BJ33,BL33,BO33,BP33,BR33,BT33,BU33))</f>
        <v>650</v>
      </c>
      <c r="G33" s="267">
        <f>IF(ISBLANK(Výsledky!$AY$3),"-",SUM(P33,T33,W33,AA33,AD33,AH33,AV33,AX33,BC33,BE33,BK33,BM33,BQ33,BS33,BV33))</f>
        <v>190</v>
      </c>
      <c r="H33" s="268">
        <f>IF(ISBLANK(Výsledky!$BM$3),"-",SUM(R33,Y33,AJ33,AO33,AQ33,AZ33))</f>
        <v>200</v>
      </c>
      <c r="I33" s="247">
        <f>IF(ISBLANK(Výsledky!$GI$3),"-",SUM(AN33,AR33,BA33,BF33,BN33,BW33))</f>
        <v>90</v>
      </c>
      <c r="J33" s="262" t="str">
        <f>IF(ISBLANK(Výsledky!$I$3),"",Výsledky!I79)</f>
        <v>-</v>
      </c>
      <c r="K33" s="265">
        <f>IF(ISBLANK(Výsledky!$P$3),"",Výsledky!P82)</f>
        <v>0</v>
      </c>
      <c r="L33" s="266">
        <f>IF(ISBLANK(Výsledky!$W$3),"",Výsledky!W82)</f>
        <v>20</v>
      </c>
      <c r="M33" s="256">
        <f>IF(ISBLANK(Výsledky!$AD$3),"",Výsledky!AD82)</f>
        <v>20</v>
      </c>
      <c r="N33" s="256">
        <f>IF(ISBLANK(Výsledky!$AK$3),"",Výsledky!AK82)</f>
        <v>20</v>
      </c>
      <c r="O33" s="256">
        <f>IF(ISBLANK(Výsledky!$AR$3),"",Výsledky!AR82)</f>
        <v>60</v>
      </c>
      <c r="P33" s="256">
        <f>IF(ISBLANK(Výsledky!$AY$3),"",Výsledky!AY82)</f>
        <v>40</v>
      </c>
      <c r="Q33" s="256">
        <f>IF(ISBLANK(Výsledky!$BF$3),"",Výsledky!BF82)</f>
        <v>80</v>
      </c>
      <c r="R33" s="256">
        <f>IF(ISBLANK(Výsledky!$BM$3),"",Výsledky!BM82)</f>
        <v>40</v>
      </c>
      <c r="S33" s="256">
        <f>IF(ISBLANK(Výsledky!$BT$3),"",Výsledky!BT82)</f>
        <v>0</v>
      </c>
      <c r="T33" s="256">
        <f>IF(ISBLANK(Výsledky!$CA$3),"",Výsledky!CA82)</f>
        <v>50</v>
      </c>
      <c r="U33" s="256">
        <f>IF(ISBLANK(Výsledky!$CH$3),"",Výsledky!CH82)</f>
        <v>0</v>
      </c>
      <c r="V33" s="256">
        <f>IF(ISBLANK(Výsledky!$CO$3),"",Výsledky!CO82)</f>
        <v>40</v>
      </c>
      <c r="W33" s="256">
        <f>IF(ISBLANK(Výsledky!$CV$3),"",Výsledky!CV82)</f>
        <v>40</v>
      </c>
      <c r="X33" s="256">
        <f>IF(ISBLANK(Výsledky!$DC$3),"",Výsledky!DC82)</f>
        <v>40</v>
      </c>
      <c r="Y33" s="256">
        <f>IF(ISBLANK(Výsledky!$DJ$3),"",Výsledky!DJ82)</f>
        <v>80</v>
      </c>
      <c r="Z33" s="256">
        <f>IF(ISBLANK(Výsledky!$DQ$3),"",Výsledky!DQ82)</f>
        <v>0</v>
      </c>
      <c r="AA33" s="256">
        <f>IF(ISBLANK(Výsledky!$DX$3),"",Výsledky!DX82)</f>
        <v>0</v>
      </c>
      <c r="AB33" s="256">
        <f>IF(ISBLANK(Výsledky!$EE$3),"",Výsledky!EE82)</f>
        <v>50</v>
      </c>
      <c r="AC33" s="256">
        <f>IF(ISBLANK(Výsledky!$EL$3),"",Výsledky!EL82)</f>
        <v>0</v>
      </c>
      <c r="AD33" s="256">
        <f>IF(ISBLANK(Výsledky!$ES$3),"",Výsledky!ES82)</f>
        <v>50</v>
      </c>
      <c r="AE33" s="256">
        <f>IF(ISBLANK(Výsledky!$EZ$3),"",Výsledky!EZ82)</f>
        <v>20</v>
      </c>
      <c r="AF33" s="256">
        <f>IF(ISBLANK(Výsledky!$FG$3),"",Výsledky!FG82)</f>
        <v>60</v>
      </c>
      <c r="AG33" s="256">
        <f>IF(ISBLANK(Výsledky!$FN$3),"",Výsledky!FN82)</f>
        <v>20</v>
      </c>
      <c r="AH33" s="256">
        <f>IF(ISBLANK(Výsledky!$FU$3),"",Výsledky!FU82)</f>
        <v>10</v>
      </c>
      <c r="AI33" s="256">
        <f>IF(ISBLANK(Výsledky!$GB$3),"",Výsledky!GB82)</f>
        <v>0</v>
      </c>
      <c r="AJ33" s="256">
        <f>IF(ISBLANK(Výsledky!$GI$3),"",Výsledky!GI82)</f>
        <v>40</v>
      </c>
      <c r="AK33" s="256">
        <f>IF(ISBLANK(Výsledky!$GP$3),"",Výsledky!GP82)</f>
        <v>0</v>
      </c>
      <c r="AL33" s="256">
        <f>IF(ISBLANK(Výsledky!$GW$3),"",Výsledky!GW82)</f>
        <v>30</v>
      </c>
      <c r="AM33" s="256">
        <f>IF(ISBLANK(Výsledky!$HD$3),"",Výsledky!HD82)</f>
        <v>40</v>
      </c>
      <c r="AN33" s="256">
        <f>IF(ISBLANK(Výsledky!$HK$3),"",Výsledky!HK82)</f>
        <v>20</v>
      </c>
      <c r="AO33" s="256">
        <f>IF(ISBLANK(Výsledky!$HR$3),"",Výsledky!HR82)</f>
        <v>30</v>
      </c>
      <c r="AP33" s="256">
        <f>IF(ISBLANK(Výsledky!$HY$3),"",Výsledky!HY82)</f>
        <v>40</v>
      </c>
      <c r="AQ33" s="256">
        <f>IF(ISBLANK(Výsledky!$IF$3),"",Výsledky!IF82)</f>
        <v>10</v>
      </c>
      <c r="AR33" s="256">
        <f>IF(ISBLANK(Výsledky!$IM$3),"",Výsledky!IM82)</f>
        <v>70</v>
      </c>
      <c r="AS33" s="256">
        <f>IF(ISBLANK(Výsledky!$IT$3),"",Výsledky!IT82)</f>
        <v>50</v>
      </c>
      <c r="AT33" s="256">
        <f>IF(ISBLANK(Výsledky!$JA$3),"",Výsledky!JA82)</f>
        <v>0</v>
      </c>
      <c r="AU33" s="256">
        <f>IF(ISBLANK(Výsledky!$JH$3),"",Výsledky!JH82)</f>
        <v>40</v>
      </c>
      <c r="AV33" s="256" t="str">
        <f>IF(ISBLANK(Výsledky!$JO$3),"",Výsledky!JO82)</f>
        <v/>
      </c>
      <c r="AW33" s="256">
        <f>IF(ISBLANK(Výsledky!$JV$3),"",Výsledky!JV82)</f>
        <v>20</v>
      </c>
      <c r="AX33" s="256" t="str">
        <f>IF(ISBLANK(Výsledky!$KC$3),"",Výsledky!KC82)</f>
        <v/>
      </c>
      <c r="AY33" s="256" t="str">
        <f>IF(ISBLANK(Výsledky!$KJ$3),"",Výsledky!KJ82)</f>
        <v/>
      </c>
      <c r="AZ33" s="256" t="str">
        <f>IF(ISBLANK(Výsledky!$KQ$3),"",Výsledky!KQ82)</f>
        <v/>
      </c>
      <c r="BA33" s="256" t="str">
        <f>IF(ISBLANK(Výsledky!$KX$3),"",Výsledky!KX82)</f>
        <v/>
      </c>
      <c r="BB33" s="256" t="str">
        <f>IF(ISBLANK(Výsledky!$LE$3),"",Výsledky!LE82)</f>
        <v/>
      </c>
      <c r="BC33" s="256" t="str">
        <f>IF(ISBLANK(Výsledky!$LL$3),"",Výsledky!LL82)</f>
        <v/>
      </c>
      <c r="BD33" s="256" t="str">
        <f>IF(ISBLANK(Výsledky!$LS$3),"",Výsledky!LS82)</f>
        <v/>
      </c>
      <c r="BE33" s="256" t="str">
        <f>IF(ISBLANK(Výsledky!$LZ$3),"",Výsledky!LZ82)</f>
        <v/>
      </c>
      <c r="BF33" s="256" t="str">
        <f>IF(ISBLANK(Výsledky!$MG$3),"",Výsledky!MG82)</f>
        <v/>
      </c>
      <c r="BG33" s="256" t="str">
        <f>IF(ISBLANK(Výsledky!$MN$3),"",Výsledky!MN82)</f>
        <v/>
      </c>
      <c r="BH33" s="256" t="str">
        <f>IF(ISBLANK(Výsledky!$MU$3),"",Výsledky!MU82)</f>
        <v/>
      </c>
      <c r="BI33" s="256" t="str">
        <f>IF(ISBLANK(Výsledky!$NB$3),"",Výsledky!NB82)</f>
        <v/>
      </c>
      <c r="BJ33" s="256" t="str">
        <f>IF(ISBLANK(Výsledky!$NI$3),"",Výsledky!NI82)</f>
        <v/>
      </c>
      <c r="BK33" s="256" t="str">
        <f>IF(ISBLANK(Výsledky!$NP$3),"",Výsledky!NP82)</f>
        <v/>
      </c>
      <c r="BL33" s="256" t="str">
        <f>IF(ISBLANK(Výsledky!$NW$3),"",Výsledky!NW82)</f>
        <v/>
      </c>
      <c r="BM33" s="256" t="str">
        <f>IF(ISBLANK(Výsledky!$OD$3),"",Výsledky!OD82)</f>
        <v/>
      </c>
      <c r="BN33" s="256" t="str">
        <f>IF(ISBLANK(Výsledky!$OK$3),"",Výsledky!OK82)</f>
        <v/>
      </c>
      <c r="BO33" s="256" t="str">
        <f>IF(ISBLANK(Výsledky!$OR$3),"",Výsledky!OR82)</f>
        <v/>
      </c>
      <c r="BP33" s="256" t="str">
        <f>IF(ISBLANK(Výsledky!$OY$3),"",Výsledky!OY82)</f>
        <v/>
      </c>
      <c r="BQ33" s="256" t="str">
        <f>IF(ISBLANK(Výsledky!$PF$3),"",Výsledky!PF82)</f>
        <v/>
      </c>
      <c r="BR33" s="256" t="str">
        <f>IF(ISBLANK(Výsledky!$PM$3),"",Výsledky!PM82)</f>
        <v/>
      </c>
      <c r="BS33" s="256" t="str">
        <f>IF(ISBLANK(Výsledky!$PT$3),"",Výsledky!PT82)</f>
        <v/>
      </c>
      <c r="BT33" s="256" t="str">
        <f>IF(ISBLANK(Výsledky!$QA$3),"",Výsledky!QA82)</f>
        <v/>
      </c>
      <c r="BU33" s="256" t="str">
        <f>IF(ISBLANK(Výsledky!$QH$3),"",Výsledky!QH82)</f>
        <v/>
      </c>
      <c r="BV33" s="256" t="str">
        <f>IF(ISBLANK(Výsledky!$QO$3),"",Výsledky!QO82)</f>
        <v/>
      </c>
      <c r="BW33" s="291" t="str">
        <f>IF(ISBLANK(Výsledky!$QV$3),"",Výsledky!QV82)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Tipy!A55</f>
        <v>33</v>
      </c>
      <c r="D34" s="242" t="str">
        <f>IF(Tipy!B55="","",Tipy!B55)</f>
        <v>Peter Čička</v>
      </c>
      <c r="E34" s="51">
        <f>SUM(F34:J34)</f>
        <v>1120</v>
      </c>
      <c r="F34" s="246">
        <f>IF(ISBLANK(Výsledky!$I$3),"-",SUM(K34:O34,Q34,S34,U34,V34,X34,Z34,AB34,AC34,AE34:AG34,AI34,AK34:AM34,AP34,AS34:AU34,AW34,AY34,BB34,BD34,BG34:BJ34,BL34,BO34,BP34,BR34,BT34,BU34))</f>
        <v>770</v>
      </c>
      <c r="G34" s="267">
        <f>IF(ISBLANK(Výsledky!$AY$3),"-",SUM(P34,T34,W34,AA34,AD34,AH34,AV34,AX34,BC34,BE34,BK34,BM34,BQ34,BS34,BV34))</f>
        <v>130</v>
      </c>
      <c r="H34" s="268">
        <f>IF(ISBLANK(Výsledky!$BM$3),"-",SUM(R34,Y34,AJ34,AO34,AQ34,AZ34))</f>
        <v>120</v>
      </c>
      <c r="I34" s="247">
        <f>IF(ISBLANK(Výsledky!$GI$3),"-",SUM(AN34,AR34,BA34,BF34,BN34,BW34))</f>
        <v>100</v>
      </c>
      <c r="J34" s="262" t="str">
        <f>IF(ISBLANK(Výsledky!$I$3),"",Výsledky!I60)</f>
        <v>-</v>
      </c>
      <c r="K34" s="265">
        <f>IF(ISBLANK(Výsledky!$P$3),"",Výsledky!P61)</f>
        <v>0</v>
      </c>
      <c r="L34" s="266">
        <f>IF(ISBLANK(Výsledky!$W$3),"",Výsledky!W61)</f>
        <v>40</v>
      </c>
      <c r="M34" s="256">
        <f>IF(ISBLANK(Výsledky!$AD$3),"",Výsledky!AD61)</f>
        <v>20</v>
      </c>
      <c r="N34" s="256">
        <f>IF(ISBLANK(Výsledky!$AK$3),"",Výsledky!AK61)</f>
        <v>20</v>
      </c>
      <c r="O34" s="256">
        <f>IF(ISBLANK(Výsledky!$AR$3),"",Výsledky!AR61)</f>
        <v>30</v>
      </c>
      <c r="P34" s="256">
        <f>IF(ISBLANK(Výsledky!$AY$3),"",Výsledky!AY61)</f>
        <v>20</v>
      </c>
      <c r="Q34" s="256">
        <f>IF(ISBLANK(Výsledky!$BF$3),"",Výsledky!BF61)</f>
        <v>50</v>
      </c>
      <c r="R34" s="256">
        <f>IF(ISBLANK(Výsledky!$BM$3),"",Výsledky!BM61)</f>
        <v>40</v>
      </c>
      <c r="S34" s="256">
        <f>IF(ISBLANK(Výsledky!$BT$3),"",Výsledky!BT61)</f>
        <v>0</v>
      </c>
      <c r="T34" s="256">
        <f>IF(ISBLANK(Výsledky!$CA$3),"",Výsledky!CA61)</f>
        <v>50</v>
      </c>
      <c r="U34" s="256" t="str">
        <f>IF(ISBLANK(Výsledky!$CH$3),"",Výsledky!CH61)</f>
        <v>-</v>
      </c>
      <c r="V34" s="256">
        <f>IF(ISBLANK(Výsledky!$CO$3),"",Výsledky!CO61)</f>
        <v>50</v>
      </c>
      <c r="W34" s="256">
        <f>IF(ISBLANK(Výsledky!$CV$3),"",Výsledky!CV61)</f>
        <v>40</v>
      </c>
      <c r="X34" s="256">
        <f>IF(ISBLANK(Výsledky!$DC$3),"",Výsledky!DC61)</f>
        <v>40</v>
      </c>
      <c r="Y34" s="256">
        <f>IF(ISBLANK(Výsledky!$DJ$3),"",Výsledky!DJ61)</f>
        <v>40</v>
      </c>
      <c r="Z34" s="256">
        <f>IF(ISBLANK(Výsledky!$DQ$3),"",Výsledky!DQ61)</f>
        <v>0</v>
      </c>
      <c r="AA34" s="256">
        <f>IF(ISBLANK(Výsledky!$DX$3),"",Výsledky!DX61)</f>
        <v>0</v>
      </c>
      <c r="AB34" s="256">
        <f>IF(ISBLANK(Výsledky!$EE$3),"",Výsledky!EE61)</f>
        <v>20</v>
      </c>
      <c r="AC34" s="256">
        <f>IF(ISBLANK(Výsledky!$EL$3),"",Výsledky!EL61)</f>
        <v>0</v>
      </c>
      <c r="AD34" s="256">
        <f>IF(ISBLANK(Výsledky!$ES$3),"",Výsledky!ES61)</f>
        <v>20</v>
      </c>
      <c r="AE34" s="256">
        <f>IF(ISBLANK(Výsledky!$EZ$3),"",Výsledky!EZ61)</f>
        <v>20</v>
      </c>
      <c r="AF34" s="256">
        <f>IF(ISBLANK(Výsledky!$FG$3),"",Výsledky!FG61)</f>
        <v>20</v>
      </c>
      <c r="AG34" s="256">
        <f>IF(ISBLANK(Výsledky!$FN$3),"",Výsledky!FN61)</f>
        <v>60</v>
      </c>
      <c r="AH34" s="256">
        <f>IF(ISBLANK(Výsledky!$FU$3),"",Výsledky!FU61)</f>
        <v>0</v>
      </c>
      <c r="AI34" s="256">
        <f>IF(ISBLANK(Výsledky!$GB$3),"",Výsledky!GB61)</f>
        <v>0</v>
      </c>
      <c r="AJ34" s="256">
        <f>IF(ISBLANK(Výsledky!$GI$3),"",Výsledky!GI61)</f>
        <v>20</v>
      </c>
      <c r="AK34" s="256">
        <f>IF(ISBLANK(Výsledky!$GP$3),"",Výsledky!GP61)</f>
        <v>50</v>
      </c>
      <c r="AL34" s="256">
        <f>IF(ISBLANK(Výsledky!$GW$3),"",Výsledky!GW61)</f>
        <v>50</v>
      </c>
      <c r="AM34" s="256">
        <f>IF(ISBLANK(Výsledky!$HD$3),"",Výsledky!HD61)</f>
        <v>60</v>
      </c>
      <c r="AN34" s="256">
        <f>IF(ISBLANK(Výsledky!$HK$3),"",Výsledky!HK61)</f>
        <v>60</v>
      </c>
      <c r="AO34" s="256">
        <f>IF(ISBLANK(Výsledky!$HR$3),"",Výsledky!HR61)</f>
        <v>20</v>
      </c>
      <c r="AP34" s="256">
        <f>IF(ISBLANK(Výsledky!$HY$3),"",Výsledky!HY61)</f>
        <v>60</v>
      </c>
      <c r="AQ34" s="256">
        <f>IF(ISBLANK(Výsledky!$IF$3),"",Výsledky!IF61)</f>
        <v>0</v>
      </c>
      <c r="AR34" s="256">
        <f>IF(ISBLANK(Výsledky!$IM$3),"",Výsledky!IM61)</f>
        <v>40</v>
      </c>
      <c r="AS34" s="256">
        <f>IF(ISBLANK(Výsledky!$IT$3),"",Výsledky!IT61)</f>
        <v>40</v>
      </c>
      <c r="AT34" s="256">
        <f>IF(ISBLANK(Výsledky!$JA$3),"",Výsledky!JA61)</f>
        <v>0</v>
      </c>
      <c r="AU34" s="256">
        <f>IF(ISBLANK(Výsledky!$JH$3),"",Výsledky!JH61)</f>
        <v>70</v>
      </c>
      <c r="AV34" s="256" t="str">
        <f>IF(ISBLANK(Výsledky!$JO$3),"",Výsledky!JO61)</f>
        <v/>
      </c>
      <c r="AW34" s="256">
        <f>IF(ISBLANK(Výsledky!$JV$3),"",Výsledky!JV61)</f>
        <v>70</v>
      </c>
      <c r="AX34" s="256" t="str">
        <f>IF(ISBLANK(Výsledky!$KC$3),"",Výsledky!KC61)</f>
        <v/>
      </c>
      <c r="AY34" s="256" t="str">
        <f>IF(ISBLANK(Výsledky!$KJ$3),"",Výsledky!KJ61)</f>
        <v/>
      </c>
      <c r="AZ34" s="256" t="str">
        <f>IF(ISBLANK(Výsledky!$KQ$3),"",Výsledky!KQ61)</f>
        <v/>
      </c>
      <c r="BA34" s="256" t="str">
        <f>IF(ISBLANK(Výsledky!$KX$3),"",Výsledky!KX61)</f>
        <v/>
      </c>
      <c r="BB34" s="256" t="str">
        <f>IF(ISBLANK(Výsledky!$LE$3),"",Výsledky!LE61)</f>
        <v/>
      </c>
      <c r="BC34" s="256" t="str">
        <f>IF(ISBLANK(Výsledky!$LL$3),"",Výsledky!LL61)</f>
        <v/>
      </c>
      <c r="BD34" s="256" t="str">
        <f>IF(ISBLANK(Výsledky!$LS$3),"",Výsledky!LS61)</f>
        <v/>
      </c>
      <c r="BE34" s="256" t="str">
        <f>IF(ISBLANK(Výsledky!$LZ$3),"",Výsledky!LZ61)</f>
        <v/>
      </c>
      <c r="BF34" s="256" t="str">
        <f>IF(ISBLANK(Výsledky!$MG$3),"",Výsledky!MG61)</f>
        <v/>
      </c>
      <c r="BG34" s="256" t="str">
        <f>IF(ISBLANK(Výsledky!$MN$3),"",Výsledky!MN61)</f>
        <v/>
      </c>
      <c r="BH34" s="256" t="str">
        <f>IF(ISBLANK(Výsledky!$MU$3),"",Výsledky!MU61)</f>
        <v/>
      </c>
      <c r="BI34" s="256" t="str">
        <f>IF(ISBLANK(Výsledky!$NB$3),"",Výsledky!NB61)</f>
        <v/>
      </c>
      <c r="BJ34" s="256" t="str">
        <f>IF(ISBLANK(Výsledky!$NI$3),"",Výsledky!NI61)</f>
        <v/>
      </c>
      <c r="BK34" s="256" t="str">
        <f>IF(ISBLANK(Výsledky!$NP$3),"",Výsledky!NP61)</f>
        <v/>
      </c>
      <c r="BL34" s="256" t="str">
        <f>IF(ISBLANK(Výsledky!$NW$3),"",Výsledky!NW61)</f>
        <v/>
      </c>
      <c r="BM34" s="256" t="str">
        <f>IF(ISBLANK(Výsledky!$OD$3),"",Výsledky!OD61)</f>
        <v/>
      </c>
      <c r="BN34" s="256" t="str">
        <f>IF(ISBLANK(Výsledky!$OK$3),"",Výsledky!OK61)</f>
        <v/>
      </c>
      <c r="BO34" s="256" t="str">
        <f>IF(ISBLANK(Výsledky!$OR$3),"",Výsledky!OR61)</f>
        <v/>
      </c>
      <c r="BP34" s="256" t="str">
        <f>IF(ISBLANK(Výsledky!$OY$3),"",Výsledky!OY61)</f>
        <v/>
      </c>
      <c r="BQ34" s="256" t="str">
        <f>IF(ISBLANK(Výsledky!$PF$3),"",Výsledky!PF61)</f>
        <v/>
      </c>
      <c r="BR34" s="256" t="str">
        <f>IF(ISBLANK(Výsledky!$PM$3),"",Výsledky!PM61)</f>
        <v/>
      </c>
      <c r="BS34" s="256" t="str">
        <f>IF(ISBLANK(Výsledky!$PT$3),"",Výsledky!PT61)</f>
        <v/>
      </c>
      <c r="BT34" s="256" t="str">
        <f>IF(ISBLANK(Výsledky!$QA$3),"",Výsledky!QA61)</f>
        <v/>
      </c>
      <c r="BU34" s="256" t="str">
        <f>IF(ISBLANK(Výsledky!$QH$3),"",Výsledky!QH61)</f>
        <v/>
      </c>
      <c r="BV34" s="256" t="str">
        <f>IF(ISBLANK(Výsledky!$QO$3),"",Výsledky!QO61)</f>
        <v/>
      </c>
      <c r="BW34" s="291" t="str">
        <f>IF(ISBLANK(Výsledky!$QV$3),"",Výsledky!QV61)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Tipy!A41</f>
        <v>43</v>
      </c>
      <c r="D35" s="242" t="str">
        <f>IF(Tipy!B41="","",Tipy!B41)</f>
        <v>MarianV</v>
      </c>
      <c r="E35" s="51">
        <f>SUM(F35:J35)</f>
        <v>1120</v>
      </c>
      <c r="F35" s="246">
        <f>IF(ISBLANK(Výsledky!$I$3),"-",SUM(K35:O35,Q35,S35,U35,V35,X35,Z35,AB35,AC35,AE35:AG35,AI35,AK35:AM35,AP35,AS35:AU35,AW35,AY35,BB35,BD35,BG35:BJ35,BL35,BO35,BP35,BR35,BT35,BU35))</f>
        <v>720</v>
      </c>
      <c r="G35" s="267">
        <f>IF(ISBLANK(Výsledky!$AY$3),"-",SUM(P35,T35,W35,AA35,AD35,AH35,AV35,AX35,BC35,BE35,BK35,BM35,BQ35,BS35,BV35))</f>
        <v>160</v>
      </c>
      <c r="H35" s="268">
        <f>IF(ISBLANK(Výsledky!$BM$3),"-",SUM(R35,Y35,AJ35,AO35,AQ35,AZ35))</f>
        <v>180</v>
      </c>
      <c r="I35" s="247">
        <f>IF(ISBLANK(Výsledky!$GI$3),"-",SUM(AN35,AR35,BA35,BF35,BN35,BW35))</f>
        <v>60</v>
      </c>
      <c r="J35" s="262" t="str">
        <f>IF(ISBLANK(Výsledky!$I$3),"",Výsledky!I47)</f>
        <v>-</v>
      </c>
      <c r="K35" s="265">
        <f>IF(ISBLANK(Výsledky!$P$3),"",Výsledky!P47)</f>
        <v>0</v>
      </c>
      <c r="L35" s="266">
        <f>IF(ISBLANK(Výsledky!$W$3),"",Výsledky!W47)</f>
        <v>20</v>
      </c>
      <c r="M35" s="256">
        <f>IF(ISBLANK(Výsledky!$AD$3),"",Výsledky!AD47)</f>
        <v>50</v>
      </c>
      <c r="N35" s="256">
        <f>IF(ISBLANK(Výsledky!$AK$3),"",Výsledky!AK47)</f>
        <v>20</v>
      </c>
      <c r="O35" s="256">
        <f>IF(ISBLANK(Výsledky!$AR$3),"",Výsledky!AR47)</f>
        <v>50</v>
      </c>
      <c r="P35" s="256">
        <f>IF(ISBLANK(Výsledky!$AY$3),"",Výsledky!AY47)</f>
        <v>40</v>
      </c>
      <c r="Q35" s="256">
        <f>IF(ISBLANK(Výsledky!$BF$3),"",Výsledky!BF47)</f>
        <v>50</v>
      </c>
      <c r="R35" s="256">
        <f>IF(ISBLANK(Výsledky!$BM$3),"",Výsledky!BM47)</f>
        <v>60</v>
      </c>
      <c r="S35" s="256">
        <f>IF(ISBLANK(Výsledky!$BT$3),"",Výsledky!BT47)</f>
        <v>0</v>
      </c>
      <c r="T35" s="256">
        <f>IF(ISBLANK(Výsledky!$CA$3),"",Výsledky!CA47)</f>
        <v>20</v>
      </c>
      <c r="U35" s="256">
        <f>IF(ISBLANK(Výsledky!$CH$3),"",Výsledky!CH47)</f>
        <v>20</v>
      </c>
      <c r="V35" s="256">
        <f>IF(ISBLANK(Výsledky!$CO$3),"",Výsledky!CO47)</f>
        <v>20</v>
      </c>
      <c r="W35" s="256">
        <f>IF(ISBLANK(Výsledky!$CV$3),"",Výsledky!CV47)</f>
        <v>20</v>
      </c>
      <c r="X35" s="256">
        <f>IF(ISBLANK(Výsledky!$DC$3),"",Výsledky!DC47)</f>
        <v>50</v>
      </c>
      <c r="Y35" s="256">
        <f>IF(ISBLANK(Výsledky!$DJ$3),"",Výsledky!DJ47)</f>
        <v>20</v>
      </c>
      <c r="Z35" s="256">
        <f>IF(ISBLANK(Výsledky!$DQ$3),"",Výsledky!DQ47)</f>
        <v>0</v>
      </c>
      <c r="AA35" s="256" t="str">
        <f>IF(ISBLANK(Výsledky!$DX$3),"",Výsledky!DX47)</f>
        <v>-</v>
      </c>
      <c r="AB35" s="256">
        <f>IF(ISBLANK(Výsledky!$EE$3),"",Výsledky!EE47)</f>
        <v>30</v>
      </c>
      <c r="AC35" s="256">
        <f>IF(ISBLANK(Výsledky!$EL$3),"",Výsledky!EL47)</f>
        <v>20</v>
      </c>
      <c r="AD35" s="256">
        <f>IF(ISBLANK(Výsledky!$ES$3),"",Výsledky!ES47)</f>
        <v>80</v>
      </c>
      <c r="AE35" s="256">
        <f>IF(ISBLANK(Výsledky!$EZ$3),"",Výsledky!EZ47)</f>
        <v>40</v>
      </c>
      <c r="AF35" s="256">
        <f>IF(ISBLANK(Výsledky!$FG$3),"",Výsledky!FG47)</f>
        <v>20</v>
      </c>
      <c r="AG35" s="256">
        <f>IF(ISBLANK(Výsledky!$FN$3),"",Výsledky!FN47)</f>
        <v>40</v>
      </c>
      <c r="AH35" s="256">
        <f>IF(ISBLANK(Výsledky!$FU$3),"",Výsledky!FU47)</f>
        <v>0</v>
      </c>
      <c r="AI35" s="256">
        <f>IF(ISBLANK(Výsledky!$GB$3),"",Výsledky!GB47)</f>
        <v>0</v>
      </c>
      <c r="AJ35" s="256">
        <f>IF(ISBLANK(Výsledky!$GI$3),"",Výsledky!GI47)</f>
        <v>20</v>
      </c>
      <c r="AK35" s="256">
        <f>IF(ISBLANK(Výsledky!$GP$3),"",Výsledky!GP47)</f>
        <v>0</v>
      </c>
      <c r="AL35" s="256" t="str">
        <f>IF(ISBLANK(Výsledky!$GW$3),"",Výsledky!GW47)</f>
        <v>-</v>
      </c>
      <c r="AM35" s="256">
        <f>IF(ISBLANK(Výsledky!$HD$3),"",Výsledky!HD47)</f>
        <v>40</v>
      </c>
      <c r="AN35" s="256">
        <f>IF(ISBLANK(Výsledky!$HK$3),"",Výsledky!HK47)</f>
        <v>20</v>
      </c>
      <c r="AO35" s="256">
        <f>IF(ISBLANK(Výsledky!$HR$3),"",Výsledky!HR47)</f>
        <v>60</v>
      </c>
      <c r="AP35" s="256">
        <f>IF(ISBLANK(Výsledky!$HY$3),"",Výsledky!HY47)</f>
        <v>80</v>
      </c>
      <c r="AQ35" s="256">
        <f>IF(ISBLANK(Výsledky!$IF$3),"",Výsledky!IF47)</f>
        <v>20</v>
      </c>
      <c r="AR35" s="256">
        <f>IF(ISBLANK(Výsledky!$IM$3),"",Výsledky!IM47)</f>
        <v>40</v>
      </c>
      <c r="AS35" s="256">
        <f>IF(ISBLANK(Výsledky!$IT$3),"",Výsledky!IT47)</f>
        <v>40</v>
      </c>
      <c r="AT35" s="256">
        <f>IF(ISBLANK(Výsledky!$JA$3),"",Výsledky!JA47)</f>
        <v>0</v>
      </c>
      <c r="AU35" s="256">
        <f>IF(ISBLANK(Výsledky!$JH$3),"",Výsledky!JH47)</f>
        <v>70</v>
      </c>
      <c r="AV35" s="256" t="str">
        <f>IF(ISBLANK(Výsledky!$JO$3),"",Výsledky!JO47)</f>
        <v/>
      </c>
      <c r="AW35" s="256">
        <f>IF(ISBLANK(Výsledky!$JV$3),"",Výsledky!JV47)</f>
        <v>60</v>
      </c>
      <c r="AX35" s="256" t="str">
        <f>IF(ISBLANK(Výsledky!$KC$3),"",Výsledky!KC47)</f>
        <v/>
      </c>
      <c r="AY35" s="256" t="str">
        <f>IF(ISBLANK(Výsledky!$KJ$3),"",Výsledky!KJ47)</f>
        <v/>
      </c>
      <c r="AZ35" s="256" t="str">
        <f>IF(ISBLANK(Výsledky!$KQ$3),"",Výsledky!KQ47)</f>
        <v/>
      </c>
      <c r="BA35" s="256" t="str">
        <f>IF(ISBLANK(Výsledky!$KX$3),"",Výsledky!KX47)</f>
        <v/>
      </c>
      <c r="BB35" s="256" t="str">
        <f>IF(ISBLANK(Výsledky!$LE$3),"",Výsledky!LE47)</f>
        <v/>
      </c>
      <c r="BC35" s="256" t="str">
        <f>IF(ISBLANK(Výsledky!$LL$3),"",Výsledky!LL47)</f>
        <v/>
      </c>
      <c r="BD35" s="256" t="str">
        <f>IF(ISBLANK(Výsledky!$LS$3),"",Výsledky!LS47)</f>
        <v/>
      </c>
      <c r="BE35" s="256" t="str">
        <f>IF(ISBLANK(Výsledky!$LZ$3),"",Výsledky!LZ47)</f>
        <v/>
      </c>
      <c r="BF35" s="256" t="str">
        <f>IF(ISBLANK(Výsledky!$MG$3),"",Výsledky!MG47)</f>
        <v/>
      </c>
      <c r="BG35" s="256" t="str">
        <f>IF(ISBLANK(Výsledky!$MN$3),"",Výsledky!MN47)</f>
        <v/>
      </c>
      <c r="BH35" s="256" t="str">
        <f>IF(ISBLANK(Výsledky!$MU$3),"",Výsledky!MU47)</f>
        <v/>
      </c>
      <c r="BI35" s="256" t="str">
        <f>IF(ISBLANK(Výsledky!$NB$3),"",Výsledky!NB47)</f>
        <v/>
      </c>
      <c r="BJ35" s="256" t="str">
        <f>IF(ISBLANK(Výsledky!$NI$3),"",Výsledky!NI47)</f>
        <v/>
      </c>
      <c r="BK35" s="256" t="str">
        <f>IF(ISBLANK(Výsledky!$NP$3),"",Výsledky!NP47)</f>
        <v/>
      </c>
      <c r="BL35" s="256" t="str">
        <f>IF(ISBLANK(Výsledky!$NW$3),"",Výsledky!NW47)</f>
        <v/>
      </c>
      <c r="BM35" s="256" t="str">
        <f>IF(ISBLANK(Výsledky!$OD$3),"",Výsledky!OD47)</f>
        <v/>
      </c>
      <c r="BN35" s="256" t="str">
        <f>IF(ISBLANK(Výsledky!$OK$3),"",Výsledky!OK47)</f>
        <v/>
      </c>
      <c r="BO35" s="256" t="str">
        <f>IF(ISBLANK(Výsledky!$OR$3),"",Výsledky!OR47)</f>
        <v/>
      </c>
      <c r="BP35" s="256" t="str">
        <f>IF(ISBLANK(Výsledky!$OY$3),"",Výsledky!OY47)</f>
        <v/>
      </c>
      <c r="BQ35" s="256" t="str">
        <f>IF(ISBLANK(Výsledky!$PF$3),"",Výsledky!PF47)</f>
        <v/>
      </c>
      <c r="BR35" s="256" t="str">
        <f>IF(ISBLANK(Výsledky!$PM$3),"",Výsledky!PM47)</f>
        <v/>
      </c>
      <c r="BS35" s="256" t="str">
        <f>IF(ISBLANK(Výsledky!$PT$3),"",Výsledky!PT47)</f>
        <v/>
      </c>
      <c r="BT35" s="256" t="str">
        <f>IF(ISBLANK(Výsledky!$QA$3),"",Výsledky!QA47)</f>
        <v/>
      </c>
      <c r="BU35" s="256" t="str">
        <f>IF(ISBLANK(Výsledky!$QH$3),"",Výsledky!QH47)</f>
        <v/>
      </c>
      <c r="BV35" s="256" t="str">
        <f>IF(ISBLANK(Výsledky!$QO$3),"",Výsledky!QO47)</f>
        <v/>
      </c>
      <c r="BW35" s="291" t="str">
        <f>IF(ISBLANK(Výsledky!$QV$3),"",Výsledky!QV47)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Tipy!A48</f>
        <v>49</v>
      </c>
      <c r="D36" s="242" t="str">
        <f>IF(Tipy!B48="","",Tipy!B48)</f>
        <v>netocil</v>
      </c>
      <c r="E36" s="51">
        <f>SUM(F36:J36)</f>
        <v>1120</v>
      </c>
      <c r="F36" s="246">
        <f>IF(ISBLANK(Výsledky!$I$3),"-",SUM(K36:O36,Q36,S36,U36,V36,X36,Z36,AB36,AC36,AE36:AG36,AI36,AK36:AM36,AP36,AS36:AU36,AW36,AY36,BB36,BD36,BG36:BJ36,BL36,BO36,BP36,BR36,BT36,BU36))</f>
        <v>710</v>
      </c>
      <c r="G36" s="267">
        <f>IF(ISBLANK(Výsledky!$AY$3),"-",SUM(P36,T36,W36,AA36,AD36,AH36,AV36,AX36,BC36,BE36,BK36,BM36,BQ36,BS36,BV36))</f>
        <v>230</v>
      </c>
      <c r="H36" s="268">
        <f>IF(ISBLANK(Výsledky!$BM$3),"-",SUM(R36,Y36,AJ36,AO36,AQ36,AZ36))</f>
        <v>90</v>
      </c>
      <c r="I36" s="247">
        <f>IF(ISBLANK(Výsledky!$GI$3),"-",SUM(AN36,AR36,BA36,BF36,BN36,BW36))</f>
        <v>90</v>
      </c>
      <c r="J36" s="262" t="str">
        <f>IF(ISBLANK(Výsledky!$I$3),"",Výsledky!I54)</f>
        <v>-</v>
      </c>
      <c r="K36" s="265">
        <f>IF(ISBLANK(Výsledky!$P$3),"",Výsledky!P54)</f>
        <v>20</v>
      </c>
      <c r="L36" s="266">
        <f>IF(ISBLANK(Výsledky!$W$3),"",Výsledky!W54)</f>
        <v>40</v>
      </c>
      <c r="M36" s="256">
        <f>IF(ISBLANK(Výsledky!$AD$3),"",Výsledky!AD54)</f>
        <v>40</v>
      </c>
      <c r="N36" s="256" t="str">
        <f>IF(ISBLANK(Výsledky!$AK$3),"",Výsledky!AK54)</f>
        <v>-</v>
      </c>
      <c r="O36" s="256">
        <f>IF(ISBLANK(Výsledky!$AR$3),"",Výsledky!AR54)</f>
        <v>40</v>
      </c>
      <c r="P36" s="256">
        <f>IF(ISBLANK(Výsledky!$AY$3),"",Výsledky!AY54)</f>
        <v>60</v>
      </c>
      <c r="Q36" s="256">
        <f>IF(ISBLANK(Výsledky!$BF$3),"",Výsledky!BF54)</f>
        <v>40</v>
      </c>
      <c r="R36" s="256">
        <f>IF(ISBLANK(Výsledky!$BM$3),"",Výsledky!BM54)</f>
        <v>20</v>
      </c>
      <c r="S36" s="256" t="str">
        <f>IF(ISBLANK(Výsledky!$BT$3),"",Výsledky!BT54)</f>
        <v>-</v>
      </c>
      <c r="T36" s="256">
        <f>IF(ISBLANK(Výsledky!$CA$3),"",Výsledky!CA54)</f>
        <v>20</v>
      </c>
      <c r="U36" s="256">
        <f>IF(ISBLANK(Výsledky!$CH$3),"",Výsledky!CH54)</f>
        <v>20</v>
      </c>
      <c r="V36" s="256">
        <f>IF(ISBLANK(Výsledky!$CO$3),"",Výsledky!CO54)</f>
        <v>40</v>
      </c>
      <c r="W36" s="256">
        <f>IF(ISBLANK(Výsledky!$CV$3),"",Výsledky!CV54)</f>
        <v>40</v>
      </c>
      <c r="X36" s="256">
        <f>IF(ISBLANK(Výsledky!$DC$3),"",Výsledky!DC54)</f>
        <v>40</v>
      </c>
      <c r="Y36" s="256">
        <f>IF(ISBLANK(Výsledky!$DJ$3),"",Výsledky!DJ54)</f>
        <v>30</v>
      </c>
      <c r="Z36" s="256">
        <f>IF(ISBLANK(Výsledky!$DQ$3),"",Výsledky!DQ54)</f>
        <v>0</v>
      </c>
      <c r="AA36" s="256">
        <f>IF(ISBLANK(Výsledky!$DX$3),"",Výsledky!DX54)</f>
        <v>20</v>
      </c>
      <c r="AB36" s="256">
        <f>IF(ISBLANK(Výsledky!$EE$3),"",Výsledky!EE54)</f>
        <v>40</v>
      </c>
      <c r="AC36" s="256">
        <f>IF(ISBLANK(Výsledky!$EL$3),"",Výsledky!EL54)</f>
        <v>20</v>
      </c>
      <c r="AD36" s="256">
        <f>IF(ISBLANK(Výsledky!$ES$3),"",Výsledky!ES54)</f>
        <v>80</v>
      </c>
      <c r="AE36" s="256">
        <f>IF(ISBLANK(Výsledky!$EZ$3),"",Výsledky!EZ54)</f>
        <v>40</v>
      </c>
      <c r="AF36" s="256" t="str">
        <f>IF(ISBLANK(Výsledky!$FG$3),"",Výsledky!FG54)</f>
        <v>-</v>
      </c>
      <c r="AG36" s="256">
        <f>IF(ISBLANK(Výsledky!$FN$3),"",Výsledky!FN54)</f>
        <v>60</v>
      </c>
      <c r="AH36" s="256">
        <f>IF(ISBLANK(Výsledky!$FU$3),"",Výsledky!FU54)</f>
        <v>10</v>
      </c>
      <c r="AI36" s="256">
        <f>IF(ISBLANK(Výsledky!$GB$3),"",Výsledky!GB54)</f>
        <v>0</v>
      </c>
      <c r="AJ36" s="256">
        <f>IF(ISBLANK(Výsledky!$GI$3),"",Výsledky!GI54)</f>
        <v>20</v>
      </c>
      <c r="AK36" s="256">
        <f>IF(ISBLANK(Výsledky!$GP$3),"",Výsledky!GP54)</f>
        <v>20</v>
      </c>
      <c r="AL36" s="256">
        <f>IF(ISBLANK(Výsledky!$GW$3),"",Výsledky!GW54)</f>
        <v>40</v>
      </c>
      <c r="AM36" s="256">
        <f>IF(ISBLANK(Výsledky!$HD$3),"",Výsledky!HD54)</f>
        <v>60</v>
      </c>
      <c r="AN36" s="256">
        <f>IF(ISBLANK(Výsledky!$HK$3),"",Výsledky!HK54)</f>
        <v>20</v>
      </c>
      <c r="AO36" s="256">
        <f>IF(ISBLANK(Výsledky!$HR$3),"",Výsledky!HR54)</f>
        <v>20</v>
      </c>
      <c r="AP36" s="256">
        <f>IF(ISBLANK(Výsledky!$HY$3),"",Výsledky!HY54)</f>
        <v>40</v>
      </c>
      <c r="AQ36" s="256">
        <f>IF(ISBLANK(Výsledky!$IF$3),"",Výsledky!IF54)</f>
        <v>0</v>
      </c>
      <c r="AR36" s="256">
        <f>IF(ISBLANK(Výsledky!$IM$3),"",Výsledky!IM54)</f>
        <v>70</v>
      </c>
      <c r="AS36" s="256">
        <f>IF(ISBLANK(Výsledky!$IT$3),"",Výsledky!IT54)</f>
        <v>30</v>
      </c>
      <c r="AT36" s="256">
        <f>IF(ISBLANK(Výsledky!$JA$3),"",Výsledky!JA54)</f>
        <v>0</v>
      </c>
      <c r="AU36" s="256">
        <f>IF(ISBLANK(Výsledky!$JH$3),"",Výsledky!JH54)</f>
        <v>40</v>
      </c>
      <c r="AV36" s="256" t="str">
        <f>IF(ISBLANK(Výsledky!$JO$3),"",Výsledky!JO54)</f>
        <v/>
      </c>
      <c r="AW36" s="256">
        <f>IF(ISBLANK(Výsledky!$JV$3),"",Výsledky!JV54)</f>
        <v>40</v>
      </c>
      <c r="AX36" s="256" t="str">
        <f>IF(ISBLANK(Výsledky!$KC$3),"",Výsledky!KC54)</f>
        <v/>
      </c>
      <c r="AY36" s="256" t="str">
        <f>IF(ISBLANK(Výsledky!$KJ$3),"",Výsledky!KJ54)</f>
        <v/>
      </c>
      <c r="AZ36" s="256" t="str">
        <f>IF(ISBLANK(Výsledky!$KQ$3),"",Výsledky!KQ54)</f>
        <v/>
      </c>
      <c r="BA36" s="256" t="str">
        <f>IF(ISBLANK(Výsledky!$KX$3),"",Výsledky!KX54)</f>
        <v/>
      </c>
      <c r="BB36" s="256" t="str">
        <f>IF(ISBLANK(Výsledky!$LE$3),"",Výsledky!LE54)</f>
        <v/>
      </c>
      <c r="BC36" s="256" t="str">
        <f>IF(ISBLANK(Výsledky!$LL$3),"",Výsledky!LL54)</f>
        <v/>
      </c>
      <c r="BD36" s="256" t="str">
        <f>IF(ISBLANK(Výsledky!$LS$3),"",Výsledky!LS54)</f>
        <v/>
      </c>
      <c r="BE36" s="256" t="str">
        <f>IF(ISBLANK(Výsledky!$LZ$3),"",Výsledky!LZ54)</f>
        <v/>
      </c>
      <c r="BF36" s="256" t="str">
        <f>IF(ISBLANK(Výsledky!$MG$3),"",Výsledky!MG54)</f>
        <v/>
      </c>
      <c r="BG36" s="256" t="str">
        <f>IF(ISBLANK(Výsledky!$MN$3),"",Výsledky!MN54)</f>
        <v/>
      </c>
      <c r="BH36" s="256" t="str">
        <f>IF(ISBLANK(Výsledky!$MU$3),"",Výsledky!MU54)</f>
        <v/>
      </c>
      <c r="BI36" s="256" t="str">
        <f>IF(ISBLANK(Výsledky!$NB$3),"",Výsledky!NB54)</f>
        <v/>
      </c>
      <c r="BJ36" s="256" t="str">
        <f>IF(ISBLANK(Výsledky!$NI$3),"",Výsledky!NI54)</f>
        <v/>
      </c>
      <c r="BK36" s="256" t="str">
        <f>IF(ISBLANK(Výsledky!$NP$3),"",Výsledky!NP54)</f>
        <v/>
      </c>
      <c r="BL36" s="256" t="str">
        <f>IF(ISBLANK(Výsledky!$NW$3),"",Výsledky!NW54)</f>
        <v/>
      </c>
      <c r="BM36" s="256" t="str">
        <f>IF(ISBLANK(Výsledky!$OD$3),"",Výsledky!OD54)</f>
        <v/>
      </c>
      <c r="BN36" s="256" t="str">
        <f>IF(ISBLANK(Výsledky!$OK$3),"",Výsledky!OK54)</f>
        <v/>
      </c>
      <c r="BO36" s="256" t="str">
        <f>IF(ISBLANK(Výsledky!$OR$3),"",Výsledky!OR54)</f>
        <v/>
      </c>
      <c r="BP36" s="256" t="str">
        <f>IF(ISBLANK(Výsledky!$OY$3),"",Výsledky!OY54)</f>
        <v/>
      </c>
      <c r="BQ36" s="256" t="str">
        <f>IF(ISBLANK(Výsledky!$PF$3),"",Výsledky!PF54)</f>
        <v/>
      </c>
      <c r="BR36" s="256" t="str">
        <f>IF(ISBLANK(Výsledky!$PM$3),"",Výsledky!PM54)</f>
        <v/>
      </c>
      <c r="BS36" s="256" t="str">
        <f>IF(ISBLANK(Výsledky!$PT$3),"",Výsledky!PT54)</f>
        <v/>
      </c>
      <c r="BT36" s="256" t="str">
        <f>IF(ISBLANK(Výsledky!$QA$3),"",Výsledky!QA54)</f>
        <v/>
      </c>
      <c r="BU36" s="256" t="str">
        <f>IF(ISBLANK(Výsledky!$QH$3),"",Výsledky!QH54)</f>
        <v/>
      </c>
      <c r="BV36" s="256" t="str">
        <f>IF(ISBLANK(Výsledky!$QO$3),"",Výsledky!QO54)</f>
        <v/>
      </c>
      <c r="BW36" s="291" t="str">
        <f>IF(ISBLANK(Výsledky!$QV$3),"",Výsledky!QV54)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Tipy!A25</f>
        <v>24</v>
      </c>
      <c r="D37" s="242" t="str">
        <f>IF(Tipy!B25="","",Tipy!B25)</f>
        <v>ja</v>
      </c>
      <c r="E37" s="51">
        <f>SUM(F37:J37)</f>
        <v>1100</v>
      </c>
      <c r="F37" s="246">
        <f>IF(ISBLANK(Výsledky!$I$3),"-",SUM(K37:O37,Q37,S37,U37,V37,X37,Z37,AB37,AC37,AE37:AG37,AI37,AK37:AM37,AP37,AS37:AU37,AW37,AY37,BB37,BD37,BG37:BJ37,BL37,BO37,BP37,BR37,BT37,BU37))</f>
        <v>740</v>
      </c>
      <c r="G37" s="267">
        <f>IF(ISBLANK(Výsledky!$AY$3),"-",SUM(P37,T37,W37,AA37,AD37,AH37,AV37,AX37,BC37,BE37,BK37,BM37,BQ37,BS37,BV37))</f>
        <v>180</v>
      </c>
      <c r="H37" s="268">
        <f>IF(ISBLANK(Výsledky!$BM$3),"-",SUM(R37,Y37,AJ37,AO37,AQ37,AZ37))</f>
        <v>140</v>
      </c>
      <c r="I37" s="247">
        <f>IF(ISBLANK(Výsledky!$GI$3),"-",SUM(AN37,AR37,BA37,BF37,BN37,BW37))</f>
        <v>40</v>
      </c>
      <c r="J37" s="262" t="str">
        <f>IF(ISBLANK(Výsledky!$I$3),"",Výsledky!I31)</f>
        <v>-</v>
      </c>
      <c r="K37" s="265">
        <f>IF(ISBLANK(Výsledky!$P$3),"",Výsledky!P31)</f>
        <v>0</v>
      </c>
      <c r="L37" s="266">
        <f>IF(ISBLANK(Výsledky!$W$3),"",Výsledky!W31)</f>
        <v>50</v>
      </c>
      <c r="M37" s="256">
        <f>IF(ISBLANK(Výsledky!$AD$3),"",Výsledky!AD31)</f>
        <v>20</v>
      </c>
      <c r="N37" s="256">
        <f>IF(ISBLANK(Výsledky!$AK$3),"",Výsledky!AK31)</f>
        <v>80</v>
      </c>
      <c r="O37" s="256">
        <f>IF(ISBLANK(Výsledky!$AR$3),"",Výsledky!AR31)</f>
        <v>20</v>
      </c>
      <c r="P37" s="256">
        <f>IF(ISBLANK(Výsledky!$AY$3),"",Výsledky!AY31)</f>
        <v>30</v>
      </c>
      <c r="Q37" s="256">
        <f>IF(ISBLANK(Výsledky!$BF$3),"",Výsledky!BF31)</f>
        <v>30</v>
      </c>
      <c r="R37" s="256">
        <f>IF(ISBLANK(Výsledky!$BM$3),"",Výsledky!BM31)</f>
        <v>20</v>
      </c>
      <c r="S37" s="256">
        <f>IF(ISBLANK(Výsledky!$BT$3),"",Výsledky!BT31)</f>
        <v>0</v>
      </c>
      <c r="T37" s="256">
        <f>IF(ISBLANK(Výsledky!$CA$3),"",Výsledky!CA31)</f>
        <v>60</v>
      </c>
      <c r="U37" s="256">
        <f>IF(ISBLANK(Výsledky!$CH$3),"",Výsledky!CH31)</f>
        <v>0</v>
      </c>
      <c r="V37" s="256">
        <f>IF(ISBLANK(Výsledky!$CO$3),"",Výsledky!CO31)</f>
        <v>40</v>
      </c>
      <c r="W37" s="256">
        <f>IF(ISBLANK(Výsledky!$CV$3),"",Výsledky!CV31)</f>
        <v>20</v>
      </c>
      <c r="X37" s="256">
        <f>IF(ISBLANK(Výsledky!$DC$3),"",Výsledky!DC31)</f>
        <v>40</v>
      </c>
      <c r="Y37" s="256">
        <f>IF(ISBLANK(Výsledky!$DJ$3),"",Výsledky!DJ31)</f>
        <v>40</v>
      </c>
      <c r="Z37" s="256">
        <f>IF(ISBLANK(Výsledky!$DQ$3),"",Výsledky!DQ31)</f>
        <v>0</v>
      </c>
      <c r="AA37" s="256">
        <f>IF(ISBLANK(Výsledky!$DX$3),"",Výsledky!DX31)</f>
        <v>20</v>
      </c>
      <c r="AB37" s="256">
        <f>IF(ISBLANK(Výsledky!$EE$3),"",Výsledky!EE31)</f>
        <v>50</v>
      </c>
      <c r="AC37" s="256">
        <f>IF(ISBLANK(Výsledky!$EL$3),"",Výsledky!EL31)</f>
        <v>60</v>
      </c>
      <c r="AD37" s="256">
        <f>IF(ISBLANK(Výsledky!$ES$3),"",Výsledky!ES31)</f>
        <v>50</v>
      </c>
      <c r="AE37" s="256">
        <f>IF(ISBLANK(Výsledky!$EZ$3),"",Výsledky!EZ31)</f>
        <v>20</v>
      </c>
      <c r="AF37" s="256">
        <f>IF(ISBLANK(Výsledky!$FG$3),"",Výsledky!FG31)</f>
        <v>30</v>
      </c>
      <c r="AG37" s="256">
        <f>IF(ISBLANK(Výsledky!$FN$3),"",Výsledky!FN31)</f>
        <v>20</v>
      </c>
      <c r="AH37" s="256">
        <f>IF(ISBLANK(Výsledky!$FU$3),"",Výsledky!FU31)</f>
        <v>0</v>
      </c>
      <c r="AI37" s="256">
        <f>IF(ISBLANK(Výsledky!$GB$3),"",Výsledky!GB31)</f>
        <v>0</v>
      </c>
      <c r="AJ37" s="256">
        <f>IF(ISBLANK(Výsledky!$GI$3),"",Výsledky!GI31)</f>
        <v>40</v>
      </c>
      <c r="AK37" s="256">
        <f>IF(ISBLANK(Výsledky!$GP$3),"",Výsledky!GP31)</f>
        <v>40</v>
      </c>
      <c r="AL37" s="256">
        <f>IF(ISBLANK(Výsledky!$GW$3),"",Výsledky!GW31)</f>
        <v>40</v>
      </c>
      <c r="AM37" s="256">
        <f>IF(ISBLANK(Výsledky!$HD$3),"",Výsledky!HD31)</f>
        <v>60</v>
      </c>
      <c r="AN37" s="256">
        <f>IF(ISBLANK(Výsledky!$HK$3),"",Výsledky!HK31)</f>
        <v>0</v>
      </c>
      <c r="AO37" s="256">
        <f>IF(ISBLANK(Výsledky!$HR$3),"",Výsledky!HR31)</f>
        <v>30</v>
      </c>
      <c r="AP37" s="256">
        <f>IF(ISBLANK(Výsledky!$HY$3),"",Výsledky!HY31)</f>
        <v>40</v>
      </c>
      <c r="AQ37" s="256">
        <f>IF(ISBLANK(Výsledky!$IF$3),"",Výsledky!IF31)</f>
        <v>10</v>
      </c>
      <c r="AR37" s="256">
        <f>IF(ISBLANK(Výsledky!$IM$3),"",Výsledky!IM31)</f>
        <v>40</v>
      </c>
      <c r="AS37" s="256" t="str">
        <f>IF(ISBLANK(Výsledky!$IT$3),"",Výsledky!IT31)</f>
        <v>-</v>
      </c>
      <c r="AT37" s="256">
        <f>IF(ISBLANK(Výsledky!$JA$3),"",Výsledky!JA31)</f>
        <v>0</v>
      </c>
      <c r="AU37" s="256">
        <f>IF(ISBLANK(Výsledky!$JH$3),"",Výsledky!JH31)</f>
        <v>40</v>
      </c>
      <c r="AV37" s="256" t="str">
        <f>IF(ISBLANK(Výsledky!$JO$3),"",Výsledky!JO31)</f>
        <v/>
      </c>
      <c r="AW37" s="256">
        <f>IF(ISBLANK(Výsledky!$JV$3),"",Výsledky!JV31)</f>
        <v>60</v>
      </c>
      <c r="AX37" s="256" t="str">
        <f>IF(ISBLANK(Výsledky!$KC$3),"",Výsledky!KC31)</f>
        <v/>
      </c>
      <c r="AY37" s="256" t="str">
        <f>IF(ISBLANK(Výsledky!$KJ$3),"",Výsledky!KJ31)</f>
        <v/>
      </c>
      <c r="AZ37" s="256" t="str">
        <f>IF(ISBLANK(Výsledky!$KQ$3),"",Výsledky!KQ31)</f>
        <v/>
      </c>
      <c r="BA37" s="256" t="str">
        <f>IF(ISBLANK(Výsledky!$KX$3),"",Výsledky!KX31)</f>
        <v/>
      </c>
      <c r="BB37" s="256" t="str">
        <f>IF(ISBLANK(Výsledky!$LE$3),"",Výsledky!LE31)</f>
        <v/>
      </c>
      <c r="BC37" s="256" t="str">
        <f>IF(ISBLANK(Výsledky!$LL$3),"",Výsledky!LL31)</f>
        <v/>
      </c>
      <c r="BD37" s="256" t="str">
        <f>IF(ISBLANK(Výsledky!$LS$3),"",Výsledky!LS31)</f>
        <v/>
      </c>
      <c r="BE37" s="256" t="str">
        <f>IF(ISBLANK(Výsledky!$LZ$3),"",Výsledky!LZ31)</f>
        <v/>
      </c>
      <c r="BF37" s="256" t="str">
        <f>IF(ISBLANK(Výsledky!$MG$3),"",Výsledky!MG31)</f>
        <v/>
      </c>
      <c r="BG37" s="256" t="str">
        <f>IF(ISBLANK(Výsledky!$MN$3),"",Výsledky!MN31)</f>
        <v/>
      </c>
      <c r="BH37" s="256" t="str">
        <f>IF(ISBLANK(Výsledky!$MU$3),"",Výsledky!MU31)</f>
        <v/>
      </c>
      <c r="BI37" s="256" t="str">
        <f>IF(ISBLANK(Výsledky!$NB$3),"",Výsledky!NB31)</f>
        <v/>
      </c>
      <c r="BJ37" s="256" t="str">
        <f>IF(ISBLANK(Výsledky!$NI$3),"",Výsledky!NI31)</f>
        <v/>
      </c>
      <c r="BK37" s="256" t="str">
        <f>IF(ISBLANK(Výsledky!$NP$3),"",Výsledky!NP31)</f>
        <v/>
      </c>
      <c r="BL37" s="256" t="str">
        <f>IF(ISBLANK(Výsledky!$NW$3),"",Výsledky!NW31)</f>
        <v/>
      </c>
      <c r="BM37" s="256" t="str">
        <f>IF(ISBLANK(Výsledky!$OD$3),"",Výsledky!OD31)</f>
        <v/>
      </c>
      <c r="BN37" s="256" t="str">
        <f>IF(ISBLANK(Výsledky!$OK$3),"",Výsledky!OK31)</f>
        <v/>
      </c>
      <c r="BO37" s="256" t="str">
        <f>IF(ISBLANK(Výsledky!$OR$3),"",Výsledky!OR31)</f>
        <v/>
      </c>
      <c r="BP37" s="256" t="str">
        <f>IF(ISBLANK(Výsledky!$OY$3),"",Výsledky!OY31)</f>
        <v/>
      </c>
      <c r="BQ37" s="256" t="str">
        <f>IF(ISBLANK(Výsledky!$PF$3),"",Výsledky!PF31)</f>
        <v/>
      </c>
      <c r="BR37" s="256" t="str">
        <f>IF(ISBLANK(Výsledky!$PM$3),"",Výsledky!PM31)</f>
        <v/>
      </c>
      <c r="BS37" s="256" t="str">
        <f>IF(ISBLANK(Výsledky!$PT$3),"",Výsledky!PT31)</f>
        <v/>
      </c>
      <c r="BT37" s="256" t="str">
        <f>IF(ISBLANK(Výsledky!$QA$3),"",Výsledky!QA31)</f>
        <v/>
      </c>
      <c r="BU37" s="256" t="str">
        <f>IF(ISBLANK(Výsledky!$QH$3),"",Výsledky!QH31)</f>
        <v/>
      </c>
      <c r="BV37" s="256" t="str">
        <f>IF(ISBLANK(Výsledky!$QO$3),"",Výsledky!QO31)</f>
        <v/>
      </c>
      <c r="BW37" s="291" t="str">
        <f>IF(ISBLANK(Výsledky!$QV$3),"",Výsledky!QV31)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Tipy!A18</f>
        <v>1</v>
      </c>
      <c r="D38" s="242" t="str">
        <f>IF(Tipy!B18="","",Tipy!B18)</f>
        <v>Eddy Hunter</v>
      </c>
      <c r="E38" s="51">
        <f>SUM(F38:J38)</f>
        <v>1090</v>
      </c>
      <c r="F38" s="246">
        <f>IF(ISBLANK(Výsledky!$I$3),"-",SUM(K38:O38,Q38,S38,U38,V38,X38,Z38,AB38,AC38,AE38:AG38,AI38,AK38:AM38,AP38,AS38:AU38,AW38,AY38,BB38,BD38,BG38:BJ38,BL38,BO38,BP38,BR38,BT38,BU38))</f>
        <v>720</v>
      </c>
      <c r="G38" s="267">
        <f>IF(ISBLANK(Výsledky!$AY$3),"-",SUM(P38,T38,W38,AA38,AD38,AH38,AV38,AX38,BC38,BE38,BK38,BM38,BQ38,BS38,BV38))</f>
        <v>180</v>
      </c>
      <c r="H38" s="268">
        <f>IF(ISBLANK(Výsledky!$BM$3),"-",SUM(R38,Y38,AJ38,AO38,AQ38,AZ38))</f>
        <v>130</v>
      </c>
      <c r="I38" s="247">
        <f>IF(ISBLANK(Výsledky!$GI$3),"-",SUM(AN38,AR38,BA38,BF38,BN38,BW38))</f>
        <v>60</v>
      </c>
      <c r="J38" s="262" t="str">
        <f>IF(ISBLANK(Výsledky!$I$3),"",Výsledky!I24)</f>
        <v>-</v>
      </c>
      <c r="K38" s="265">
        <f>IF(ISBLANK(Výsledky!$P$3),"",Výsledky!P24)</f>
        <v>0</v>
      </c>
      <c r="L38" s="266">
        <f>IF(ISBLANK(Výsledky!$W$3),"",Výsledky!W24)</f>
        <v>40</v>
      </c>
      <c r="M38" s="256">
        <f>IF(ISBLANK(Výsledky!$AD$3),"",Výsledky!AD24)</f>
        <v>20</v>
      </c>
      <c r="N38" s="256">
        <f>IF(ISBLANK(Výsledky!$AK$3),"",Výsledky!AK24)</f>
        <v>70</v>
      </c>
      <c r="O38" s="256">
        <f>IF(ISBLANK(Výsledky!$AR$3),"",Výsledky!AR24)</f>
        <v>40</v>
      </c>
      <c r="P38" s="256">
        <f>IF(ISBLANK(Výsledky!$AY$3),"",Výsledky!AY24)</f>
        <v>40</v>
      </c>
      <c r="Q38" s="256" t="str">
        <f>IF(ISBLANK(Výsledky!$BF$3),"",Výsledky!BF24)</f>
        <v>-</v>
      </c>
      <c r="R38" s="256">
        <f>IF(ISBLANK(Výsledky!$BM$3),"",Výsledky!BM24)</f>
        <v>20</v>
      </c>
      <c r="S38" s="256">
        <f>IF(ISBLANK(Výsledky!$BT$3),"",Výsledky!BT24)</f>
        <v>0</v>
      </c>
      <c r="T38" s="256">
        <f>IF(ISBLANK(Výsledky!$CA$3),"",Výsledky!CA24)</f>
        <v>20</v>
      </c>
      <c r="U38" s="256">
        <f>IF(ISBLANK(Výsledky!$CH$3),"",Výsledky!CH24)</f>
        <v>20</v>
      </c>
      <c r="V38" s="256">
        <f>IF(ISBLANK(Výsledky!$CO$3),"",Výsledky!CO24)</f>
        <v>40</v>
      </c>
      <c r="W38" s="256">
        <f>IF(ISBLANK(Výsledky!$CV$3),"",Výsledky!CV24)</f>
        <v>50</v>
      </c>
      <c r="X38" s="256">
        <f>IF(ISBLANK(Výsledky!$DC$3),"",Výsledky!DC24)</f>
        <v>40</v>
      </c>
      <c r="Y38" s="256">
        <f>IF(ISBLANK(Výsledky!$DJ$3),"",Výsledky!DJ24)</f>
        <v>20</v>
      </c>
      <c r="Z38" s="256">
        <f>IF(ISBLANK(Výsledky!$DQ$3),"",Výsledky!DQ24)</f>
        <v>0</v>
      </c>
      <c r="AA38" s="256">
        <f>IF(ISBLANK(Výsledky!$DX$3),"",Výsledky!DX24)</f>
        <v>0</v>
      </c>
      <c r="AB38" s="256">
        <f>IF(ISBLANK(Výsledky!$EE$3),"",Výsledky!EE24)</f>
        <v>40</v>
      </c>
      <c r="AC38" s="256">
        <f>IF(ISBLANK(Výsledky!$EL$3),"",Výsledky!EL24)</f>
        <v>20</v>
      </c>
      <c r="AD38" s="256">
        <f>IF(ISBLANK(Výsledky!$ES$3),"",Výsledky!ES24)</f>
        <v>70</v>
      </c>
      <c r="AE38" s="256">
        <f>IF(ISBLANK(Výsledky!$EZ$3),"",Výsledky!EZ24)</f>
        <v>40</v>
      </c>
      <c r="AF38" s="256">
        <f>IF(ISBLANK(Výsledky!$FG$3),"",Výsledky!FG24)</f>
        <v>20</v>
      </c>
      <c r="AG38" s="256">
        <f>IF(ISBLANK(Výsledky!$FN$3),"",Výsledky!FN24)</f>
        <v>60</v>
      </c>
      <c r="AH38" s="256">
        <f>IF(ISBLANK(Výsledky!$FU$3),"",Výsledky!FU24)</f>
        <v>0</v>
      </c>
      <c r="AI38" s="256">
        <f>IF(ISBLANK(Výsledky!$GB$3),"",Výsledky!GB24)</f>
        <v>0</v>
      </c>
      <c r="AJ38" s="256">
        <f>IF(ISBLANK(Výsledky!$GI$3),"",Výsledky!GI24)</f>
        <v>50</v>
      </c>
      <c r="AK38" s="256">
        <f>IF(ISBLANK(Výsledky!$GP$3),"",Výsledky!GP24)</f>
        <v>20</v>
      </c>
      <c r="AL38" s="256">
        <f>IF(ISBLANK(Výsledky!$GW$3),"",Výsledky!GW24)</f>
        <v>20</v>
      </c>
      <c r="AM38" s="256">
        <f>IF(ISBLANK(Výsledky!$HD$3),"",Výsledky!HD24)</f>
        <v>60</v>
      </c>
      <c r="AN38" s="256">
        <f>IF(ISBLANK(Výsledky!$HK$3),"",Výsledky!HK24)</f>
        <v>20</v>
      </c>
      <c r="AO38" s="256">
        <f>IF(ISBLANK(Výsledky!$HR$3),"",Výsledky!HR24)</f>
        <v>40</v>
      </c>
      <c r="AP38" s="256">
        <f>IF(ISBLANK(Výsledky!$HY$3),"",Výsledky!HY24)</f>
        <v>50</v>
      </c>
      <c r="AQ38" s="256">
        <f>IF(ISBLANK(Výsledky!$IF$3),"",Výsledky!IF24)</f>
        <v>0</v>
      </c>
      <c r="AR38" s="256">
        <f>IF(ISBLANK(Výsledky!$IM$3),"",Výsledky!IM24)</f>
        <v>40</v>
      </c>
      <c r="AS38" s="256">
        <f>IF(ISBLANK(Výsledky!$IT$3),"",Výsledky!IT24)</f>
        <v>60</v>
      </c>
      <c r="AT38" s="256">
        <f>IF(ISBLANK(Výsledky!$JA$3),"",Výsledky!JA24)</f>
        <v>0</v>
      </c>
      <c r="AU38" s="256">
        <f>IF(ISBLANK(Výsledky!$JH$3),"",Výsledky!JH24)</f>
        <v>40</v>
      </c>
      <c r="AV38" s="256" t="str">
        <f>IF(ISBLANK(Výsledky!$JO$3),"",Výsledky!JO24)</f>
        <v/>
      </c>
      <c r="AW38" s="256">
        <f>IF(ISBLANK(Výsledky!$JV$3),"",Výsledky!JV24)</f>
        <v>20</v>
      </c>
      <c r="AX38" s="256" t="str">
        <f>IF(ISBLANK(Výsledky!$KC$3),"",Výsledky!KC24)</f>
        <v/>
      </c>
      <c r="AY38" s="256" t="str">
        <f>IF(ISBLANK(Výsledky!$KJ$3),"",Výsledky!KJ24)</f>
        <v/>
      </c>
      <c r="AZ38" s="256" t="str">
        <f>IF(ISBLANK(Výsledky!$KQ$3),"",Výsledky!KQ24)</f>
        <v/>
      </c>
      <c r="BA38" s="256" t="str">
        <f>IF(ISBLANK(Výsledky!$KX$3),"",Výsledky!KX24)</f>
        <v/>
      </c>
      <c r="BB38" s="256" t="str">
        <f>IF(ISBLANK(Výsledky!$LE$3),"",Výsledky!LE24)</f>
        <v/>
      </c>
      <c r="BC38" s="256" t="str">
        <f>IF(ISBLANK(Výsledky!$LL$3),"",Výsledky!LL24)</f>
        <v/>
      </c>
      <c r="BD38" s="256" t="str">
        <f>IF(ISBLANK(Výsledky!$LS$3),"",Výsledky!LS24)</f>
        <v/>
      </c>
      <c r="BE38" s="256" t="str">
        <f>IF(ISBLANK(Výsledky!$LZ$3),"",Výsledky!LZ24)</f>
        <v/>
      </c>
      <c r="BF38" s="256" t="str">
        <f>IF(ISBLANK(Výsledky!$MG$3),"",Výsledky!MG24)</f>
        <v/>
      </c>
      <c r="BG38" s="256" t="str">
        <f>IF(ISBLANK(Výsledky!$MN$3),"",Výsledky!MN24)</f>
        <v/>
      </c>
      <c r="BH38" s="256" t="str">
        <f>IF(ISBLANK(Výsledky!$MU$3),"",Výsledky!MU24)</f>
        <v/>
      </c>
      <c r="BI38" s="256" t="str">
        <f>IF(ISBLANK(Výsledky!$NB$3),"",Výsledky!NB24)</f>
        <v/>
      </c>
      <c r="BJ38" s="256" t="str">
        <f>IF(ISBLANK(Výsledky!$NI$3),"",Výsledky!NI24)</f>
        <v/>
      </c>
      <c r="BK38" s="256" t="str">
        <f>IF(ISBLANK(Výsledky!$NP$3),"",Výsledky!NP24)</f>
        <v/>
      </c>
      <c r="BL38" s="256" t="str">
        <f>IF(ISBLANK(Výsledky!$NW$3),"",Výsledky!NW24)</f>
        <v/>
      </c>
      <c r="BM38" s="256" t="str">
        <f>IF(ISBLANK(Výsledky!$OD$3),"",Výsledky!OD24)</f>
        <v/>
      </c>
      <c r="BN38" s="256" t="str">
        <f>IF(ISBLANK(Výsledky!$OK$3),"",Výsledky!OK24)</f>
        <v/>
      </c>
      <c r="BO38" s="256" t="str">
        <f>IF(ISBLANK(Výsledky!$OR$3),"",Výsledky!OR24)</f>
        <v/>
      </c>
      <c r="BP38" s="256" t="str">
        <f>IF(ISBLANK(Výsledky!$OY$3),"",Výsledky!OY24)</f>
        <v/>
      </c>
      <c r="BQ38" s="256" t="str">
        <f>IF(ISBLANK(Výsledky!$PF$3),"",Výsledky!PF24)</f>
        <v/>
      </c>
      <c r="BR38" s="256" t="str">
        <f>IF(ISBLANK(Výsledky!$PM$3),"",Výsledky!PM24)</f>
        <v/>
      </c>
      <c r="BS38" s="256" t="str">
        <f>IF(ISBLANK(Výsledky!$PT$3),"",Výsledky!PT24)</f>
        <v/>
      </c>
      <c r="BT38" s="256" t="str">
        <f>IF(ISBLANK(Výsledky!$QA$3),"",Výsledky!QA24)</f>
        <v/>
      </c>
      <c r="BU38" s="256" t="str">
        <f>IF(ISBLANK(Výsledky!$QH$3),"",Výsledky!QH24)</f>
        <v/>
      </c>
      <c r="BV38" s="256" t="str">
        <f>IF(ISBLANK(Výsledky!$QO$3),"",Výsledky!QO24)</f>
        <v/>
      </c>
      <c r="BW38" s="291" t="str">
        <f>IF(ISBLANK(Výsledky!$QV$3),"",Výsledky!QV24)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Tipy!A8</f>
        <v>36</v>
      </c>
      <c r="D39" s="242" t="str">
        <f>IF(Tipy!B8="","",Tipy!B8)</f>
        <v>Alex LFC</v>
      </c>
      <c r="E39" s="51">
        <f>SUM(F39:J39)</f>
        <v>1090</v>
      </c>
      <c r="F39" s="246">
        <f>IF(ISBLANK(Výsledky!$I$3),"-",SUM(K39:O39,Q39,S39,U39,V39,X39,Z39,AB39,AC39,AE39:AG39,AI39,AK39:AM39,AP39,AS39:AU39,AW39,AY39,BB39,BD39,BG39:BJ39,BL39,BO39,BP39,BR39,BT39,BU39))</f>
        <v>720</v>
      </c>
      <c r="G39" s="267">
        <f>IF(ISBLANK(Výsledky!$AY$3),"-",SUM(P39,T39,W39,AA39,AD39,AH39,AV39,AX39,BC39,BE39,BK39,BM39,BQ39,BS39,BV39))</f>
        <v>130</v>
      </c>
      <c r="H39" s="268">
        <f>IF(ISBLANK(Výsledky!$BM$3),"-",SUM(R39,Y39,AJ39,AO39,AQ39,AZ39))</f>
        <v>200</v>
      </c>
      <c r="I39" s="247">
        <f>IF(ISBLANK(Výsledky!$GI$3),"-",SUM(AN39,AR39,BA39,BF39,BN39,BW39))</f>
        <v>40</v>
      </c>
      <c r="J39" s="262" t="str">
        <f>IF(ISBLANK(Výsledky!$I$3),"",Výsledky!I14)</f>
        <v>-</v>
      </c>
      <c r="K39" s="265">
        <f>IF(ISBLANK(Výsledky!$P$3),"",Výsledky!P14)</f>
        <v>0</v>
      </c>
      <c r="L39" s="266">
        <f>IF(ISBLANK(Výsledky!$W$3),"",Výsledky!W14)</f>
        <v>80</v>
      </c>
      <c r="M39" s="256">
        <f>IF(ISBLANK(Výsledky!$AD$3),"",Výsledky!AD14)</f>
        <v>40</v>
      </c>
      <c r="N39" s="256">
        <f>IF(ISBLANK(Výsledky!$AK$3),"",Výsledky!AK14)</f>
        <v>20</v>
      </c>
      <c r="O39" s="256">
        <f>IF(ISBLANK(Výsledky!$AR$3),"",Výsledky!AR14)</f>
        <v>50</v>
      </c>
      <c r="P39" s="256">
        <f>IF(ISBLANK(Výsledky!$AY$3),"",Výsledky!AY14)</f>
        <v>80</v>
      </c>
      <c r="Q39" s="256" t="str">
        <f>IF(ISBLANK(Výsledky!$BF$3),"",Výsledky!BF14)</f>
        <v>-</v>
      </c>
      <c r="R39" s="256">
        <f>IF(ISBLANK(Výsledky!$BM$3),"",Výsledky!BM14)</f>
        <v>50</v>
      </c>
      <c r="S39" s="256">
        <f>IF(ISBLANK(Výsledky!$BT$3),"",Výsledky!BT14)</f>
        <v>0</v>
      </c>
      <c r="T39" s="256" t="str">
        <f>IF(ISBLANK(Výsledky!$CA$3),"",Výsledky!CA14)</f>
        <v>-</v>
      </c>
      <c r="U39" s="256">
        <f>IF(ISBLANK(Výsledky!$CH$3),"",Výsledky!CH14)</f>
        <v>30</v>
      </c>
      <c r="V39" s="256">
        <f>IF(ISBLANK(Výsledky!$CO$3),"",Výsledky!CO14)</f>
        <v>30</v>
      </c>
      <c r="W39" s="256" t="str">
        <f>IF(ISBLANK(Výsledky!$CV$3),"",Výsledky!CV14)</f>
        <v>-</v>
      </c>
      <c r="X39" s="256" t="str">
        <f>IF(ISBLANK(Výsledky!$DC$3),"",Výsledky!DC14)</f>
        <v>-</v>
      </c>
      <c r="Y39" s="256">
        <f>IF(ISBLANK(Výsledky!$DJ$3),"",Výsledky!DJ14)</f>
        <v>80</v>
      </c>
      <c r="Z39" s="256">
        <f>IF(ISBLANK(Výsledky!$DQ$3),"",Výsledky!DQ14)</f>
        <v>0</v>
      </c>
      <c r="AA39" s="256">
        <f>IF(ISBLANK(Výsledky!$DX$3),"",Výsledky!DX14)</f>
        <v>0</v>
      </c>
      <c r="AB39" s="256">
        <f>IF(ISBLANK(Výsledky!$EE$3),"",Výsledky!EE14)</f>
        <v>60</v>
      </c>
      <c r="AC39" s="256">
        <f>IF(ISBLANK(Výsledky!$EL$3),"",Výsledky!EL14)</f>
        <v>0</v>
      </c>
      <c r="AD39" s="256">
        <f>IF(ISBLANK(Výsledky!$ES$3),"",Výsledky!ES14)</f>
        <v>20</v>
      </c>
      <c r="AE39" s="256">
        <f>IF(ISBLANK(Výsledky!$EZ$3),"",Výsledky!EZ14)</f>
        <v>20</v>
      </c>
      <c r="AF39" s="256">
        <f>IF(ISBLANK(Výsledky!$FG$3),"",Výsledky!FG14)</f>
        <v>30</v>
      </c>
      <c r="AG39" s="256">
        <f>IF(ISBLANK(Výsledky!$FN$3),"",Výsledky!FN14)</f>
        <v>80</v>
      </c>
      <c r="AH39" s="256">
        <f>IF(ISBLANK(Výsledky!$FU$3),"",Výsledky!FU14)</f>
        <v>30</v>
      </c>
      <c r="AI39" s="256">
        <f>IF(ISBLANK(Výsledky!$GB$3),"",Výsledky!GB14)</f>
        <v>0</v>
      </c>
      <c r="AJ39" s="256">
        <f>IF(ISBLANK(Výsledky!$GI$3),"",Výsledky!GI14)</f>
        <v>20</v>
      </c>
      <c r="AK39" s="256">
        <f>IF(ISBLANK(Výsledky!$GP$3),"",Výsledky!GP14)</f>
        <v>60</v>
      </c>
      <c r="AL39" s="256" t="str">
        <f>IF(ISBLANK(Výsledky!$GW$3),"",Výsledky!GW14)</f>
        <v>-</v>
      </c>
      <c r="AM39" s="256">
        <f>IF(ISBLANK(Výsledky!$HD$3),"",Výsledky!HD14)</f>
        <v>20</v>
      </c>
      <c r="AN39" s="256">
        <f>IF(ISBLANK(Výsledky!$HK$3),"",Výsledky!HK14)</f>
        <v>0</v>
      </c>
      <c r="AO39" s="256">
        <f>IF(ISBLANK(Výsledky!$HR$3),"",Výsledky!HR14)</f>
        <v>20</v>
      </c>
      <c r="AP39" s="256">
        <f>IF(ISBLANK(Výsledky!$HY$3),"",Výsledky!HY14)</f>
        <v>40</v>
      </c>
      <c r="AQ39" s="256">
        <f>IF(ISBLANK(Výsledky!$IF$3),"",Výsledky!IF14)</f>
        <v>30</v>
      </c>
      <c r="AR39" s="256">
        <f>IF(ISBLANK(Výsledky!$IM$3),"",Výsledky!IM14)</f>
        <v>40</v>
      </c>
      <c r="AS39" s="256">
        <f>IF(ISBLANK(Výsledky!$IT$3),"",Výsledky!IT14)</f>
        <v>20</v>
      </c>
      <c r="AT39" s="256">
        <f>IF(ISBLANK(Výsledky!$JA$3),"",Výsledky!JA14)</f>
        <v>0</v>
      </c>
      <c r="AU39" s="256">
        <f>IF(ISBLANK(Výsledky!$JH$3),"",Výsledky!JH14)</f>
        <v>80</v>
      </c>
      <c r="AV39" s="256" t="str">
        <f>IF(ISBLANK(Výsledky!$JO$3),"",Výsledky!JO14)</f>
        <v/>
      </c>
      <c r="AW39" s="256">
        <f>IF(ISBLANK(Výsledky!$JV$3),"",Výsledky!JV14)</f>
        <v>60</v>
      </c>
      <c r="AX39" s="256" t="str">
        <f>IF(ISBLANK(Výsledky!$KC$3),"",Výsledky!KC14)</f>
        <v/>
      </c>
      <c r="AY39" s="256" t="str">
        <f>IF(ISBLANK(Výsledky!$KJ$3),"",Výsledky!KJ14)</f>
        <v/>
      </c>
      <c r="AZ39" s="256" t="str">
        <f>IF(ISBLANK(Výsledky!$KQ$3),"",Výsledky!KQ14)</f>
        <v/>
      </c>
      <c r="BA39" s="256" t="str">
        <f>IF(ISBLANK(Výsledky!$KX$3),"",Výsledky!KX14)</f>
        <v/>
      </c>
      <c r="BB39" s="256" t="str">
        <f>IF(ISBLANK(Výsledky!$LE$3),"",Výsledky!LE14)</f>
        <v/>
      </c>
      <c r="BC39" s="256" t="str">
        <f>IF(ISBLANK(Výsledky!$LL$3),"",Výsledky!LL14)</f>
        <v/>
      </c>
      <c r="BD39" s="256" t="str">
        <f>IF(ISBLANK(Výsledky!$LS$3),"",Výsledky!LS14)</f>
        <v/>
      </c>
      <c r="BE39" s="256" t="str">
        <f>IF(ISBLANK(Výsledky!$LZ$3),"",Výsledky!LZ14)</f>
        <v/>
      </c>
      <c r="BF39" s="256" t="str">
        <f>IF(ISBLANK(Výsledky!$MG$3),"",Výsledky!MG14)</f>
        <v/>
      </c>
      <c r="BG39" s="256" t="str">
        <f>IF(ISBLANK(Výsledky!$MN$3),"",Výsledky!MN14)</f>
        <v/>
      </c>
      <c r="BH39" s="256" t="str">
        <f>IF(ISBLANK(Výsledky!$MU$3),"",Výsledky!MU14)</f>
        <v/>
      </c>
      <c r="BI39" s="256" t="str">
        <f>IF(ISBLANK(Výsledky!$NB$3),"",Výsledky!NB14)</f>
        <v/>
      </c>
      <c r="BJ39" s="256" t="str">
        <f>IF(ISBLANK(Výsledky!$NI$3),"",Výsledky!NI14)</f>
        <v/>
      </c>
      <c r="BK39" s="256" t="str">
        <f>IF(ISBLANK(Výsledky!$NP$3),"",Výsledky!NP14)</f>
        <v/>
      </c>
      <c r="BL39" s="256" t="str">
        <f>IF(ISBLANK(Výsledky!$NW$3),"",Výsledky!NW14)</f>
        <v/>
      </c>
      <c r="BM39" s="256" t="str">
        <f>IF(ISBLANK(Výsledky!$OD$3),"",Výsledky!OD14)</f>
        <v/>
      </c>
      <c r="BN39" s="256" t="str">
        <f>IF(ISBLANK(Výsledky!$OK$3),"",Výsledky!OK14)</f>
        <v/>
      </c>
      <c r="BO39" s="256" t="str">
        <f>IF(ISBLANK(Výsledky!$OR$3),"",Výsledky!OR14)</f>
        <v/>
      </c>
      <c r="BP39" s="256" t="str">
        <f>IF(ISBLANK(Výsledky!$OY$3),"",Výsledky!OY14)</f>
        <v/>
      </c>
      <c r="BQ39" s="256" t="str">
        <f>IF(ISBLANK(Výsledky!$PF$3),"",Výsledky!PF14)</f>
        <v/>
      </c>
      <c r="BR39" s="256" t="str">
        <f>IF(ISBLANK(Výsledky!$PM$3),"",Výsledky!PM14)</f>
        <v/>
      </c>
      <c r="BS39" s="256" t="str">
        <f>IF(ISBLANK(Výsledky!$PT$3),"",Výsledky!PT14)</f>
        <v/>
      </c>
      <c r="BT39" s="256" t="str">
        <f>IF(ISBLANK(Výsledky!$QA$3),"",Výsledky!QA14)</f>
        <v/>
      </c>
      <c r="BU39" s="256" t="str">
        <f>IF(ISBLANK(Výsledky!$QH$3),"",Výsledky!QH14)</f>
        <v/>
      </c>
      <c r="BV39" s="256" t="str">
        <f>IF(ISBLANK(Výsledky!$QO$3),"",Výsledky!QO14)</f>
        <v/>
      </c>
      <c r="BW39" s="291" t="str">
        <f>IF(ISBLANK(Výsledky!$QV$3),"",Výsledky!QV14)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Tipy!A61</f>
        <v>50</v>
      </c>
      <c r="D40" s="242" t="str">
        <f>IF(Tipy!B61="","",Tipy!B61)</f>
        <v>Robbie66Fowler</v>
      </c>
      <c r="E40" s="51">
        <f>SUM(F40:J40)</f>
        <v>1090</v>
      </c>
      <c r="F40" s="246">
        <f>IF(ISBLANK(Výsledky!$I$3),"-",SUM(K40:O40,Q40,S40,U40,V40,X40,Z40,AB40,AC40,AE40:AG40,AI40,AK40:AM40,AP40,AS40:AU40,AW40,AY40,BB40,BD40,BG40:BJ40,BL40,BO40,BP40,BR40,BT40,BU40))</f>
        <v>680</v>
      </c>
      <c r="G40" s="267">
        <f>IF(ISBLANK(Výsledky!$AY$3),"-",SUM(P40,T40,W40,AA40,AD40,AH40,AV40,AX40,BC40,BE40,BK40,BM40,BQ40,BS40,BV40))</f>
        <v>170</v>
      </c>
      <c r="H40" s="268">
        <f>IF(ISBLANK(Výsledky!$BM$3),"-",SUM(R40,Y40,AJ40,AO40,AQ40,AZ40))</f>
        <v>220</v>
      </c>
      <c r="I40" s="247">
        <f>IF(ISBLANK(Výsledky!$GI$3),"-",SUM(AN40,AR40,BA40,BF40,BN40,BW40))</f>
        <v>20</v>
      </c>
      <c r="J40" s="262" t="str">
        <f>IF(ISBLANK(Výsledky!$I$3),"",Výsledky!I66)</f>
        <v>-</v>
      </c>
      <c r="K40" s="265">
        <f>IF(ISBLANK(Výsledky!$P$3),"",Výsledky!P67)</f>
        <v>20</v>
      </c>
      <c r="L40" s="266" t="str">
        <f>IF(ISBLANK(Výsledky!$W$3),"",Výsledky!W67)</f>
        <v>-</v>
      </c>
      <c r="M40" s="256">
        <f>IF(ISBLANK(Výsledky!$AD$3),"",Výsledky!AD67)</f>
        <v>10</v>
      </c>
      <c r="N40" s="256">
        <f>IF(ISBLANK(Výsledky!$AK$3),"",Výsledky!AK67)</f>
        <v>40</v>
      </c>
      <c r="O40" s="256">
        <f>IF(ISBLANK(Výsledky!$AR$3),"",Výsledky!AR67)</f>
        <v>30</v>
      </c>
      <c r="P40" s="256">
        <f>IF(ISBLANK(Výsledky!$AY$3),"",Výsledky!AY67)</f>
        <v>40</v>
      </c>
      <c r="Q40" s="256">
        <f>IF(ISBLANK(Výsledky!$BF$3),"",Výsledky!BF67)</f>
        <v>50</v>
      </c>
      <c r="R40" s="256">
        <f>IF(ISBLANK(Výsledky!$BM$3),"",Výsledky!BM67)</f>
        <v>50</v>
      </c>
      <c r="S40" s="256">
        <f>IF(ISBLANK(Výsledky!$BT$3),"",Výsledky!BT67)</f>
        <v>0</v>
      </c>
      <c r="T40" s="256">
        <f>IF(ISBLANK(Výsledky!$CA$3),"",Výsledky!CA67)</f>
        <v>20</v>
      </c>
      <c r="U40" s="256">
        <f>IF(ISBLANK(Výsledky!$CH$3),"",Výsledky!CH67)</f>
        <v>0</v>
      </c>
      <c r="V40" s="256">
        <f>IF(ISBLANK(Výsledky!$CO$3),"",Výsledky!CO67)</f>
        <v>20</v>
      </c>
      <c r="W40" s="256">
        <f>IF(ISBLANK(Výsledky!$CV$3),"",Výsledky!CV67)</f>
        <v>40</v>
      </c>
      <c r="X40" s="256">
        <f>IF(ISBLANK(Výsledky!$DC$3),"",Výsledky!DC67)</f>
        <v>50</v>
      </c>
      <c r="Y40" s="256">
        <f>IF(ISBLANK(Výsledky!$DJ$3),"",Výsledky!DJ67)</f>
        <v>100</v>
      </c>
      <c r="Z40" s="256">
        <f>IF(ISBLANK(Výsledky!$DQ$3),"",Výsledky!DQ67)</f>
        <v>0</v>
      </c>
      <c r="AA40" s="256">
        <f>IF(ISBLANK(Výsledky!$DX$3),"",Výsledky!DX67)</f>
        <v>30</v>
      </c>
      <c r="AB40" s="256">
        <f>IF(ISBLANK(Výsledky!$EE$3),"",Výsledky!EE67)</f>
        <v>50</v>
      </c>
      <c r="AC40" s="256">
        <f>IF(ISBLANK(Výsledky!$EL$3),"",Výsledky!EL67)</f>
        <v>0</v>
      </c>
      <c r="AD40" s="256">
        <f>IF(ISBLANK(Výsledky!$ES$3),"",Výsledky!ES67)</f>
        <v>30</v>
      </c>
      <c r="AE40" s="256">
        <f>IF(ISBLANK(Výsledky!$EZ$3),"",Výsledky!EZ67)</f>
        <v>20</v>
      </c>
      <c r="AF40" s="256">
        <f>IF(ISBLANK(Výsledky!$FG$3),"",Výsledky!FG67)</f>
        <v>20</v>
      </c>
      <c r="AG40" s="256">
        <f>IF(ISBLANK(Výsledky!$FN$3),"",Výsledky!FN67)</f>
        <v>40</v>
      </c>
      <c r="AH40" s="256">
        <f>IF(ISBLANK(Výsledky!$FU$3),"",Výsledky!FU67)</f>
        <v>10</v>
      </c>
      <c r="AI40" s="256">
        <f>IF(ISBLANK(Výsledky!$GB$3),"",Výsledky!GB67)</f>
        <v>0</v>
      </c>
      <c r="AJ40" s="256">
        <f>IF(ISBLANK(Výsledky!$GI$3),"",Výsledky!GI67)</f>
        <v>40</v>
      </c>
      <c r="AK40" s="256">
        <f>IF(ISBLANK(Výsledky!$GP$3),"",Výsledky!GP67)</f>
        <v>20</v>
      </c>
      <c r="AL40" s="256">
        <f>IF(ISBLANK(Výsledky!$GW$3),"",Výsledky!GW67)</f>
        <v>60</v>
      </c>
      <c r="AM40" s="256">
        <f>IF(ISBLANK(Výsledky!$HD$3),"",Výsledky!HD67)</f>
        <v>50</v>
      </c>
      <c r="AN40" s="256">
        <f>IF(ISBLANK(Výsledky!$HK$3),"",Výsledky!HK67)</f>
        <v>0</v>
      </c>
      <c r="AO40" s="256">
        <f>IF(ISBLANK(Výsledky!$HR$3),"",Výsledky!HR67)</f>
        <v>20</v>
      </c>
      <c r="AP40" s="256">
        <f>IF(ISBLANK(Výsledky!$HY$3),"",Výsledky!HY67)</f>
        <v>70</v>
      </c>
      <c r="AQ40" s="256">
        <f>IF(ISBLANK(Výsledky!$IF$3),"",Výsledky!IF67)</f>
        <v>10</v>
      </c>
      <c r="AR40" s="256">
        <f>IF(ISBLANK(Výsledky!$IM$3),"",Výsledky!IM67)</f>
        <v>20</v>
      </c>
      <c r="AS40" s="256">
        <f>IF(ISBLANK(Výsledky!$IT$3),"",Výsledky!IT67)</f>
        <v>20</v>
      </c>
      <c r="AT40" s="256">
        <f>IF(ISBLANK(Výsledky!$JA$3),"",Výsledky!JA67)</f>
        <v>0</v>
      </c>
      <c r="AU40" s="256">
        <f>IF(ISBLANK(Výsledky!$JH$3),"",Výsledky!JH67)</f>
        <v>110</v>
      </c>
      <c r="AV40" s="256" t="str">
        <f>IF(ISBLANK(Výsledky!$JO$3),"",Výsledky!JO67)</f>
        <v/>
      </c>
      <c r="AW40" s="256" t="str">
        <f>IF(ISBLANK(Výsledky!$JV$3),"",Výsledky!JV67)</f>
        <v>-</v>
      </c>
      <c r="AX40" s="256" t="str">
        <f>IF(ISBLANK(Výsledky!$KC$3),"",Výsledky!KC67)</f>
        <v/>
      </c>
      <c r="AY40" s="256" t="str">
        <f>IF(ISBLANK(Výsledky!$KJ$3),"",Výsledky!KJ67)</f>
        <v/>
      </c>
      <c r="AZ40" s="256" t="str">
        <f>IF(ISBLANK(Výsledky!$KQ$3),"",Výsledky!KQ67)</f>
        <v/>
      </c>
      <c r="BA40" s="256" t="str">
        <f>IF(ISBLANK(Výsledky!$KX$3),"",Výsledky!KX67)</f>
        <v/>
      </c>
      <c r="BB40" s="256" t="str">
        <f>IF(ISBLANK(Výsledky!$LE$3),"",Výsledky!LE67)</f>
        <v/>
      </c>
      <c r="BC40" s="256" t="str">
        <f>IF(ISBLANK(Výsledky!$LL$3),"",Výsledky!LL67)</f>
        <v/>
      </c>
      <c r="BD40" s="256" t="str">
        <f>IF(ISBLANK(Výsledky!$LS$3),"",Výsledky!LS67)</f>
        <v/>
      </c>
      <c r="BE40" s="256" t="str">
        <f>IF(ISBLANK(Výsledky!$LZ$3),"",Výsledky!LZ67)</f>
        <v/>
      </c>
      <c r="BF40" s="256" t="str">
        <f>IF(ISBLANK(Výsledky!$MG$3),"",Výsledky!MG67)</f>
        <v/>
      </c>
      <c r="BG40" s="256" t="str">
        <f>IF(ISBLANK(Výsledky!$MN$3),"",Výsledky!MN67)</f>
        <v/>
      </c>
      <c r="BH40" s="256" t="str">
        <f>IF(ISBLANK(Výsledky!$MU$3),"",Výsledky!MU67)</f>
        <v/>
      </c>
      <c r="BI40" s="256" t="str">
        <f>IF(ISBLANK(Výsledky!$NB$3),"",Výsledky!NB67)</f>
        <v/>
      </c>
      <c r="BJ40" s="256" t="str">
        <f>IF(ISBLANK(Výsledky!$NI$3),"",Výsledky!NI67)</f>
        <v/>
      </c>
      <c r="BK40" s="256" t="str">
        <f>IF(ISBLANK(Výsledky!$NP$3),"",Výsledky!NP67)</f>
        <v/>
      </c>
      <c r="BL40" s="256" t="str">
        <f>IF(ISBLANK(Výsledky!$NW$3),"",Výsledky!NW67)</f>
        <v/>
      </c>
      <c r="BM40" s="256" t="str">
        <f>IF(ISBLANK(Výsledky!$OD$3),"",Výsledky!OD67)</f>
        <v/>
      </c>
      <c r="BN40" s="256" t="str">
        <f>IF(ISBLANK(Výsledky!$OK$3),"",Výsledky!OK67)</f>
        <v/>
      </c>
      <c r="BO40" s="256" t="str">
        <f>IF(ISBLANK(Výsledky!$OR$3),"",Výsledky!OR67)</f>
        <v/>
      </c>
      <c r="BP40" s="256" t="str">
        <f>IF(ISBLANK(Výsledky!$OY$3),"",Výsledky!OY67)</f>
        <v/>
      </c>
      <c r="BQ40" s="256" t="str">
        <f>IF(ISBLANK(Výsledky!$PF$3),"",Výsledky!PF67)</f>
        <v/>
      </c>
      <c r="BR40" s="256" t="str">
        <f>IF(ISBLANK(Výsledky!$PM$3),"",Výsledky!PM67)</f>
        <v/>
      </c>
      <c r="BS40" s="256" t="str">
        <f>IF(ISBLANK(Výsledky!$PT$3),"",Výsledky!PT67)</f>
        <v/>
      </c>
      <c r="BT40" s="256" t="str">
        <f>IF(ISBLANK(Výsledky!$QA$3),"",Výsledky!QA67)</f>
        <v/>
      </c>
      <c r="BU40" s="256" t="str">
        <f>IF(ISBLANK(Výsledky!$QH$3),"",Výsledky!QH67)</f>
        <v/>
      </c>
      <c r="BV40" s="256" t="str">
        <f>IF(ISBLANK(Výsledky!$QO$3),"",Výsledky!QO67)</f>
        <v/>
      </c>
      <c r="BW40" s="291" t="str">
        <f>IF(ISBLANK(Výsledky!$QV$3),"",Výsledky!QV67)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Tipy!A68</f>
        <v>60</v>
      </c>
      <c r="D41" s="242" t="str">
        <f>IF(Tipy!B68="","",Tipy!B68)</f>
        <v>suflo</v>
      </c>
      <c r="E41" s="51">
        <f>SUM(F41:J41)</f>
        <v>1070</v>
      </c>
      <c r="F41" s="246">
        <f>IF(ISBLANK(Výsledky!$I$3),"-",SUM(K41:O41,Q41,S41,U41,V41,X41,Z41,AB41,AC41,AE41:AG41,AI41,AK41:AM41,AP41,AS41:AU41,AW41,AY41,BB41,BD41,BG41:BJ41,BL41,BO41,BP41,BR41,BT41,BU41))</f>
        <v>700</v>
      </c>
      <c r="G41" s="267">
        <f>IF(ISBLANK(Výsledky!$AY$3),"-",SUM(P41,T41,W41,AA41,AD41,AH41,AV41,AX41,BC41,BE41,BK41,BM41,BQ41,BS41,BV41))</f>
        <v>160</v>
      </c>
      <c r="H41" s="268">
        <f>IF(ISBLANK(Výsledky!$BM$3),"-",SUM(R41,Y41,AJ41,AO41,AQ41,AZ41))</f>
        <v>190</v>
      </c>
      <c r="I41" s="247">
        <f>IF(ISBLANK(Výsledky!$GI$3),"-",SUM(AN41,AR41,BA41,BF41,BN41,BW41))</f>
        <v>20</v>
      </c>
      <c r="J41" s="262" t="str">
        <f>IF(ISBLANK(Výsledky!$I$3),"",Výsledky!I72)</f>
        <v>-</v>
      </c>
      <c r="K41" s="265">
        <f>IF(ISBLANK(Výsledky!$P$3),"",Výsledky!P74)</f>
        <v>30</v>
      </c>
      <c r="L41" s="266">
        <f>IF(ISBLANK(Výsledky!$W$3),"",Výsledky!W74)</f>
        <v>60</v>
      </c>
      <c r="M41" s="256">
        <f>IF(ISBLANK(Výsledky!$AD$3),"",Výsledky!AD74)</f>
        <v>20</v>
      </c>
      <c r="N41" s="256">
        <f>IF(ISBLANK(Výsledky!$AK$3),"",Výsledky!AK74)</f>
        <v>40</v>
      </c>
      <c r="O41" s="256">
        <f>IF(ISBLANK(Výsledky!$AR$3),"",Výsledky!AR74)</f>
        <v>50</v>
      </c>
      <c r="P41" s="256">
        <f>IF(ISBLANK(Výsledky!$AY$3),"",Výsledky!AY74)</f>
        <v>40</v>
      </c>
      <c r="Q41" s="256">
        <f>IF(ISBLANK(Výsledky!$BF$3),"",Výsledky!BF74)</f>
        <v>50</v>
      </c>
      <c r="R41" s="256">
        <f>IF(ISBLANK(Výsledky!$BM$3),"",Výsledky!BM74)</f>
        <v>60</v>
      </c>
      <c r="S41" s="256">
        <f>IF(ISBLANK(Výsledky!$BT$3),"",Výsledky!BT74)</f>
        <v>0</v>
      </c>
      <c r="T41" s="256">
        <f>IF(ISBLANK(Výsledky!$CA$3),"",Výsledky!CA74)</f>
        <v>20</v>
      </c>
      <c r="U41" s="256">
        <f>IF(ISBLANK(Výsledky!$CH$3),"",Výsledky!CH74)</f>
        <v>20</v>
      </c>
      <c r="V41" s="256">
        <f>IF(ISBLANK(Výsledky!$CO$3),"",Výsledky!CO74)</f>
        <v>20</v>
      </c>
      <c r="W41" s="256">
        <f>IF(ISBLANK(Výsledky!$CV$3),"",Výsledky!CV74)</f>
        <v>40</v>
      </c>
      <c r="X41" s="256">
        <f>IF(ISBLANK(Výsledky!$DC$3),"",Výsledky!DC74)</f>
        <v>40</v>
      </c>
      <c r="Y41" s="256">
        <f>IF(ISBLANK(Výsledky!$DJ$3),"",Výsledky!DJ74)</f>
        <v>70</v>
      </c>
      <c r="Z41" s="256">
        <f>IF(ISBLANK(Výsledky!$DQ$3),"",Výsledky!DQ74)</f>
        <v>0</v>
      </c>
      <c r="AA41" s="256" t="str">
        <f>IF(ISBLANK(Výsledky!$DX$3),"",Výsledky!DX74)</f>
        <v>-</v>
      </c>
      <c r="AB41" s="256">
        <f>IF(ISBLANK(Výsledky!$EE$3),"",Výsledky!EE74)</f>
        <v>40</v>
      </c>
      <c r="AC41" s="256">
        <f>IF(ISBLANK(Výsledky!$EL$3),"",Výsledky!EL74)</f>
        <v>20</v>
      </c>
      <c r="AD41" s="256">
        <f>IF(ISBLANK(Výsledky!$ES$3),"",Výsledky!ES74)</f>
        <v>60</v>
      </c>
      <c r="AE41" s="256">
        <f>IF(ISBLANK(Výsledky!$EZ$3),"",Výsledky!EZ74)</f>
        <v>20</v>
      </c>
      <c r="AF41" s="256">
        <f>IF(ISBLANK(Výsledky!$FG$3),"",Výsledky!FG74)</f>
        <v>60</v>
      </c>
      <c r="AG41" s="256">
        <f>IF(ISBLANK(Výsledky!$FN$3),"",Výsledky!FN74)</f>
        <v>40</v>
      </c>
      <c r="AH41" s="256">
        <f>IF(ISBLANK(Výsledky!$FU$3),"",Výsledky!FU74)</f>
        <v>0</v>
      </c>
      <c r="AI41" s="256">
        <f>IF(ISBLANK(Výsledky!$GB$3),"",Výsledky!GB74)</f>
        <v>10</v>
      </c>
      <c r="AJ41" s="256">
        <f>IF(ISBLANK(Výsledky!$GI$3),"",Výsledky!GI74)</f>
        <v>20</v>
      </c>
      <c r="AK41" s="256">
        <f>IF(ISBLANK(Výsledky!$GP$3),"",Výsledky!GP74)</f>
        <v>30</v>
      </c>
      <c r="AL41" s="256">
        <f>IF(ISBLANK(Výsledky!$GW$3),"",Výsledky!GW74)</f>
        <v>50</v>
      </c>
      <c r="AM41" s="256">
        <f>IF(ISBLANK(Výsledky!$HD$3),"",Výsledky!HD74)</f>
        <v>20</v>
      </c>
      <c r="AN41" s="256" t="str">
        <f>IF(ISBLANK(Výsledky!$HK$3),"",Výsledky!HK74)</f>
        <v>-</v>
      </c>
      <c r="AO41" s="256">
        <f>IF(ISBLANK(Výsledky!$HR$3),"",Výsledky!HR74)</f>
        <v>40</v>
      </c>
      <c r="AP41" s="256">
        <f>IF(ISBLANK(Výsledky!$HY$3),"",Výsledky!HY74)</f>
        <v>40</v>
      </c>
      <c r="AQ41" s="256">
        <f>IF(ISBLANK(Výsledky!$IF$3),"",Výsledky!IF74)</f>
        <v>0</v>
      </c>
      <c r="AR41" s="256">
        <f>IF(ISBLANK(Výsledky!$IM$3),"",Výsledky!IM74)</f>
        <v>20</v>
      </c>
      <c r="AS41" s="256">
        <f>IF(ISBLANK(Výsledky!$IT$3),"",Výsledky!IT74)</f>
        <v>40</v>
      </c>
      <c r="AT41" s="256">
        <f>IF(ISBLANK(Výsledky!$JA$3),"",Výsledky!JA74)</f>
        <v>0</v>
      </c>
      <c r="AU41" s="256" t="str">
        <f>IF(ISBLANK(Výsledky!$JH$3),"",Výsledky!JH74)</f>
        <v>-</v>
      </c>
      <c r="AV41" s="256" t="str">
        <f>IF(ISBLANK(Výsledky!$JO$3),"",Výsledky!JO74)</f>
        <v/>
      </c>
      <c r="AW41" s="256" t="str">
        <f>IF(ISBLANK(Výsledky!$JV$3),"",Výsledky!JV74)</f>
        <v>-</v>
      </c>
      <c r="AX41" s="256" t="str">
        <f>IF(ISBLANK(Výsledky!$KC$3),"",Výsledky!KC74)</f>
        <v/>
      </c>
      <c r="AY41" s="256" t="str">
        <f>IF(ISBLANK(Výsledky!$KJ$3),"",Výsledky!KJ74)</f>
        <v/>
      </c>
      <c r="AZ41" s="256" t="str">
        <f>IF(ISBLANK(Výsledky!$KQ$3),"",Výsledky!KQ74)</f>
        <v/>
      </c>
      <c r="BA41" s="256" t="str">
        <f>IF(ISBLANK(Výsledky!$KX$3),"",Výsledky!KX74)</f>
        <v/>
      </c>
      <c r="BB41" s="256" t="str">
        <f>IF(ISBLANK(Výsledky!$LE$3),"",Výsledky!LE74)</f>
        <v/>
      </c>
      <c r="BC41" s="256" t="str">
        <f>IF(ISBLANK(Výsledky!$LL$3),"",Výsledky!LL74)</f>
        <v/>
      </c>
      <c r="BD41" s="256" t="str">
        <f>IF(ISBLANK(Výsledky!$LS$3),"",Výsledky!LS74)</f>
        <v/>
      </c>
      <c r="BE41" s="256" t="str">
        <f>IF(ISBLANK(Výsledky!$LZ$3),"",Výsledky!LZ74)</f>
        <v/>
      </c>
      <c r="BF41" s="256" t="str">
        <f>IF(ISBLANK(Výsledky!$MG$3),"",Výsledky!MG74)</f>
        <v/>
      </c>
      <c r="BG41" s="256" t="str">
        <f>IF(ISBLANK(Výsledky!$MN$3),"",Výsledky!MN74)</f>
        <v/>
      </c>
      <c r="BH41" s="256" t="str">
        <f>IF(ISBLANK(Výsledky!$MU$3),"",Výsledky!MU74)</f>
        <v/>
      </c>
      <c r="BI41" s="256" t="str">
        <f>IF(ISBLANK(Výsledky!$NB$3),"",Výsledky!NB74)</f>
        <v/>
      </c>
      <c r="BJ41" s="256" t="str">
        <f>IF(ISBLANK(Výsledky!$NI$3),"",Výsledky!NI74)</f>
        <v/>
      </c>
      <c r="BK41" s="256" t="str">
        <f>IF(ISBLANK(Výsledky!$NP$3),"",Výsledky!NP74)</f>
        <v/>
      </c>
      <c r="BL41" s="256" t="str">
        <f>IF(ISBLANK(Výsledky!$NW$3),"",Výsledky!NW74)</f>
        <v/>
      </c>
      <c r="BM41" s="256" t="str">
        <f>IF(ISBLANK(Výsledky!$OD$3),"",Výsledky!OD74)</f>
        <v/>
      </c>
      <c r="BN41" s="256" t="str">
        <f>IF(ISBLANK(Výsledky!$OK$3),"",Výsledky!OK74)</f>
        <v/>
      </c>
      <c r="BO41" s="256" t="str">
        <f>IF(ISBLANK(Výsledky!$OR$3),"",Výsledky!OR74)</f>
        <v/>
      </c>
      <c r="BP41" s="256" t="str">
        <f>IF(ISBLANK(Výsledky!$OY$3),"",Výsledky!OY74)</f>
        <v/>
      </c>
      <c r="BQ41" s="256" t="str">
        <f>IF(ISBLANK(Výsledky!$PF$3),"",Výsledky!PF74)</f>
        <v/>
      </c>
      <c r="BR41" s="256" t="str">
        <f>IF(ISBLANK(Výsledky!$PM$3),"",Výsledky!PM74)</f>
        <v/>
      </c>
      <c r="BS41" s="256" t="str">
        <f>IF(ISBLANK(Výsledky!$PT$3),"",Výsledky!PT74)</f>
        <v/>
      </c>
      <c r="BT41" s="256" t="str">
        <f>IF(ISBLANK(Výsledky!$QA$3),"",Výsledky!QA74)</f>
        <v/>
      </c>
      <c r="BU41" s="256" t="str">
        <f>IF(ISBLANK(Výsledky!$QH$3),"",Výsledky!QH74)</f>
        <v/>
      </c>
      <c r="BV41" s="256" t="str">
        <f>IF(ISBLANK(Výsledky!$QO$3),"",Výsledky!QO74)</f>
        <v/>
      </c>
      <c r="BW41" s="291" t="str">
        <f>IF(ISBLANK(Výsledky!$QV$3),"",Výsledky!QV74)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Tipy!A10</f>
        <v>68</v>
      </c>
      <c r="D42" s="242" t="str">
        <f>IF(Tipy!B10="","",Tipy!B10)</f>
        <v>Balky</v>
      </c>
      <c r="E42" s="51">
        <f>SUM(F42:J42)</f>
        <v>1070</v>
      </c>
      <c r="F42" s="246">
        <f>IF(ISBLANK(Výsledky!$I$3),"-",SUM(K42:O42,Q42,S42,U42,V42,X42,Z42,AB42,AC42,AE42:AG42,AI42,AK42:AM42,AP42,AS42:AU42,AW42,AY42,BB42,BD42,BG42:BJ42,BL42,BO42,BP42,BR42,BT42,BU42))</f>
        <v>770</v>
      </c>
      <c r="G42" s="267">
        <f>IF(ISBLANK(Výsledky!$AY$3),"-",SUM(P42,T42,W42,AA42,AD42,AH42,AV42,AX42,BC42,BE42,BK42,BM42,BQ42,BS42,BV42))</f>
        <v>170</v>
      </c>
      <c r="H42" s="268">
        <f>IF(ISBLANK(Výsledky!$BM$3),"-",SUM(R42,Y42,AJ42,AO42,AQ42,AZ42))</f>
        <v>70</v>
      </c>
      <c r="I42" s="247">
        <f>IF(ISBLANK(Výsledky!$GI$3),"-",SUM(AN42,AR42,BA42,BF42,BN42,BW42))</f>
        <v>60</v>
      </c>
      <c r="J42" s="262" t="str">
        <f>IF(ISBLANK(Výsledky!$I$3),"",Výsledky!I16)</f>
        <v>-</v>
      </c>
      <c r="K42" s="265">
        <f>IF(ISBLANK(Výsledky!$P$3),"",Výsledky!P16)</f>
        <v>20</v>
      </c>
      <c r="L42" s="266">
        <f>IF(ISBLANK(Výsledky!$W$3),"",Výsledky!W16)</f>
        <v>50</v>
      </c>
      <c r="M42" s="256" t="str">
        <f>IF(ISBLANK(Výsledky!$AD$3),"",Výsledky!AD16)</f>
        <v>-</v>
      </c>
      <c r="N42" s="256">
        <f>IF(ISBLANK(Výsledky!$AK$3),"",Výsledky!AK16)</f>
        <v>40</v>
      </c>
      <c r="O42" s="256">
        <f>IF(ISBLANK(Výsledky!$AR$3),"",Výsledky!AR16)</f>
        <v>60</v>
      </c>
      <c r="P42" s="256">
        <f>IF(ISBLANK(Výsledky!$AY$3),"",Výsledky!AY16)</f>
        <v>70</v>
      </c>
      <c r="Q42" s="256">
        <f>IF(ISBLANK(Výsledky!$BF$3),"",Výsledky!BF16)</f>
        <v>50</v>
      </c>
      <c r="R42" s="256" t="str">
        <f>IF(ISBLANK(Výsledky!$BM$3),"",Výsledky!BM16)</f>
        <v>-</v>
      </c>
      <c r="S42" s="256" t="str">
        <f>IF(ISBLANK(Výsledky!$BT$3),"",Výsledky!BT16)</f>
        <v>-</v>
      </c>
      <c r="T42" s="256">
        <f>IF(ISBLANK(Výsledky!$CA$3),"",Výsledky!CA16)</f>
        <v>40</v>
      </c>
      <c r="U42" s="256">
        <f>IF(ISBLANK(Výsledky!$CH$3),"",Výsledky!CH16)</f>
        <v>0</v>
      </c>
      <c r="V42" s="256">
        <f>IF(ISBLANK(Výsledky!$CO$3),"",Výsledky!CO16)</f>
        <v>40</v>
      </c>
      <c r="W42" s="256" t="str">
        <f>IF(ISBLANK(Výsledky!$CV$3),"",Výsledky!CV16)</f>
        <v>-</v>
      </c>
      <c r="X42" s="256">
        <f>IF(ISBLANK(Výsledky!$DC$3),"",Výsledky!DC16)</f>
        <v>50</v>
      </c>
      <c r="Y42" s="256">
        <f>IF(ISBLANK(Výsledky!$DJ$3),"",Výsledky!DJ16)</f>
        <v>40</v>
      </c>
      <c r="Z42" s="256">
        <f>IF(ISBLANK(Výsledky!$DQ$3),"",Výsledky!DQ16)</f>
        <v>0</v>
      </c>
      <c r="AA42" s="256">
        <f>IF(ISBLANK(Výsledky!$DX$3),"",Výsledky!DX16)</f>
        <v>20</v>
      </c>
      <c r="AB42" s="256">
        <f>IF(ISBLANK(Výsledky!$EE$3),"",Výsledky!EE16)</f>
        <v>40</v>
      </c>
      <c r="AC42" s="256">
        <f>IF(ISBLANK(Výsledky!$EL$3),"",Výsledky!EL16)</f>
        <v>20</v>
      </c>
      <c r="AD42" s="256">
        <f>IF(ISBLANK(Výsledky!$ES$3),"",Výsledky!ES16)</f>
        <v>40</v>
      </c>
      <c r="AE42" s="256" t="str">
        <f>IF(ISBLANK(Výsledky!$EZ$3),"",Výsledky!EZ16)</f>
        <v>-</v>
      </c>
      <c r="AF42" s="256" t="str">
        <f>IF(ISBLANK(Výsledky!$FG$3),"",Výsledky!FG16)</f>
        <v>-</v>
      </c>
      <c r="AG42" s="256">
        <f>IF(ISBLANK(Výsledky!$FN$3),"",Výsledky!FN16)</f>
        <v>40</v>
      </c>
      <c r="AH42" s="256">
        <f>IF(ISBLANK(Výsledky!$FU$3),"",Výsledky!FU16)</f>
        <v>0</v>
      </c>
      <c r="AI42" s="256">
        <f>IF(ISBLANK(Výsledky!$GB$3),"",Výsledky!GB16)</f>
        <v>0</v>
      </c>
      <c r="AJ42" s="256" t="str">
        <f>IF(ISBLANK(Výsledky!$GI$3),"",Výsledky!GI16)</f>
        <v>-</v>
      </c>
      <c r="AK42" s="256">
        <f>IF(ISBLANK(Výsledky!$GP$3),"",Výsledky!GP16)</f>
        <v>50</v>
      </c>
      <c r="AL42" s="256" t="str">
        <f>IF(ISBLANK(Výsledky!$GW$3),"",Výsledky!GW16)</f>
        <v>-</v>
      </c>
      <c r="AM42" s="256">
        <f>IF(ISBLANK(Výsledky!$HD$3),"",Výsledky!HD16)</f>
        <v>70</v>
      </c>
      <c r="AN42" s="256">
        <f>IF(ISBLANK(Výsledky!$HK$3),"",Výsledky!HK16)</f>
        <v>20</v>
      </c>
      <c r="AO42" s="256">
        <f>IF(ISBLANK(Výsledky!$HR$3),"",Výsledky!HR16)</f>
        <v>30</v>
      </c>
      <c r="AP42" s="256">
        <f>IF(ISBLANK(Výsledky!$HY$3),"",Výsledky!HY16)</f>
        <v>40</v>
      </c>
      <c r="AQ42" s="256">
        <f>IF(ISBLANK(Výsledky!$IF$3),"",Výsledky!IF16)</f>
        <v>0</v>
      </c>
      <c r="AR42" s="256">
        <f>IF(ISBLANK(Výsledky!$IM$3),"",Výsledky!IM16)</f>
        <v>40</v>
      </c>
      <c r="AS42" s="256">
        <f>IF(ISBLANK(Výsledky!$IT$3),"",Výsledky!IT16)</f>
        <v>40</v>
      </c>
      <c r="AT42" s="256">
        <f>IF(ISBLANK(Výsledky!$JA$3),"",Výsledky!JA16)</f>
        <v>0</v>
      </c>
      <c r="AU42" s="256">
        <f>IF(ISBLANK(Výsledky!$JH$3),"",Výsledky!JH16)</f>
        <v>110</v>
      </c>
      <c r="AV42" s="256" t="str">
        <f>IF(ISBLANK(Výsledky!$JO$3),"",Výsledky!JO16)</f>
        <v/>
      </c>
      <c r="AW42" s="256">
        <f>IF(ISBLANK(Výsledky!$JV$3),"",Výsledky!JV16)</f>
        <v>50</v>
      </c>
      <c r="AX42" s="256" t="str">
        <f>IF(ISBLANK(Výsledky!$KC$3),"",Výsledky!KC16)</f>
        <v/>
      </c>
      <c r="AY42" s="256" t="str">
        <f>IF(ISBLANK(Výsledky!$KJ$3),"",Výsledky!KJ16)</f>
        <v/>
      </c>
      <c r="AZ42" s="256" t="str">
        <f>IF(ISBLANK(Výsledky!$KQ$3),"",Výsledky!KQ16)</f>
        <v/>
      </c>
      <c r="BA42" s="256" t="str">
        <f>IF(ISBLANK(Výsledky!$KX$3),"",Výsledky!KX16)</f>
        <v/>
      </c>
      <c r="BB42" s="256" t="str">
        <f>IF(ISBLANK(Výsledky!$LE$3),"",Výsledky!LE16)</f>
        <v/>
      </c>
      <c r="BC42" s="256" t="str">
        <f>IF(ISBLANK(Výsledky!$LL$3),"",Výsledky!LL16)</f>
        <v/>
      </c>
      <c r="BD42" s="256" t="str">
        <f>IF(ISBLANK(Výsledky!$LS$3),"",Výsledky!LS16)</f>
        <v/>
      </c>
      <c r="BE42" s="256" t="str">
        <f>IF(ISBLANK(Výsledky!$LZ$3),"",Výsledky!LZ16)</f>
        <v/>
      </c>
      <c r="BF42" s="256" t="str">
        <f>IF(ISBLANK(Výsledky!$MG$3),"",Výsledky!MG16)</f>
        <v/>
      </c>
      <c r="BG42" s="256" t="str">
        <f>IF(ISBLANK(Výsledky!$MN$3),"",Výsledky!MN16)</f>
        <v/>
      </c>
      <c r="BH42" s="256" t="str">
        <f>IF(ISBLANK(Výsledky!$MU$3),"",Výsledky!MU16)</f>
        <v/>
      </c>
      <c r="BI42" s="256" t="str">
        <f>IF(ISBLANK(Výsledky!$NB$3),"",Výsledky!NB16)</f>
        <v/>
      </c>
      <c r="BJ42" s="256" t="str">
        <f>IF(ISBLANK(Výsledky!$NI$3),"",Výsledky!NI16)</f>
        <v/>
      </c>
      <c r="BK42" s="256" t="str">
        <f>IF(ISBLANK(Výsledky!$NP$3),"",Výsledky!NP16)</f>
        <v/>
      </c>
      <c r="BL42" s="256" t="str">
        <f>IF(ISBLANK(Výsledky!$NW$3),"",Výsledky!NW16)</f>
        <v/>
      </c>
      <c r="BM42" s="256" t="str">
        <f>IF(ISBLANK(Výsledky!$OD$3),"",Výsledky!OD16)</f>
        <v/>
      </c>
      <c r="BN42" s="256" t="str">
        <f>IF(ISBLANK(Výsledky!$OK$3),"",Výsledky!OK16)</f>
        <v/>
      </c>
      <c r="BO42" s="256" t="str">
        <f>IF(ISBLANK(Výsledky!$OR$3),"",Výsledky!OR16)</f>
        <v/>
      </c>
      <c r="BP42" s="256" t="str">
        <f>IF(ISBLANK(Výsledky!$OY$3),"",Výsledky!OY16)</f>
        <v/>
      </c>
      <c r="BQ42" s="256" t="str">
        <f>IF(ISBLANK(Výsledky!$PF$3),"",Výsledky!PF16)</f>
        <v/>
      </c>
      <c r="BR42" s="256" t="str">
        <f>IF(ISBLANK(Výsledky!$PM$3),"",Výsledky!PM16)</f>
        <v/>
      </c>
      <c r="BS42" s="256" t="str">
        <f>IF(ISBLANK(Výsledky!$PT$3),"",Výsledky!PT16)</f>
        <v/>
      </c>
      <c r="BT42" s="256" t="str">
        <f>IF(ISBLANK(Výsledky!$QA$3),"",Výsledky!QA16)</f>
        <v/>
      </c>
      <c r="BU42" s="256" t="str">
        <f>IF(ISBLANK(Výsledky!$QH$3),"",Výsledky!QH16)</f>
        <v/>
      </c>
      <c r="BV42" s="256" t="str">
        <f>IF(ISBLANK(Výsledky!$QO$3),"",Výsledky!QO16)</f>
        <v/>
      </c>
      <c r="BW42" s="291" t="str">
        <f>IF(ISBLANK(Výsledky!$QV$3),"",Výsledky!QV16)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Tipy!A28</f>
        <v>32</v>
      </c>
      <c r="D43" s="242" t="str">
        <f>IF(Tipy!B28="","",Tipy!B28)</f>
        <v>kirips</v>
      </c>
      <c r="E43" s="51">
        <f>SUM(F43:J43)</f>
        <v>1060</v>
      </c>
      <c r="F43" s="246">
        <f>IF(ISBLANK(Výsledky!$I$3),"-",SUM(K43:O43,Q43,S43,U43,V43,X43,Z43,AB43,AC43,AE43:AG43,AI43,AK43:AM43,AP43,AS43:AU43,AW43,AY43,BB43,BD43,BG43:BJ43,BL43,BO43,BP43,BR43,BT43,BU43))</f>
        <v>700</v>
      </c>
      <c r="G43" s="267">
        <f>IF(ISBLANK(Výsledky!$AY$3),"-",SUM(P43,T43,W43,AA43,AD43,AH43,AV43,AX43,BC43,BE43,BK43,BM43,BQ43,BS43,BV43))</f>
        <v>150</v>
      </c>
      <c r="H43" s="268">
        <f>IF(ISBLANK(Výsledky!$BM$3),"-",SUM(R43,Y43,AJ43,AO43,AQ43,AZ43))</f>
        <v>150</v>
      </c>
      <c r="I43" s="247">
        <f>IF(ISBLANK(Výsledky!$GI$3),"-",SUM(AN43,AR43,BA43,BF43,BN43,BW43))</f>
        <v>60</v>
      </c>
      <c r="J43" s="262" t="str">
        <f>IF(ISBLANK(Výsledky!$I$3),"",Výsledky!I34)</f>
        <v>-</v>
      </c>
      <c r="K43" s="265">
        <f>IF(ISBLANK(Výsledky!$P$3),"",Výsledky!P34)</f>
        <v>30</v>
      </c>
      <c r="L43" s="266">
        <f>IF(ISBLANK(Výsledky!$W$3),"",Výsledky!W34)</f>
        <v>40</v>
      </c>
      <c r="M43" s="256">
        <f>IF(ISBLANK(Výsledky!$AD$3),"",Výsledky!AD34)</f>
        <v>20</v>
      </c>
      <c r="N43" s="256">
        <f>IF(ISBLANK(Výsledky!$AK$3),"",Výsledky!AK34)</f>
        <v>80</v>
      </c>
      <c r="O43" s="256">
        <f>IF(ISBLANK(Výsledky!$AR$3),"",Výsledky!AR34)</f>
        <v>30</v>
      </c>
      <c r="P43" s="256">
        <f>IF(ISBLANK(Výsledky!$AY$3),"",Výsledky!AY34)</f>
        <v>50</v>
      </c>
      <c r="Q43" s="256">
        <f>IF(ISBLANK(Výsledky!$BF$3),"",Výsledky!BF34)</f>
        <v>40</v>
      </c>
      <c r="R43" s="256">
        <f>IF(ISBLANK(Výsledky!$BM$3),"",Výsledky!BM34)</f>
        <v>40</v>
      </c>
      <c r="S43" s="256">
        <f>IF(ISBLANK(Výsledky!$BT$3),"",Výsledky!BT34)</f>
        <v>0</v>
      </c>
      <c r="T43" s="256">
        <f>IF(ISBLANK(Výsledky!$CA$3),"",Výsledky!CA34)</f>
        <v>20</v>
      </c>
      <c r="U43" s="256">
        <f>IF(ISBLANK(Výsledky!$CH$3),"",Výsledky!CH34)</f>
        <v>0</v>
      </c>
      <c r="V43" s="256">
        <f>IF(ISBLANK(Výsledky!$CO$3),"",Výsledky!CO34)</f>
        <v>20</v>
      </c>
      <c r="W43" s="256">
        <f>IF(ISBLANK(Výsledky!$CV$3),"",Výsledky!CV34)</f>
        <v>40</v>
      </c>
      <c r="X43" s="256">
        <f>IF(ISBLANK(Výsledky!$DC$3),"",Výsledky!DC34)</f>
        <v>60</v>
      </c>
      <c r="Y43" s="256">
        <f>IF(ISBLANK(Výsledky!$DJ$3),"",Výsledky!DJ34)</f>
        <v>70</v>
      </c>
      <c r="Z43" s="256">
        <f>IF(ISBLANK(Výsledky!$DQ$3),"",Výsledky!DQ34)</f>
        <v>0</v>
      </c>
      <c r="AA43" s="256">
        <f>IF(ISBLANK(Výsledky!$DX$3),"",Výsledky!DX34)</f>
        <v>0</v>
      </c>
      <c r="AB43" s="256">
        <f>IF(ISBLANK(Výsledky!$EE$3),"",Výsledky!EE34)</f>
        <v>20</v>
      </c>
      <c r="AC43" s="256">
        <f>IF(ISBLANK(Výsledky!$EL$3),"",Výsledky!EL34)</f>
        <v>0</v>
      </c>
      <c r="AD43" s="256">
        <f>IF(ISBLANK(Výsledky!$ES$3),"",Výsledky!ES34)</f>
        <v>30</v>
      </c>
      <c r="AE43" s="256">
        <f>IF(ISBLANK(Výsledky!$EZ$3),"",Výsledky!EZ34)</f>
        <v>20</v>
      </c>
      <c r="AF43" s="256">
        <f>IF(ISBLANK(Výsledky!$FG$3),"",Výsledky!FG34)</f>
        <v>30</v>
      </c>
      <c r="AG43" s="256">
        <f>IF(ISBLANK(Výsledky!$FN$3),"",Výsledky!FN34)</f>
        <v>50</v>
      </c>
      <c r="AH43" s="256">
        <f>IF(ISBLANK(Výsledky!$FU$3),"",Výsledky!FU34)</f>
        <v>10</v>
      </c>
      <c r="AI43" s="256">
        <f>IF(ISBLANK(Výsledky!$GB$3),"",Výsledky!GB34)</f>
        <v>0</v>
      </c>
      <c r="AJ43" s="256">
        <f>IF(ISBLANK(Výsledky!$GI$3),"",Výsledky!GI34)</f>
        <v>20</v>
      </c>
      <c r="AK43" s="256">
        <f>IF(ISBLANK(Výsledky!$GP$3),"",Výsledky!GP34)</f>
        <v>10</v>
      </c>
      <c r="AL43" s="256">
        <f>IF(ISBLANK(Výsledky!$GW$3),"",Výsledky!GW34)</f>
        <v>20</v>
      </c>
      <c r="AM43" s="256">
        <f>IF(ISBLANK(Výsledky!$HD$3),"",Výsledky!HD34)</f>
        <v>40</v>
      </c>
      <c r="AN43" s="256">
        <f>IF(ISBLANK(Výsledky!$HK$3),"",Výsledky!HK34)</f>
        <v>20</v>
      </c>
      <c r="AO43" s="256">
        <f>IF(ISBLANK(Výsledky!$HR$3),"",Výsledky!HR34)</f>
        <v>20</v>
      </c>
      <c r="AP43" s="256">
        <f>IF(ISBLANK(Výsledky!$HY$3),"",Výsledky!HY34)</f>
        <v>40</v>
      </c>
      <c r="AQ43" s="256">
        <f>IF(ISBLANK(Výsledky!$IF$3),"",Výsledky!IF34)</f>
        <v>0</v>
      </c>
      <c r="AR43" s="256">
        <f>IF(ISBLANK(Výsledky!$IM$3),"",Výsledky!IM34)</f>
        <v>40</v>
      </c>
      <c r="AS43" s="256">
        <f>IF(ISBLANK(Výsledky!$IT$3),"",Výsledky!IT34)</f>
        <v>40</v>
      </c>
      <c r="AT43" s="256">
        <f>IF(ISBLANK(Výsledky!$JA$3),"",Výsledky!JA34)</f>
        <v>0</v>
      </c>
      <c r="AU43" s="256">
        <f>IF(ISBLANK(Výsledky!$JH$3),"",Výsledky!JH34)</f>
        <v>80</v>
      </c>
      <c r="AV43" s="256" t="str">
        <f>IF(ISBLANK(Výsledky!$JO$3),"",Výsledky!JO34)</f>
        <v/>
      </c>
      <c r="AW43" s="256">
        <f>IF(ISBLANK(Výsledky!$JV$3),"",Výsledky!JV34)</f>
        <v>30</v>
      </c>
      <c r="AX43" s="256" t="str">
        <f>IF(ISBLANK(Výsledky!$KC$3),"",Výsledky!KC34)</f>
        <v/>
      </c>
      <c r="AY43" s="256" t="str">
        <f>IF(ISBLANK(Výsledky!$KJ$3),"",Výsledky!KJ34)</f>
        <v/>
      </c>
      <c r="AZ43" s="256" t="str">
        <f>IF(ISBLANK(Výsledky!$KQ$3),"",Výsledky!KQ34)</f>
        <v/>
      </c>
      <c r="BA43" s="256" t="str">
        <f>IF(ISBLANK(Výsledky!$KX$3),"",Výsledky!KX34)</f>
        <v/>
      </c>
      <c r="BB43" s="256" t="str">
        <f>IF(ISBLANK(Výsledky!$LE$3),"",Výsledky!LE34)</f>
        <v/>
      </c>
      <c r="BC43" s="256" t="str">
        <f>IF(ISBLANK(Výsledky!$LL$3),"",Výsledky!LL34)</f>
        <v/>
      </c>
      <c r="BD43" s="256" t="str">
        <f>IF(ISBLANK(Výsledky!$LS$3),"",Výsledky!LS34)</f>
        <v/>
      </c>
      <c r="BE43" s="256" t="str">
        <f>IF(ISBLANK(Výsledky!$LZ$3),"",Výsledky!LZ34)</f>
        <v/>
      </c>
      <c r="BF43" s="256" t="str">
        <f>IF(ISBLANK(Výsledky!$MG$3),"",Výsledky!MG34)</f>
        <v/>
      </c>
      <c r="BG43" s="256" t="str">
        <f>IF(ISBLANK(Výsledky!$MN$3),"",Výsledky!MN34)</f>
        <v/>
      </c>
      <c r="BH43" s="256" t="str">
        <f>IF(ISBLANK(Výsledky!$MU$3),"",Výsledky!MU34)</f>
        <v/>
      </c>
      <c r="BI43" s="256" t="str">
        <f>IF(ISBLANK(Výsledky!$NB$3),"",Výsledky!NB34)</f>
        <v/>
      </c>
      <c r="BJ43" s="256" t="str">
        <f>IF(ISBLANK(Výsledky!$NI$3),"",Výsledky!NI34)</f>
        <v/>
      </c>
      <c r="BK43" s="256" t="str">
        <f>IF(ISBLANK(Výsledky!$NP$3),"",Výsledky!NP34)</f>
        <v/>
      </c>
      <c r="BL43" s="256" t="str">
        <f>IF(ISBLANK(Výsledky!$NW$3),"",Výsledky!NW34)</f>
        <v/>
      </c>
      <c r="BM43" s="256" t="str">
        <f>IF(ISBLANK(Výsledky!$OD$3),"",Výsledky!OD34)</f>
        <v/>
      </c>
      <c r="BN43" s="256" t="str">
        <f>IF(ISBLANK(Výsledky!$OK$3),"",Výsledky!OK34)</f>
        <v/>
      </c>
      <c r="BO43" s="256" t="str">
        <f>IF(ISBLANK(Výsledky!$OR$3),"",Výsledky!OR34)</f>
        <v/>
      </c>
      <c r="BP43" s="256" t="str">
        <f>IF(ISBLANK(Výsledky!$OY$3),"",Výsledky!OY34)</f>
        <v/>
      </c>
      <c r="BQ43" s="256" t="str">
        <f>IF(ISBLANK(Výsledky!$PF$3),"",Výsledky!PF34)</f>
        <v/>
      </c>
      <c r="BR43" s="256" t="str">
        <f>IF(ISBLANK(Výsledky!$PM$3),"",Výsledky!PM34)</f>
        <v/>
      </c>
      <c r="BS43" s="256" t="str">
        <f>IF(ISBLANK(Výsledky!$PT$3),"",Výsledky!PT34)</f>
        <v/>
      </c>
      <c r="BT43" s="256" t="str">
        <f>IF(ISBLANK(Výsledky!$QA$3),"",Výsledky!QA34)</f>
        <v/>
      </c>
      <c r="BU43" s="256" t="str">
        <f>IF(ISBLANK(Výsledky!$QH$3),"",Výsledky!QH34)</f>
        <v/>
      </c>
      <c r="BV43" s="256" t="str">
        <f>IF(ISBLANK(Výsledky!$QO$3),"",Výsledky!QO34)</f>
        <v/>
      </c>
      <c r="BW43" s="291" t="str">
        <f>IF(ISBLANK(Výsledky!$QV$3),"",Výsledky!QV34)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Tipy!A62</f>
        <v>25</v>
      </c>
      <c r="D44" s="242" t="str">
        <f>IF(Tipy!B62="","",Tipy!B62)</f>
        <v>Roman9YNWA</v>
      </c>
      <c r="E44" s="51">
        <f>SUM(F44:J44)</f>
        <v>990</v>
      </c>
      <c r="F44" s="246">
        <f>IF(ISBLANK(Výsledky!$I$3),"-",SUM(K44:O44,Q44,S44,U44,V44,X44,Z44,AB44,AC44,AE44:AG44,AI44,AK44:AM44,AP44,AS44:AU44,AW44,AY44,BB44,BD44,BG44:BJ44,BL44,BO44,BP44,BR44,BT44,BU44))</f>
        <v>620</v>
      </c>
      <c r="G44" s="267">
        <f>IF(ISBLANK(Výsledky!$AY$3),"-",SUM(P44,T44,W44,AA44,AD44,AH44,AV44,AX44,BC44,BE44,BK44,BM44,BQ44,BS44,BV44))</f>
        <v>190</v>
      </c>
      <c r="H44" s="268">
        <f>IF(ISBLANK(Výsledky!$BM$3),"-",SUM(R44,Y44,AJ44,AO44,AQ44,AZ44))</f>
        <v>180</v>
      </c>
      <c r="I44" s="247">
        <f>IF(ISBLANK(Výsledky!$GI$3),"-",SUM(AN44,AR44,BA44,BF44,BN44,BW44))</f>
        <v>0</v>
      </c>
      <c r="J44" s="262" t="str">
        <f>IF(ISBLANK(Výsledky!$I$3),"",Výsledky!I67)</f>
        <v>-</v>
      </c>
      <c r="K44" s="265">
        <f>IF(ISBLANK(Výsledky!$P$3),"",Výsledky!P68)</f>
        <v>40</v>
      </c>
      <c r="L44" s="266">
        <f>IF(ISBLANK(Výsledky!$W$3),"",Výsledky!W68)</f>
        <v>80</v>
      </c>
      <c r="M44" s="256">
        <f>IF(ISBLANK(Výsledky!$AD$3),"",Výsledky!AD68)</f>
        <v>20</v>
      </c>
      <c r="N44" s="256">
        <f>IF(ISBLANK(Výsledky!$AK$3),"",Výsledky!AK68)</f>
        <v>40</v>
      </c>
      <c r="O44" s="256">
        <f>IF(ISBLANK(Výsledky!$AR$3),"",Výsledky!AR68)</f>
        <v>50</v>
      </c>
      <c r="P44" s="256">
        <f>IF(ISBLANK(Výsledky!$AY$3),"",Výsledky!AY68)</f>
        <v>80</v>
      </c>
      <c r="Q44" s="256">
        <f>IF(ISBLANK(Výsledky!$BF$3),"",Výsledky!BF68)</f>
        <v>40</v>
      </c>
      <c r="R44" s="256">
        <f>IF(ISBLANK(Výsledky!$BM$3),"",Výsledky!BM68)</f>
        <v>80</v>
      </c>
      <c r="S44" s="256">
        <f>IF(ISBLANK(Výsledky!$BT$3),"",Výsledky!BT68)</f>
        <v>0</v>
      </c>
      <c r="T44" s="256">
        <f>IF(ISBLANK(Výsledky!$CA$3),"",Výsledky!CA68)</f>
        <v>70</v>
      </c>
      <c r="U44" s="256">
        <f>IF(ISBLANK(Výsledky!$CH$3),"",Výsledky!CH68)</f>
        <v>0</v>
      </c>
      <c r="V44" s="256">
        <f>IF(ISBLANK(Výsledky!$CO$3),"",Výsledky!CO68)</f>
        <v>40</v>
      </c>
      <c r="W44" s="256" t="str">
        <f>IF(ISBLANK(Výsledky!$CV$3),"",Výsledky!CV68)</f>
        <v>-</v>
      </c>
      <c r="X44" s="256">
        <f>IF(ISBLANK(Výsledky!$DC$3),"",Výsledky!DC68)</f>
        <v>80</v>
      </c>
      <c r="Y44" s="256">
        <f>IF(ISBLANK(Výsledky!$DJ$3),"",Výsledky!DJ68)</f>
        <v>30</v>
      </c>
      <c r="Z44" s="256">
        <f>IF(ISBLANK(Výsledky!$DQ$3),"",Výsledky!DQ68)</f>
        <v>0</v>
      </c>
      <c r="AA44" s="256">
        <f>IF(ISBLANK(Výsledky!$DX$3),"",Výsledky!DX68)</f>
        <v>0</v>
      </c>
      <c r="AB44" s="256">
        <f>IF(ISBLANK(Výsledky!$EE$3),"",Výsledky!EE68)</f>
        <v>50</v>
      </c>
      <c r="AC44" s="256">
        <f>IF(ISBLANK(Výsledky!$EL$3),"",Výsledky!EL68)</f>
        <v>30</v>
      </c>
      <c r="AD44" s="256">
        <f>IF(ISBLANK(Výsledky!$ES$3),"",Výsledky!ES68)</f>
        <v>40</v>
      </c>
      <c r="AE44" s="256" t="str">
        <f>IF(ISBLANK(Výsledky!$EZ$3),"",Výsledky!EZ68)</f>
        <v>-</v>
      </c>
      <c r="AF44" s="256">
        <f>IF(ISBLANK(Výsledky!$FG$3),"",Výsledky!FG68)</f>
        <v>20</v>
      </c>
      <c r="AG44" s="256" t="str">
        <f>IF(ISBLANK(Výsledky!$FN$3),"",Výsledky!FN68)</f>
        <v>-</v>
      </c>
      <c r="AH44" s="256">
        <f>IF(ISBLANK(Výsledky!$FU$3),"",Výsledky!FU68)</f>
        <v>0</v>
      </c>
      <c r="AI44" s="256" t="str">
        <f>IF(ISBLANK(Výsledky!$GB$3),"",Výsledky!GB68)</f>
        <v>-</v>
      </c>
      <c r="AJ44" s="256">
        <f>IF(ISBLANK(Výsledky!$GI$3),"",Výsledky!GI68)</f>
        <v>40</v>
      </c>
      <c r="AK44" s="256" t="str">
        <f>IF(ISBLANK(Výsledky!$GP$3),"",Výsledky!GP68)</f>
        <v>-</v>
      </c>
      <c r="AL44" s="256">
        <f>IF(ISBLANK(Výsledky!$GW$3),"",Výsledky!GW68)</f>
        <v>30</v>
      </c>
      <c r="AM44" s="256">
        <f>IF(ISBLANK(Výsledky!$HD$3),"",Výsledky!HD68)</f>
        <v>60</v>
      </c>
      <c r="AN44" s="256">
        <f>IF(ISBLANK(Výsledky!$HK$3),"",Výsledky!HK68)</f>
        <v>0</v>
      </c>
      <c r="AO44" s="256">
        <f>IF(ISBLANK(Výsledky!$HR$3),"",Výsledky!HR68)</f>
        <v>30</v>
      </c>
      <c r="AP44" s="256" t="str">
        <f>IF(ISBLANK(Výsledky!$HY$3),"",Výsledky!HY68)</f>
        <v>-</v>
      </c>
      <c r="AQ44" s="256" t="str">
        <f>IF(ISBLANK(Výsledky!$IF$3),"",Výsledky!IF68)</f>
        <v>-</v>
      </c>
      <c r="AR44" s="256" t="str">
        <f>IF(ISBLANK(Výsledky!$IM$3),"",Výsledky!IM68)</f>
        <v>-</v>
      </c>
      <c r="AS44" s="256">
        <f>IF(ISBLANK(Výsledky!$IT$3),"",Výsledky!IT68)</f>
        <v>40</v>
      </c>
      <c r="AT44" s="256" t="str">
        <f>IF(ISBLANK(Výsledky!$JA$3),"",Výsledky!JA68)</f>
        <v>-</v>
      </c>
      <c r="AU44" s="256" t="str">
        <f>IF(ISBLANK(Výsledky!$JH$3),"",Výsledky!JH68)</f>
        <v>-</v>
      </c>
      <c r="AV44" s="256" t="str">
        <f>IF(ISBLANK(Výsledky!$JO$3),"",Výsledky!JO68)</f>
        <v/>
      </c>
      <c r="AW44" s="256" t="str">
        <f>IF(ISBLANK(Výsledky!$JV$3),"",Výsledky!JV68)</f>
        <v>-</v>
      </c>
      <c r="AX44" s="256" t="str">
        <f>IF(ISBLANK(Výsledky!$KC$3),"",Výsledky!KC68)</f>
        <v/>
      </c>
      <c r="AY44" s="256" t="str">
        <f>IF(ISBLANK(Výsledky!$KJ$3),"",Výsledky!KJ68)</f>
        <v/>
      </c>
      <c r="AZ44" s="256" t="str">
        <f>IF(ISBLANK(Výsledky!$KQ$3),"",Výsledky!KQ68)</f>
        <v/>
      </c>
      <c r="BA44" s="256" t="str">
        <f>IF(ISBLANK(Výsledky!$KX$3),"",Výsledky!KX68)</f>
        <v/>
      </c>
      <c r="BB44" s="256" t="str">
        <f>IF(ISBLANK(Výsledky!$LE$3),"",Výsledky!LE68)</f>
        <v/>
      </c>
      <c r="BC44" s="256" t="str">
        <f>IF(ISBLANK(Výsledky!$LL$3),"",Výsledky!LL68)</f>
        <v/>
      </c>
      <c r="BD44" s="256" t="str">
        <f>IF(ISBLANK(Výsledky!$LS$3),"",Výsledky!LS68)</f>
        <v/>
      </c>
      <c r="BE44" s="256" t="str">
        <f>IF(ISBLANK(Výsledky!$LZ$3),"",Výsledky!LZ68)</f>
        <v/>
      </c>
      <c r="BF44" s="256" t="str">
        <f>IF(ISBLANK(Výsledky!$MG$3),"",Výsledky!MG68)</f>
        <v/>
      </c>
      <c r="BG44" s="256" t="str">
        <f>IF(ISBLANK(Výsledky!$MN$3),"",Výsledky!MN68)</f>
        <v/>
      </c>
      <c r="BH44" s="256" t="str">
        <f>IF(ISBLANK(Výsledky!$MU$3),"",Výsledky!MU68)</f>
        <v/>
      </c>
      <c r="BI44" s="256" t="str">
        <f>IF(ISBLANK(Výsledky!$NB$3),"",Výsledky!NB68)</f>
        <v/>
      </c>
      <c r="BJ44" s="256" t="str">
        <f>IF(ISBLANK(Výsledky!$NI$3),"",Výsledky!NI68)</f>
        <v/>
      </c>
      <c r="BK44" s="256" t="str">
        <f>IF(ISBLANK(Výsledky!$NP$3),"",Výsledky!NP68)</f>
        <v/>
      </c>
      <c r="BL44" s="256" t="str">
        <f>IF(ISBLANK(Výsledky!$NW$3),"",Výsledky!NW68)</f>
        <v/>
      </c>
      <c r="BM44" s="256" t="str">
        <f>IF(ISBLANK(Výsledky!$OD$3),"",Výsledky!OD68)</f>
        <v/>
      </c>
      <c r="BN44" s="256" t="str">
        <f>IF(ISBLANK(Výsledky!$OK$3),"",Výsledky!OK68)</f>
        <v/>
      </c>
      <c r="BO44" s="256" t="str">
        <f>IF(ISBLANK(Výsledky!$OR$3),"",Výsledky!OR68)</f>
        <v/>
      </c>
      <c r="BP44" s="256" t="str">
        <f>IF(ISBLANK(Výsledky!$OY$3),"",Výsledky!OY68)</f>
        <v/>
      </c>
      <c r="BQ44" s="256" t="str">
        <f>IF(ISBLANK(Výsledky!$PF$3),"",Výsledky!PF68)</f>
        <v/>
      </c>
      <c r="BR44" s="256" t="str">
        <f>IF(ISBLANK(Výsledky!$PM$3),"",Výsledky!PM68)</f>
        <v/>
      </c>
      <c r="BS44" s="256" t="str">
        <f>IF(ISBLANK(Výsledky!$PT$3),"",Výsledky!PT68)</f>
        <v/>
      </c>
      <c r="BT44" s="256" t="str">
        <f>IF(ISBLANK(Výsledky!$QA$3),"",Výsledky!QA68)</f>
        <v/>
      </c>
      <c r="BU44" s="256" t="str">
        <f>IF(ISBLANK(Výsledky!$QH$3),"",Výsledky!QH68)</f>
        <v/>
      </c>
      <c r="BV44" s="256" t="str">
        <f>IF(ISBLANK(Výsledky!$QO$3),"",Výsledky!QO68)</f>
        <v/>
      </c>
      <c r="BW44" s="291" t="str">
        <f>IF(ISBLANK(Výsledky!$QV$3),"",Výsledky!QV68)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Tipy!A64</f>
        <v>2</v>
      </c>
      <c r="D45" s="242" t="str">
        <f>IF(Tipy!B64="","",Tipy!B64)</f>
        <v>Stanley15</v>
      </c>
      <c r="E45" s="51">
        <f>SUM(F45:J45)</f>
        <v>950</v>
      </c>
      <c r="F45" s="246">
        <f>IF(ISBLANK(Výsledky!$I$3),"-",SUM(K45:O45,Q45,S45,U45,V45,X45,Z45,AB45,AC45,AE45:AG45,AI45,AK45:AM45,AP45,AS45:AU45,AW45,AY45,BB45,BD45,BG45:BJ45,BL45,BO45,BP45,BR45,BT45,BU45))</f>
        <v>480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230</v>
      </c>
      <c r="I45" s="247">
        <f>IF(ISBLANK(Výsledky!$GI$3),"-",SUM(AN45,AR45,BA45,BF45,BN45,BW45))</f>
        <v>80</v>
      </c>
      <c r="J45" s="262" t="str">
        <f>IF(ISBLANK(Výsledky!$I$3),"",Výsledky!I69)</f>
        <v>-</v>
      </c>
      <c r="K45" s="265">
        <f>IF(ISBLANK(Výsledky!$P$3),"",Výsledky!P70)</f>
        <v>20</v>
      </c>
      <c r="L45" s="266">
        <f>IF(ISBLANK(Výsledky!$W$3),"",Výsledky!W70)</f>
        <v>60</v>
      </c>
      <c r="M45" s="256" t="str">
        <f>IF(ISBLANK(Výsledky!$AD$3),"",Výsledky!AD70)</f>
        <v>-</v>
      </c>
      <c r="N45" s="256" t="str">
        <f>IF(ISBLANK(Výsledky!$AK$3),"",Výsledky!AK70)</f>
        <v>-</v>
      </c>
      <c r="O45" s="256">
        <f>IF(ISBLANK(Výsledky!$AR$3),"",Výsledky!AR70)</f>
        <v>70</v>
      </c>
      <c r="P45" s="256">
        <f>IF(ISBLANK(Výsledky!$AY$3),"",Výsledky!AY70)</f>
        <v>50</v>
      </c>
      <c r="Q45" s="256">
        <f>IF(ISBLANK(Výsledky!$BF$3),"",Výsledky!BF70)</f>
        <v>20</v>
      </c>
      <c r="R45" s="256">
        <f>IF(ISBLANK(Výsledky!$BM$3),"",Výsledky!BM70)</f>
        <v>80</v>
      </c>
      <c r="S45" s="256">
        <f>IF(ISBLANK(Výsledky!$BT$3),"",Výsledky!BT70)</f>
        <v>0</v>
      </c>
      <c r="T45" s="256">
        <f>IF(ISBLANK(Výsledky!$CA$3),"",Výsledky!CA70)</f>
        <v>30</v>
      </c>
      <c r="U45" s="256">
        <f>IF(ISBLANK(Výsledky!$CH$3),"",Výsledky!CH70)</f>
        <v>0</v>
      </c>
      <c r="V45" s="256">
        <f>IF(ISBLANK(Výsledky!$CO$3),"",Výsledky!CO70)</f>
        <v>80</v>
      </c>
      <c r="W45" s="256">
        <f>IF(ISBLANK(Výsledky!$CV$3),"",Výsledky!CV70)</f>
        <v>40</v>
      </c>
      <c r="X45" s="256">
        <f>IF(ISBLANK(Výsledky!$DC$3),"",Výsledky!DC70)</f>
        <v>30</v>
      </c>
      <c r="Y45" s="256">
        <f>IF(ISBLANK(Výsledky!$DJ$3),"",Výsledky!DJ70)</f>
        <v>50</v>
      </c>
      <c r="Z45" s="256">
        <f>IF(ISBLANK(Výsledky!$DQ$3),"",Výsledky!DQ70)</f>
        <v>0</v>
      </c>
      <c r="AA45" s="256">
        <f>IF(ISBLANK(Výsledky!$DX$3),"",Výsledky!DX70)</f>
        <v>0</v>
      </c>
      <c r="AB45" s="256">
        <f>IF(ISBLANK(Výsledky!$EE$3),"",Výsledky!EE70)</f>
        <v>30</v>
      </c>
      <c r="AC45" s="256" t="str">
        <f>IF(ISBLANK(Výsledky!$EL$3),"",Výsledky!EL70)</f>
        <v>-</v>
      </c>
      <c r="AD45" s="256">
        <f>IF(ISBLANK(Výsledky!$ES$3),"",Výsledky!ES70)</f>
        <v>40</v>
      </c>
      <c r="AE45" s="256">
        <f>IF(ISBLANK(Výsledky!$EZ$3),"",Výsledky!EZ70)</f>
        <v>20</v>
      </c>
      <c r="AF45" s="256" t="str">
        <f>IF(ISBLANK(Výsledky!$FG$3),"",Výsledky!FG70)</f>
        <v>-</v>
      </c>
      <c r="AG45" s="256">
        <f>IF(ISBLANK(Výsledky!$FN$3),"",Výsledky!FN70)</f>
        <v>30</v>
      </c>
      <c r="AH45" s="256">
        <f>IF(ISBLANK(Výsledky!$FU$3),"",Výsledky!FU70)</f>
        <v>0</v>
      </c>
      <c r="AI45" s="256" t="str">
        <f>IF(ISBLANK(Výsledky!$GB$3),"",Výsledky!GB70)</f>
        <v>-</v>
      </c>
      <c r="AJ45" s="256">
        <f>IF(ISBLANK(Výsledky!$GI$3),"",Výsledky!GI70)</f>
        <v>60</v>
      </c>
      <c r="AK45" s="256">
        <f>IF(ISBLANK(Výsledky!$GP$3),"",Výsledky!GP70)</f>
        <v>0</v>
      </c>
      <c r="AL45" s="256">
        <f>IF(ISBLANK(Výsledky!$GW$3),"",Výsledky!GW70)</f>
        <v>80</v>
      </c>
      <c r="AM45" s="256">
        <f>IF(ISBLANK(Výsledky!$HD$3),"",Výsledky!HD70)</f>
        <v>20</v>
      </c>
      <c r="AN45" s="256">
        <f>IF(ISBLANK(Výsledky!$HK$3),"",Výsledky!HK70)</f>
        <v>60</v>
      </c>
      <c r="AO45" s="256">
        <f>IF(ISBLANK(Výsledky!$HR$3),"",Výsledky!HR70)</f>
        <v>20</v>
      </c>
      <c r="AP45" s="256">
        <f>IF(ISBLANK(Výsledky!$HY$3),"",Výsledky!HY70)</f>
        <v>20</v>
      </c>
      <c r="AQ45" s="256">
        <f>IF(ISBLANK(Výsledky!$IF$3),"",Výsledky!IF70)</f>
        <v>20</v>
      </c>
      <c r="AR45" s="256">
        <f>IF(ISBLANK(Výsledky!$IM$3),"",Výsledky!IM70)</f>
        <v>20</v>
      </c>
      <c r="AS45" s="256" t="str">
        <f>IF(ISBLANK(Výsledky!$IT$3),"",Výsledky!IT70)</f>
        <v>-</v>
      </c>
      <c r="AT45" s="256">
        <f>IF(ISBLANK(Výsledky!$JA$3),"",Výsledky!JA70)</f>
        <v>0</v>
      </c>
      <c r="AU45" s="256" t="str">
        <f>IF(ISBLANK(Výsledky!$JH$3),"",Výsledky!JH70)</f>
        <v>-</v>
      </c>
      <c r="AV45" s="256" t="str">
        <f>IF(ISBLANK(Výsledky!$JO$3),"",Výsledky!JO70)</f>
        <v/>
      </c>
      <c r="AW45" s="256" t="str">
        <f>IF(ISBLANK(Výsledky!$JV$3),"",Výsledky!JV70)</f>
        <v>-</v>
      </c>
      <c r="AX45" s="256" t="str">
        <f>IF(ISBLANK(Výsledky!$KC$3),"",Výsledky!KC70)</f>
        <v/>
      </c>
      <c r="AY45" s="256" t="str">
        <f>IF(ISBLANK(Výsledky!$KJ$3),"",Výsledky!KJ70)</f>
        <v/>
      </c>
      <c r="AZ45" s="256" t="str">
        <f>IF(ISBLANK(Výsledky!$KQ$3),"",Výsledky!KQ70)</f>
        <v/>
      </c>
      <c r="BA45" s="256" t="str">
        <f>IF(ISBLANK(Výsledky!$KX$3),"",Výsledky!KX70)</f>
        <v/>
      </c>
      <c r="BB45" s="256" t="str">
        <f>IF(ISBLANK(Výsledky!$LE$3),"",Výsledky!LE70)</f>
        <v/>
      </c>
      <c r="BC45" s="256" t="str">
        <f>IF(ISBLANK(Výsledky!$LL$3),"",Výsledky!LL70)</f>
        <v/>
      </c>
      <c r="BD45" s="256" t="str">
        <f>IF(ISBLANK(Výsledky!$LS$3),"",Výsledky!LS70)</f>
        <v/>
      </c>
      <c r="BE45" s="256" t="str">
        <f>IF(ISBLANK(Výsledky!$LZ$3),"",Výsledky!LZ70)</f>
        <v/>
      </c>
      <c r="BF45" s="256" t="str">
        <f>IF(ISBLANK(Výsledky!$MG$3),"",Výsledky!MG70)</f>
        <v/>
      </c>
      <c r="BG45" s="256" t="str">
        <f>IF(ISBLANK(Výsledky!$MN$3),"",Výsledky!MN70)</f>
        <v/>
      </c>
      <c r="BH45" s="256" t="str">
        <f>IF(ISBLANK(Výsledky!$MU$3),"",Výsledky!MU70)</f>
        <v/>
      </c>
      <c r="BI45" s="256" t="str">
        <f>IF(ISBLANK(Výsledky!$NB$3),"",Výsledky!NB70)</f>
        <v/>
      </c>
      <c r="BJ45" s="256" t="str">
        <f>IF(ISBLANK(Výsledky!$NI$3),"",Výsledky!NI70)</f>
        <v/>
      </c>
      <c r="BK45" s="256" t="str">
        <f>IF(ISBLANK(Výsledky!$NP$3),"",Výsledky!NP70)</f>
        <v/>
      </c>
      <c r="BL45" s="256" t="str">
        <f>IF(ISBLANK(Výsledky!$NW$3),"",Výsledky!NW70)</f>
        <v/>
      </c>
      <c r="BM45" s="256" t="str">
        <f>IF(ISBLANK(Výsledky!$OD$3),"",Výsledky!OD70)</f>
        <v/>
      </c>
      <c r="BN45" s="256" t="str">
        <f>IF(ISBLANK(Výsledky!$OK$3),"",Výsledky!OK70)</f>
        <v/>
      </c>
      <c r="BO45" s="256" t="str">
        <f>IF(ISBLANK(Výsledky!$OR$3),"",Výsledky!OR70)</f>
        <v/>
      </c>
      <c r="BP45" s="256" t="str">
        <f>IF(ISBLANK(Výsledky!$OY$3),"",Výsledky!OY70)</f>
        <v/>
      </c>
      <c r="BQ45" s="256" t="str">
        <f>IF(ISBLANK(Výsledky!$PF$3),"",Výsledky!PF70)</f>
        <v/>
      </c>
      <c r="BR45" s="256" t="str">
        <f>IF(ISBLANK(Výsledky!$PM$3),"",Výsledky!PM70)</f>
        <v/>
      </c>
      <c r="BS45" s="256" t="str">
        <f>IF(ISBLANK(Výsledky!$PT$3),"",Výsledky!PT70)</f>
        <v/>
      </c>
      <c r="BT45" s="256" t="str">
        <f>IF(ISBLANK(Výsledky!$QA$3),"",Výsledky!QA70)</f>
        <v/>
      </c>
      <c r="BU45" s="256" t="str">
        <f>IF(ISBLANK(Výsledky!$QH$3),"",Výsledky!QH70)</f>
        <v/>
      </c>
      <c r="BV45" s="256" t="str">
        <f>IF(ISBLANK(Výsledky!$QO$3),"",Výsledky!QO70)</f>
        <v/>
      </c>
      <c r="BW45" s="291" t="str">
        <f>IF(ISBLANK(Výsledky!$QV$3),"",Výsledky!QV70)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Tipy!A14</f>
        <v>35</v>
      </c>
      <c r="D46" s="242" t="str">
        <f>IF(Tipy!B14="","",Tipy!B14)</f>
        <v>Burton</v>
      </c>
      <c r="E46" s="51">
        <f>SUM(F46:J46)</f>
        <v>930</v>
      </c>
      <c r="F46" s="246">
        <f>IF(ISBLANK(Výsledky!$I$3),"-",SUM(K46:O46,Q46,S46,U46,V46,X46,Z46,AB46,AC46,AE46:AG46,AI46,AK46:AM46,AP46,AS46:AU46,AW46,AY46,BB46,BD46,BG46:BJ46,BL46,BO46,BP46,BR46,BT46,BU46))</f>
        <v>610</v>
      </c>
      <c r="G46" s="267">
        <f>IF(ISBLANK(Výsledky!$AY$3),"-",SUM(P46,T46,W46,AA46,AD46,AH46,AV46,AX46,BC46,BE46,BK46,BM46,BQ46,BS46,BV46))</f>
        <v>170</v>
      </c>
      <c r="H46" s="268">
        <f>IF(ISBLANK(Výsledky!$BM$3),"-",SUM(R46,Y46,AJ46,AO46,AQ46,AZ46))</f>
        <v>90</v>
      </c>
      <c r="I46" s="247">
        <f>IF(ISBLANK(Výsledky!$GI$3),"-",SUM(AN46,AR46,BA46,BF46,BN46,BW46))</f>
        <v>60</v>
      </c>
      <c r="J46" s="262" t="str">
        <f>IF(ISBLANK(Výsledky!$I$3),"",Výsledky!I20)</f>
        <v>-</v>
      </c>
      <c r="K46" s="265">
        <f>IF(ISBLANK(Výsledky!$P$3),"",Výsledky!P20)</f>
        <v>40</v>
      </c>
      <c r="L46" s="266">
        <f>IF(ISBLANK(Výsledky!$W$3),"",Výsledky!W20)</f>
        <v>20</v>
      </c>
      <c r="M46" s="256" t="str">
        <f>IF(ISBLANK(Výsledky!$AD$3),"",Výsledky!AD20)</f>
        <v>-</v>
      </c>
      <c r="N46" s="256">
        <f>IF(ISBLANK(Výsledky!$AK$3),"",Výsledky!AK20)</f>
        <v>40</v>
      </c>
      <c r="O46" s="256">
        <f>IF(ISBLANK(Výsledky!$AR$3),"",Výsledky!AR20)</f>
        <v>0</v>
      </c>
      <c r="P46" s="256">
        <f>IF(ISBLANK(Výsledky!$AY$3),"",Výsledky!AY20)</f>
        <v>50</v>
      </c>
      <c r="Q46" s="256">
        <f>IF(ISBLANK(Výsledky!$BF$3),"",Výsledky!BF20)</f>
        <v>80</v>
      </c>
      <c r="R46" s="256">
        <f>IF(ISBLANK(Výsledky!$BM$3),"",Výsledky!BM20)</f>
        <v>60</v>
      </c>
      <c r="S46" s="256">
        <f>IF(ISBLANK(Výsledky!$BT$3),"",Výsledky!BT20)</f>
        <v>10</v>
      </c>
      <c r="T46" s="256">
        <f>IF(ISBLANK(Výsledky!$CA$3),"",Výsledky!CA20)</f>
        <v>20</v>
      </c>
      <c r="U46" s="256">
        <f>IF(ISBLANK(Výsledky!$CH$3),"",Výsledky!CH20)</f>
        <v>0</v>
      </c>
      <c r="V46" s="256">
        <f>IF(ISBLANK(Výsledky!$CO$3),"",Výsledky!CO20)</f>
        <v>60</v>
      </c>
      <c r="W46" s="256">
        <f>IF(ISBLANK(Výsledky!$CV$3),"",Výsledky!CV20)</f>
        <v>40</v>
      </c>
      <c r="X46" s="256">
        <f>IF(ISBLANK(Výsledky!$DC$3),"",Výsledky!DC20)</f>
        <v>40</v>
      </c>
      <c r="Y46" s="256" t="str">
        <f>IF(ISBLANK(Výsledky!$DJ$3),"",Výsledky!DJ20)</f>
        <v>-</v>
      </c>
      <c r="Z46" s="256">
        <f>IF(ISBLANK(Výsledky!$DQ$3),"",Výsledky!DQ20)</f>
        <v>0</v>
      </c>
      <c r="AA46" s="256">
        <f>IF(ISBLANK(Výsledky!$DX$3),"",Výsledky!DX20)</f>
        <v>0</v>
      </c>
      <c r="AB46" s="256">
        <f>IF(ISBLANK(Výsledky!$EE$3),"",Výsledky!EE20)</f>
        <v>30</v>
      </c>
      <c r="AC46" s="256">
        <f>IF(ISBLANK(Výsledky!$EL$3),"",Výsledky!EL20)</f>
        <v>20</v>
      </c>
      <c r="AD46" s="256">
        <f>IF(ISBLANK(Výsledky!$ES$3),"",Výsledky!ES20)</f>
        <v>50</v>
      </c>
      <c r="AE46" s="256">
        <f>IF(ISBLANK(Výsledky!$EZ$3),"",Výsledky!EZ20)</f>
        <v>20</v>
      </c>
      <c r="AF46" s="256">
        <f>IF(ISBLANK(Výsledky!$FG$3),"",Výsledky!FG20)</f>
        <v>20</v>
      </c>
      <c r="AG46" s="256" t="str">
        <f>IF(ISBLANK(Výsledky!$FN$3),"",Výsledky!FN20)</f>
        <v>-</v>
      </c>
      <c r="AH46" s="256">
        <f>IF(ISBLANK(Výsledky!$FU$3),"",Výsledky!FU20)</f>
        <v>10</v>
      </c>
      <c r="AI46" s="256">
        <f>IF(ISBLANK(Výsledky!$GB$3),"",Výsledky!GB20)</f>
        <v>0</v>
      </c>
      <c r="AJ46" s="256">
        <f>IF(ISBLANK(Výsledky!$GI$3),"",Výsledky!GI20)</f>
        <v>20</v>
      </c>
      <c r="AK46" s="256">
        <f>IF(ISBLANK(Výsledky!$GP$3),"",Výsledky!GP20)</f>
        <v>30</v>
      </c>
      <c r="AL46" s="256">
        <f>IF(ISBLANK(Výsledky!$GW$3),"",Výsledky!GW20)</f>
        <v>20</v>
      </c>
      <c r="AM46" s="256">
        <f>IF(ISBLANK(Výsledky!$HD$3),"",Výsledky!HD20)</f>
        <v>20</v>
      </c>
      <c r="AN46" s="256">
        <f>IF(ISBLANK(Výsledky!$HK$3),"",Výsledky!HK20)</f>
        <v>20</v>
      </c>
      <c r="AO46" s="256">
        <f>IF(ISBLANK(Výsledky!$HR$3),"",Výsledky!HR20)</f>
        <v>0</v>
      </c>
      <c r="AP46" s="256">
        <f>IF(ISBLANK(Výsledky!$HY$3),"",Výsledky!HY20)</f>
        <v>50</v>
      </c>
      <c r="AQ46" s="256">
        <f>IF(ISBLANK(Výsledky!$IF$3),"",Výsledky!IF20)</f>
        <v>10</v>
      </c>
      <c r="AR46" s="256">
        <f>IF(ISBLANK(Výsledky!$IM$3),"",Výsledky!IM20)</f>
        <v>40</v>
      </c>
      <c r="AS46" s="256">
        <f>IF(ISBLANK(Výsledky!$IT$3),"",Výsledky!IT20)</f>
        <v>0</v>
      </c>
      <c r="AT46" s="256">
        <f>IF(ISBLANK(Výsledky!$JA$3),"",Výsledky!JA20)</f>
        <v>0</v>
      </c>
      <c r="AU46" s="256">
        <f>IF(ISBLANK(Výsledky!$JH$3),"",Výsledky!JH20)</f>
        <v>110</v>
      </c>
      <c r="AV46" s="256" t="str">
        <f>IF(ISBLANK(Výsledky!$JO$3),"",Výsledky!JO20)</f>
        <v/>
      </c>
      <c r="AW46" s="256">
        <f>IF(ISBLANK(Výsledky!$JV$3),"",Výsledky!JV20)</f>
        <v>0</v>
      </c>
      <c r="AX46" s="256" t="str">
        <f>IF(ISBLANK(Výsledky!$KC$3),"",Výsledky!KC20)</f>
        <v/>
      </c>
      <c r="AY46" s="256" t="str">
        <f>IF(ISBLANK(Výsledky!$KJ$3),"",Výsledky!KJ20)</f>
        <v/>
      </c>
      <c r="AZ46" s="256" t="str">
        <f>IF(ISBLANK(Výsledky!$KQ$3),"",Výsledky!KQ20)</f>
        <v/>
      </c>
      <c r="BA46" s="256" t="str">
        <f>IF(ISBLANK(Výsledky!$KX$3),"",Výsledky!KX20)</f>
        <v/>
      </c>
      <c r="BB46" s="256" t="str">
        <f>IF(ISBLANK(Výsledky!$LE$3),"",Výsledky!LE20)</f>
        <v/>
      </c>
      <c r="BC46" s="256" t="str">
        <f>IF(ISBLANK(Výsledky!$LL$3),"",Výsledky!LL20)</f>
        <v/>
      </c>
      <c r="BD46" s="256" t="str">
        <f>IF(ISBLANK(Výsledky!$LS$3),"",Výsledky!LS20)</f>
        <v/>
      </c>
      <c r="BE46" s="256" t="str">
        <f>IF(ISBLANK(Výsledky!$LZ$3),"",Výsledky!LZ20)</f>
        <v/>
      </c>
      <c r="BF46" s="256" t="str">
        <f>IF(ISBLANK(Výsledky!$MG$3),"",Výsledky!MG20)</f>
        <v/>
      </c>
      <c r="BG46" s="256" t="str">
        <f>IF(ISBLANK(Výsledky!$MN$3),"",Výsledky!MN20)</f>
        <v/>
      </c>
      <c r="BH46" s="256" t="str">
        <f>IF(ISBLANK(Výsledky!$MU$3),"",Výsledky!MU20)</f>
        <v/>
      </c>
      <c r="BI46" s="256" t="str">
        <f>IF(ISBLANK(Výsledky!$NB$3),"",Výsledky!NB20)</f>
        <v/>
      </c>
      <c r="BJ46" s="256" t="str">
        <f>IF(ISBLANK(Výsledky!$NI$3),"",Výsledky!NI20)</f>
        <v/>
      </c>
      <c r="BK46" s="256" t="str">
        <f>IF(ISBLANK(Výsledky!$NP$3),"",Výsledky!NP20)</f>
        <v/>
      </c>
      <c r="BL46" s="256" t="str">
        <f>IF(ISBLANK(Výsledky!$NW$3),"",Výsledky!NW20)</f>
        <v/>
      </c>
      <c r="BM46" s="256" t="str">
        <f>IF(ISBLANK(Výsledky!$OD$3),"",Výsledky!OD20)</f>
        <v/>
      </c>
      <c r="BN46" s="256" t="str">
        <f>IF(ISBLANK(Výsledky!$OK$3),"",Výsledky!OK20)</f>
        <v/>
      </c>
      <c r="BO46" s="256" t="str">
        <f>IF(ISBLANK(Výsledky!$OR$3),"",Výsledky!OR20)</f>
        <v/>
      </c>
      <c r="BP46" s="256" t="str">
        <f>IF(ISBLANK(Výsledky!$OY$3),"",Výsledky!OY20)</f>
        <v/>
      </c>
      <c r="BQ46" s="256" t="str">
        <f>IF(ISBLANK(Výsledky!$PF$3),"",Výsledky!PF20)</f>
        <v/>
      </c>
      <c r="BR46" s="256" t="str">
        <f>IF(ISBLANK(Výsledky!$PM$3),"",Výsledky!PM20)</f>
        <v/>
      </c>
      <c r="BS46" s="256" t="str">
        <f>IF(ISBLANK(Výsledky!$PT$3),"",Výsledky!PT20)</f>
        <v/>
      </c>
      <c r="BT46" s="256" t="str">
        <f>IF(ISBLANK(Výsledky!$QA$3),"",Výsledky!QA20)</f>
        <v/>
      </c>
      <c r="BU46" s="256" t="str">
        <f>IF(ISBLANK(Výsledky!$QH$3),"",Výsledky!QH20)</f>
        <v/>
      </c>
      <c r="BV46" s="256" t="str">
        <f>IF(ISBLANK(Výsledky!$QO$3),"",Výsledky!QO20)</f>
        <v/>
      </c>
      <c r="BW46" s="291" t="str">
        <f>IF(ISBLANK(Výsledky!$QV$3),"",Výsledky!QV20)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Tipy!A42</f>
        <v>42</v>
      </c>
      <c r="D47" s="242" t="str">
        <f>IF(Tipy!B42="","",Tipy!B42)</f>
        <v>MaroLFC</v>
      </c>
      <c r="E47" s="51">
        <f>SUM(F47:J47)</f>
        <v>930</v>
      </c>
      <c r="F47" s="246">
        <f>IF(ISBLANK(Výsledky!$I$3),"-",SUM(K47:O47,Q47,S47,U47,V47,X47,Z47,AB47,AC47,AE47:AG47,AI47,AK47:AM47,AP47,AS47:AU47,AW47,AY47,BB47,BD47,BG47:BJ47,BL47,BO47,BP47,BR47,BT47,BU47))</f>
        <v>620</v>
      </c>
      <c r="G47" s="267">
        <f>IF(ISBLANK(Výsledky!$AY$3),"-",SUM(P47,T47,W47,AA47,AD47,AH47,AV47,AX47,BC47,BE47,BK47,BM47,BQ47,BS47,BV47))</f>
        <v>160</v>
      </c>
      <c r="H47" s="268">
        <f>IF(ISBLANK(Výsledky!$BM$3),"-",SUM(R47,Y47,AJ47,AO47,AQ47,AZ47))</f>
        <v>150</v>
      </c>
      <c r="I47" s="247">
        <f>IF(ISBLANK(Výsledky!$GI$3),"-",SUM(AN47,AR47,BA47,BF47,BN47,BW47))</f>
        <v>0</v>
      </c>
      <c r="J47" s="262" t="str">
        <f>IF(ISBLANK(Výsledky!$I$3),"",Výsledky!I48)</f>
        <v>-</v>
      </c>
      <c r="K47" s="265">
        <f>IF(ISBLANK(Výsledky!$P$3),"",Výsledky!P48)</f>
        <v>80</v>
      </c>
      <c r="L47" s="266">
        <f>IF(ISBLANK(Výsledky!$W$3),"",Výsledky!W48)</f>
        <v>50</v>
      </c>
      <c r="M47" s="256">
        <f>IF(ISBLANK(Výsledky!$AD$3),"",Výsledky!AD48)</f>
        <v>80</v>
      </c>
      <c r="N47" s="256">
        <f>IF(ISBLANK(Výsledky!$AK$3),"",Výsledky!AK48)</f>
        <v>20</v>
      </c>
      <c r="O47" s="256">
        <f>IF(ISBLANK(Výsledky!$AR$3),"",Výsledky!AR48)</f>
        <v>50</v>
      </c>
      <c r="P47" s="256">
        <f>IF(ISBLANK(Výsledky!$AY$3),"",Výsledky!AY48)</f>
        <v>30</v>
      </c>
      <c r="Q47" s="256">
        <f>IF(ISBLANK(Výsledky!$BF$3),"",Výsledky!BF48)</f>
        <v>20</v>
      </c>
      <c r="R47" s="256">
        <f>IF(ISBLANK(Výsledky!$BM$3),"",Výsledky!BM48)</f>
        <v>50</v>
      </c>
      <c r="S47" s="256">
        <f>IF(ISBLANK(Výsledky!$BT$3),"",Výsledky!BT48)</f>
        <v>0</v>
      </c>
      <c r="T47" s="256">
        <f>IF(ISBLANK(Výsledky!$CA$3),"",Výsledky!CA48)</f>
        <v>80</v>
      </c>
      <c r="U47" s="256">
        <f>IF(ISBLANK(Výsledky!$CH$3),"",Výsledky!CH48)</f>
        <v>0</v>
      </c>
      <c r="V47" s="256">
        <f>IF(ISBLANK(Výsledky!$CO$3),"",Výsledky!CO48)</f>
        <v>50</v>
      </c>
      <c r="W47" s="256">
        <f>IF(ISBLANK(Výsledky!$CV$3),"",Výsledky!CV48)</f>
        <v>40</v>
      </c>
      <c r="X47" s="256">
        <f>IF(ISBLANK(Výsledky!$DC$3),"",Výsledky!DC48)</f>
        <v>80</v>
      </c>
      <c r="Y47" s="256">
        <f>IF(ISBLANK(Výsledky!$DJ$3),"",Výsledky!DJ48)</f>
        <v>80</v>
      </c>
      <c r="Z47" s="256">
        <f>IF(ISBLANK(Výsledky!$DQ$3),"",Výsledky!DQ48)</f>
        <v>0</v>
      </c>
      <c r="AA47" s="256" t="str">
        <f>IF(ISBLANK(Výsledky!$DX$3),"",Výsledky!DX48)</f>
        <v>-</v>
      </c>
      <c r="AB47" s="256">
        <f>IF(ISBLANK(Výsledky!$EE$3),"",Výsledky!EE48)</f>
        <v>40</v>
      </c>
      <c r="AC47" s="256">
        <f>IF(ISBLANK(Výsledky!$EL$3),"",Výsledky!EL48)</f>
        <v>20</v>
      </c>
      <c r="AD47" s="256" t="str">
        <f>IF(ISBLANK(Výsledky!$ES$3),"",Výsledky!ES48)</f>
        <v>-</v>
      </c>
      <c r="AE47" s="256">
        <f>IF(ISBLANK(Výsledky!$EZ$3),"",Výsledky!EZ48)</f>
        <v>20</v>
      </c>
      <c r="AF47" s="256">
        <f>IF(ISBLANK(Výsledky!$FG$3),"",Výsledky!FG48)</f>
        <v>50</v>
      </c>
      <c r="AG47" s="256" t="str">
        <f>IF(ISBLANK(Výsledky!$FN$3),"",Výsledky!FN48)</f>
        <v>-</v>
      </c>
      <c r="AH47" s="256">
        <f>IF(ISBLANK(Výsledky!$FU$3),"",Výsledky!FU48)</f>
        <v>10</v>
      </c>
      <c r="AI47" s="256" t="str">
        <f>IF(ISBLANK(Výsledky!$GB$3),"",Výsledky!GB48)</f>
        <v>-</v>
      </c>
      <c r="AJ47" s="256">
        <f>IF(ISBLANK(Výsledky!$GI$3),"",Výsledky!GI48)</f>
        <v>20</v>
      </c>
      <c r="AK47" s="256" t="str">
        <f>IF(ISBLANK(Výsledky!$GP$3),"",Výsledky!GP48)</f>
        <v>-</v>
      </c>
      <c r="AL47" s="256">
        <f>IF(ISBLANK(Výsledky!$GW$3),"",Výsledky!GW48)</f>
        <v>60</v>
      </c>
      <c r="AM47" s="256" t="str">
        <f>IF(ISBLANK(Výsledky!$HD$3),"",Výsledky!HD48)</f>
        <v>-</v>
      </c>
      <c r="AN47" s="256" t="str">
        <f>IF(ISBLANK(Výsledky!$HK$3),"",Výsledky!HK48)</f>
        <v>-</v>
      </c>
      <c r="AO47" s="256" t="str">
        <f>IF(ISBLANK(Výsledky!$HR$3),"",Výsledky!HR48)</f>
        <v>-</v>
      </c>
      <c r="AP47" s="256" t="str">
        <f>IF(ISBLANK(Výsledky!$HY$3),"",Výsledky!HY48)</f>
        <v>-</v>
      </c>
      <c r="AQ47" s="256" t="str">
        <f>IF(ISBLANK(Výsledky!$IF$3),"",Výsledky!IF48)</f>
        <v>-</v>
      </c>
      <c r="AR47" s="256" t="str">
        <f>IF(ISBLANK(Výsledky!$IM$3),"",Výsledky!IM48)</f>
        <v>-</v>
      </c>
      <c r="AS47" s="256" t="str">
        <f>IF(ISBLANK(Výsledky!$IT$3),"",Výsledky!IT48)</f>
        <v>-</v>
      </c>
      <c r="AT47" s="256" t="str">
        <f>IF(ISBLANK(Výsledky!$JA$3),"",Výsledky!JA48)</f>
        <v>-</v>
      </c>
      <c r="AU47" s="256" t="str">
        <f>IF(ISBLANK(Výsledky!$JH$3),"",Výsledky!JH48)</f>
        <v>-</v>
      </c>
      <c r="AV47" s="256" t="str">
        <f>IF(ISBLANK(Výsledky!$JO$3),"",Výsledky!JO48)</f>
        <v/>
      </c>
      <c r="AW47" s="256" t="str">
        <f>IF(ISBLANK(Výsledky!$JV$3),"",Výsledky!JV48)</f>
        <v>-</v>
      </c>
      <c r="AX47" s="256" t="str">
        <f>IF(ISBLANK(Výsledky!$KC$3),"",Výsledky!KC48)</f>
        <v/>
      </c>
      <c r="AY47" s="256" t="str">
        <f>IF(ISBLANK(Výsledky!$KJ$3),"",Výsledky!KJ48)</f>
        <v/>
      </c>
      <c r="AZ47" s="256" t="str">
        <f>IF(ISBLANK(Výsledky!$KQ$3),"",Výsledky!KQ48)</f>
        <v/>
      </c>
      <c r="BA47" s="256" t="str">
        <f>IF(ISBLANK(Výsledky!$KX$3),"",Výsledky!KX48)</f>
        <v/>
      </c>
      <c r="BB47" s="256" t="str">
        <f>IF(ISBLANK(Výsledky!$LE$3),"",Výsledky!LE48)</f>
        <v/>
      </c>
      <c r="BC47" s="256" t="str">
        <f>IF(ISBLANK(Výsledky!$LL$3),"",Výsledky!LL48)</f>
        <v/>
      </c>
      <c r="BD47" s="256" t="str">
        <f>IF(ISBLANK(Výsledky!$LS$3),"",Výsledky!LS48)</f>
        <v/>
      </c>
      <c r="BE47" s="256" t="str">
        <f>IF(ISBLANK(Výsledky!$LZ$3),"",Výsledky!LZ48)</f>
        <v/>
      </c>
      <c r="BF47" s="256" t="str">
        <f>IF(ISBLANK(Výsledky!$MG$3),"",Výsledky!MG48)</f>
        <v/>
      </c>
      <c r="BG47" s="256" t="str">
        <f>IF(ISBLANK(Výsledky!$MN$3),"",Výsledky!MN48)</f>
        <v/>
      </c>
      <c r="BH47" s="256" t="str">
        <f>IF(ISBLANK(Výsledky!$MU$3),"",Výsledky!MU48)</f>
        <v/>
      </c>
      <c r="BI47" s="256" t="str">
        <f>IF(ISBLANK(Výsledky!$NB$3),"",Výsledky!NB48)</f>
        <v/>
      </c>
      <c r="BJ47" s="256" t="str">
        <f>IF(ISBLANK(Výsledky!$NI$3),"",Výsledky!NI48)</f>
        <v/>
      </c>
      <c r="BK47" s="256" t="str">
        <f>IF(ISBLANK(Výsledky!$NP$3),"",Výsledky!NP48)</f>
        <v/>
      </c>
      <c r="BL47" s="256" t="str">
        <f>IF(ISBLANK(Výsledky!$NW$3),"",Výsledky!NW48)</f>
        <v/>
      </c>
      <c r="BM47" s="256" t="str">
        <f>IF(ISBLANK(Výsledky!$OD$3),"",Výsledky!OD48)</f>
        <v/>
      </c>
      <c r="BN47" s="256" t="str">
        <f>IF(ISBLANK(Výsledky!$OK$3),"",Výsledky!OK48)</f>
        <v/>
      </c>
      <c r="BO47" s="256" t="str">
        <f>IF(ISBLANK(Výsledky!$OR$3),"",Výsledky!OR48)</f>
        <v/>
      </c>
      <c r="BP47" s="256" t="str">
        <f>IF(ISBLANK(Výsledky!$OY$3),"",Výsledky!OY48)</f>
        <v/>
      </c>
      <c r="BQ47" s="256" t="str">
        <f>IF(ISBLANK(Výsledky!$PF$3),"",Výsledky!PF48)</f>
        <v/>
      </c>
      <c r="BR47" s="256" t="str">
        <f>IF(ISBLANK(Výsledky!$PM$3),"",Výsledky!PM48)</f>
        <v/>
      </c>
      <c r="BS47" s="256" t="str">
        <f>IF(ISBLANK(Výsledky!$PT$3),"",Výsledky!PT48)</f>
        <v/>
      </c>
      <c r="BT47" s="256" t="str">
        <f>IF(ISBLANK(Výsledky!$QA$3),"",Výsledky!QA48)</f>
        <v/>
      </c>
      <c r="BU47" s="256" t="str">
        <f>IF(ISBLANK(Výsledky!$QH$3),"",Výsledky!QH48)</f>
        <v/>
      </c>
      <c r="BV47" s="256" t="str">
        <f>IF(ISBLANK(Výsledky!$QO$3),"",Výsledky!QO48)</f>
        <v/>
      </c>
      <c r="BW47" s="291" t="str">
        <f>IF(ISBLANK(Výsledky!$QV$3),"",Výsledky!QV48)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Tipy!A16</f>
        <v>63</v>
      </c>
      <c r="D48" s="242" t="str">
        <f>IF(Tipy!B16="","",Tipy!B16)</f>
        <v>Daniel</v>
      </c>
      <c r="E48" s="51">
        <f>SUM(F48:J48)</f>
        <v>920</v>
      </c>
      <c r="F48" s="246">
        <f>IF(ISBLANK(Výsledky!$I$3),"-",SUM(K48:O48,Q48,S48,U48,V48,X48,Z48,AB48,AC48,AE48:AG48,AI48,AK48:AM48,AP48,AS48:AU48,AW48,AY48,BB48,BD48,BG48:BJ48,BL48,BO48,BP48,BR48,BT48,BU48))</f>
        <v>680</v>
      </c>
      <c r="G48" s="267">
        <f>IF(ISBLANK(Výsledky!$AY$3),"-",SUM(P48,T48,W48,AA48,AD48,AH48,AV48,AX48,BC48,BE48,BK48,BM48,BQ48,BS48,BV48))</f>
        <v>110</v>
      </c>
      <c r="H48" s="268">
        <f>IF(ISBLANK(Výsledky!$BM$3),"-",SUM(R48,Y48,AJ48,AO48,AQ48,AZ48))</f>
        <v>110</v>
      </c>
      <c r="I48" s="247">
        <f>IF(ISBLANK(Výsledky!$GI$3),"-",SUM(AN48,AR48,BA48,BF48,BN48,BW48))</f>
        <v>20</v>
      </c>
      <c r="J48" s="262" t="str">
        <f>IF(ISBLANK(Výsledky!$I$3),"",Výsledky!I22)</f>
        <v>-</v>
      </c>
      <c r="K48" s="265">
        <f>IF(ISBLANK(Výsledky!$P$3),"",Výsledky!P22)</f>
        <v>80</v>
      </c>
      <c r="L48" s="266">
        <f>IF(ISBLANK(Výsledky!$W$3),"",Výsledky!W22)</f>
        <v>50</v>
      </c>
      <c r="M48" s="256">
        <f>IF(ISBLANK(Výsledky!$AD$3),"",Výsledky!AD22)</f>
        <v>10</v>
      </c>
      <c r="N48" s="256">
        <f>IF(ISBLANK(Výsledky!$AK$3),"",Výsledky!AK22)</f>
        <v>80</v>
      </c>
      <c r="O48" s="256">
        <f>IF(ISBLANK(Výsledky!$AR$3),"",Výsledky!AR22)</f>
        <v>20</v>
      </c>
      <c r="P48" s="256" t="str">
        <f>IF(ISBLANK(Výsledky!$AY$3),"",Výsledky!AY22)</f>
        <v>-</v>
      </c>
      <c r="Q48" s="256" t="str">
        <f>IF(ISBLANK(Výsledky!$BF$3),"",Výsledky!BF22)</f>
        <v>-</v>
      </c>
      <c r="R48" s="256">
        <f>IF(ISBLANK(Výsledky!$BM$3),"",Výsledky!BM22)</f>
        <v>50</v>
      </c>
      <c r="S48" s="256">
        <f>IF(ISBLANK(Výsledky!$BT$3),"",Výsledky!BT22)</f>
        <v>0</v>
      </c>
      <c r="T48" s="256">
        <f>IF(ISBLANK(Výsledky!$CA$3),"",Výsledky!CA22)</f>
        <v>20</v>
      </c>
      <c r="U48" s="256">
        <f>IF(ISBLANK(Výsledky!$CH$3),"",Výsledky!CH22)</f>
        <v>10</v>
      </c>
      <c r="V48" s="256">
        <f>IF(ISBLANK(Výsledky!$CO$3),"",Výsledky!CO22)</f>
        <v>40</v>
      </c>
      <c r="W48" s="256">
        <f>IF(ISBLANK(Výsledky!$CV$3),"",Výsledky!CV22)</f>
        <v>40</v>
      </c>
      <c r="X48" s="256">
        <f>IF(ISBLANK(Výsledky!$DC$3),"",Výsledky!DC22)</f>
        <v>40</v>
      </c>
      <c r="Y48" s="256" t="str">
        <f>IF(ISBLANK(Výsledky!$DJ$3),"",Výsledky!DJ22)</f>
        <v>-</v>
      </c>
      <c r="Z48" s="256">
        <f>IF(ISBLANK(Výsledky!$DQ$3),"",Výsledky!DQ22)</f>
        <v>0</v>
      </c>
      <c r="AA48" s="256">
        <f>IF(ISBLANK(Výsledky!$DX$3),"",Výsledky!DX22)</f>
        <v>0</v>
      </c>
      <c r="AB48" s="256" t="str">
        <f>IF(ISBLANK(Výsledky!$EE$3),"",Výsledky!EE22)</f>
        <v>-</v>
      </c>
      <c r="AC48" s="256">
        <f>IF(ISBLANK(Výsledky!$EL$3),"",Výsledky!EL22)</f>
        <v>0</v>
      </c>
      <c r="AD48" s="256">
        <f>IF(ISBLANK(Výsledky!$ES$3),"",Výsledky!ES22)</f>
        <v>50</v>
      </c>
      <c r="AE48" s="256">
        <f>IF(ISBLANK(Výsledky!$EZ$3),"",Výsledky!EZ22)</f>
        <v>20</v>
      </c>
      <c r="AF48" s="256">
        <f>IF(ISBLANK(Výsledky!$FG$3),"",Výsledky!FG22)</f>
        <v>50</v>
      </c>
      <c r="AG48" s="256">
        <f>IF(ISBLANK(Výsledky!$FN$3),"",Výsledky!FN22)</f>
        <v>60</v>
      </c>
      <c r="AH48" s="256">
        <f>IF(ISBLANK(Výsledky!$FU$3),"",Výsledky!FU22)</f>
        <v>0</v>
      </c>
      <c r="AI48" s="256">
        <f>IF(ISBLANK(Výsledky!$GB$3),"",Výsledky!GB22)</f>
        <v>0</v>
      </c>
      <c r="AJ48" s="256">
        <f>IF(ISBLANK(Výsledky!$GI$3),"",Výsledky!GI22)</f>
        <v>20</v>
      </c>
      <c r="AK48" s="256">
        <f>IF(ISBLANK(Výsledky!$GP$3),"",Výsledky!GP22)</f>
        <v>30</v>
      </c>
      <c r="AL48" s="256">
        <f>IF(ISBLANK(Výsledky!$GW$3),"",Výsledky!GW22)</f>
        <v>50</v>
      </c>
      <c r="AM48" s="256">
        <f>IF(ISBLANK(Výsledky!$HD$3),"",Výsledky!HD22)</f>
        <v>20</v>
      </c>
      <c r="AN48" s="256">
        <f>IF(ISBLANK(Výsledky!$HK$3),"",Výsledky!HK22)</f>
        <v>0</v>
      </c>
      <c r="AO48" s="256">
        <f>IF(ISBLANK(Výsledky!$HR$3),"",Výsledky!HR22)</f>
        <v>30</v>
      </c>
      <c r="AP48" s="256">
        <f>IF(ISBLANK(Výsledky!$HY$3),"",Výsledky!HY22)</f>
        <v>0</v>
      </c>
      <c r="AQ48" s="256">
        <f>IF(ISBLANK(Výsledky!$IF$3),"",Výsledky!IF22)</f>
        <v>10</v>
      </c>
      <c r="AR48" s="256">
        <f>IF(ISBLANK(Výsledky!$IM$3),"",Výsledky!IM22)</f>
        <v>20</v>
      </c>
      <c r="AS48" s="256">
        <f>IF(ISBLANK(Výsledky!$IT$3),"",Výsledky!IT22)</f>
        <v>20</v>
      </c>
      <c r="AT48" s="256">
        <f>IF(ISBLANK(Výsledky!$JA$3),"",Výsledky!JA22)</f>
        <v>20</v>
      </c>
      <c r="AU48" s="256">
        <f>IF(ISBLANK(Výsledky!$JH$3),"",Výsledky!JH22)</f>
        <v>40</v>
      </c>
      <c r="AV48" s="256" t="str">
        <f>IF(ISBLANK(Výsledky!$JO$3),"",Výsledky!JO22)</f>
        <v/>
      </c>
      <c r="AW48" s="256">
        <f>IF(ISBLANK(Výsledky!$JV$3),"",Výsledky!JV22)</f>
        <v>40</v>
      </c>
      <c r="AX48" s="256" t="str">
        <f>IF(ISBLANK(Výsledky!$KC$3),"",Výsledky!KC22)</f>
        <v/>
      </c>
      <c r="AY48" s="256" t="str">
        <f>IF(ISBLANK(Výsledky!$KJ$3),"",Výsledky!KJ22)</f>
        <v/>
      </c>
      <c r="AZ48" s="256" t="str">
        <f>IF(ISBLANK(Výsledky!$KQ$3),"",Výsledky!KQ22)</f>
        <v/>
      </c>
      <c r="BA48" s="256" t="str">
        <f>IF(ISBLANK(Výsledky!$KX$3),"",Výsledky!KX22)</f>
        <v/>
      </c>
      <c r="BB48" s="256" t="str">
        <f>IF(ISBLANK(Výsledky!$LE$3),"",Výsledky!LE22)</f>
        <v/>
      </c>
      <c r="BC48" s="256" t="str">
        <f>IF(ISBLANK(Výsledky!$LL$3),"",Výsledky!LL22)</f>
        <v/>
      </c>
      <c r="BD48" s="256" t="str">
        <f>IF(ISBLANK(Výsledky!$LS$3),"",Výsledky!LS22)</f>
        <v/>
      </c>
      <c r="BE48" s="256" t="str">
        <f>IF(ISBLANK(Výsledky!$LZ$3),"",Výsledky!LZ22)</f>
        <v/>
      </c>
      <c r="BF48" s="256" t="str">
        <f>IF(ISBLANK(Výsledky!$MG$3),"",Výsledky!MG22)</f>
        <v/>
      </c>
      <c r="BG48" s="256" t="str">
        <f>IF(ISBLANK(Výsledky!$MN$3),"",Výsledky!MN22)</f>
        <v/>
      </c>
      <c r="BH48" s="256" t="str">
        <f>IF(ISBLANK(Výsledky!$MU$3),"",Výsledky!MU22)</f>
        <v/>
      </c>
      <c r="BI48" s="256" t="str">
        <f>IF(ISBLANK(Výsledky!$NB$3),"",Výsledky!NB22)</f>
        <v/>
      </c>
      <c r="BJ48" s="256" t="str">
        <f>IF(ISBLANK(Výsledky!$NI$3),"",Výsledky!NI22)</f>
        <v/>
      </c>
      <c r="BK48" s="256" t="str">
        <f>IF(ISBLANK(Výsledky!$NP$3),"",Výsledky!NP22)</f>
        <v/>
      </c>
      <c r="BL48" s="256" t="str">
        <f>IF(ISBLANK(Výsledky!$NW$3),"",Výsledky!NW22)</f>
        <v/>
      </c>
      <c r="BM48" s="256" t="str">
        <f>IF(ISBLANK(Výsledky!$OD$3),"",Výsledky!OD22)</f>
        <v/>
      </c>
      <c r="BN48" s="256" t="str">
        <f>IF(ISBLANK(Výsledky!$OK$3),"",Výsledky!OK22)</f>
        <v/>
      </c>
      <c r="BO48" s="256" t="str">
        <f>IF(ISBLANK(Výsledky!$OR$3),"",Výsledky!OR22)</f>
        <v/>
      </c>
      <c r="BP48" s="256" t="str">
        <f>IF(ISBLANK(Výsledky!$OY$3),"",Výsledky!OY22)</f>
        <v/>
      </c>
      <c r="BQ48" s="256" t="str">
        <f>IF(ISBLANK(Výsledky!$PF$3),"",Výsledky!PF22)</f>
        <v/>
      </c>
      <c r="BR48" s="256" t="str">
        <f>IF(ISBLANK(Výsledky!$PM$3),"",Výsledky!PM22)</f>
        <v/>
      </c>
      <c r="BS48" s="256" t="str">
        <f>IF(ISBLANK(Výsledky!$PT$3),"",Výsledky!PT22)</f>
        <v/>
      </c>
      <c r="BT48" s="256" t="str">
        <f>IF(ISBLANK(Výsledky!$QA$3),"",Výsledky!QA22)</f>
        <v/>
      </c>
      <c r="BU48" s="256" t="str">
        <f>IF(ISBLANK(Výsledky!$QH$3),"",Výsledky!QH22)</f>
        <v/>
      </c>
      <c r="BV48" s="256" t="str">
        <f>IF(ISBLANK(Výsledky!$QO$3),"",Výsledky!QO22)</f>
        <v/>
      </c>
      <c r="BW48" s="291" t="str">
        <f>IF(ISBLANK(Výsledky!$QV$3),"",Výsledky!QV22)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Tipy!A11</f>
        <v>11</v>
      </c>
      <c r="D49" s="242" t="str">
        <f>IF(Tipy!B11="","",Tipy!B11)</f>
        <v>beardsley76</v>
      </c>
      <c r="E49" s="51">
        <f>SUM(F49:J49)</f>
        <v>890</v>
      </c>
      <c r="F49" s="246">
        <f>IF(ISBLANK(Výsledky!$I$3),"-",SUM(K49:O49,Q49,S49,U49,V49,X49,Z49,AB49,AC49,AE49:AG49,AI49,AK49:AM49,AP49,AS49:AU49,AW49,AY49,BB49,BD49,BG49:BJ49,BL49,BO49,BP49,BR49,BT49,BU49))</f>
        <v>610</v>
      </c>
      <c r="G49" s="267">
        <f>IF(ISBLANK(Výsledky!$AY$3),"-",SUM(P49,T49,W49,AA49,AD49,AH49,AV49,AX49,BC49,BE49,BK49,BM49,BQ49,BS49,BV49))</f>
        <v>150</v>
      </c>
      <c r="H49" s="268">
        <f>IF(ISBLANK(Výsledky!$BM$3),"-",SUM(R49,Y49,AJ49,AO49,AQ49,AZ49))</f>
        <v>90</v>
      </c>
      <c r="I49" s="247">
        <f>IF(ISBLANK(Výsledky!$GI$3),"-",SUM(AN49,AR49,BA49,BF49,BN49,BW49))</f>
        <v>40</v>
      </c>
      <c r="J49" s="262" t="str">
        <f>IF(ISBLANK(Výsledky!$I$3),"",Výsledky!I17)</f>
        <v>-</v>
      </c>
      <c r="K49" s="265">
        <f>IF(ISBLANK(Výsledky!$P$3),"",Výsledky!P17)</f>
        <v>0</v>
      </c>
      <c r="L49" s="266">
        <f>IF(ISBLANK(Výsledky!$W$3),"",Výsledky!W17)</f>
        <v>30</v>
      </c>
      <c r="M49" s="256" t="str">
        <f>IF(ISBLANK(Výsledky!$AD$3),"",Výsledky!AD17)</f>
        <v>-</v>
      </c>
      <c r="N49" s="256">
        <f>IF(ISBLANK(Výsledky!$AK$3),"",Výsledky!AK17)</f>
        <v>20</v>
      </c>
      <c r="O49" s="256">
        <f>IF(ISBLANK(Výsledky!$AR$3),"",Výsledky!AR17)</f>
        <v>30</v>
      </c>
      <c r="P49" s="256">
        <f>IF(ISBLANK(Výsledky!$AY$3),"",Výsledky!AY17)</f>
        <v>20</v>
      </c>
      <c r="Q49" s="256">
        <f>IF(ISBLANK(Výsledky!$BF$3),"",Výsledky!BF17)</f>
        <v>40</v>
      </c>
      <c r="R49" s="256">
        <f>IF(ISBLANK(Výsledky!$BM$3),"",Výsledky!BM17)</f>
        <v>60</v>
      </c>
      <c r="S49" s="256">
        <f>IF(ISBLANK(Výsledky!$BT$3),"",Výsledky!BT17)</f>
        <v>0</v>
      </c>
      <c r="T49" s="256">
        <f>IF(ISBLANK(Výsledky!$CA$3),"",Výsledky!CA17)</f>
        <v>30</v>
      </c>
      <c r="U49" s="256">
        <f>IF(ISBLANK(Výsledky!$CH$3),"",Výsledky!CH17)</f>
        <v>20</v>
      </c>
      <c r="V49" s="256">
        <f>IF(ISBLANK(Výsledky!$CO$3),"",Výsledky!CO17)</f>
        <v>30</v>
      </c>
      <c r="W49" s="256">
        <f>IF(ISBLANK(Výsledky!$CV$3),"",Výsledky!CV17)</f>
        <v>60</v>
      </c>
      <c r="X49" s="256">
        <f>IF(ISBLANK(Výsledky!$DC$3),"",Výsledky!DC17)</f>
        <v>60</v>
      </c>
      <c r="Y49" s="256">
        <f>IF(ISBLANK(Výsledky!$DJ$3),"",Výsledky!DJ17)</f>
        <v>30</v>
      </c>
      <c r="Z49" s="256">
        <f>IF(ISBLANK(Výsledky!$DQ$3),"",Výsledky!DQ17)</f>
        <v>0</v>
      </c>
      <c r="AA49" s="256" t="str">
        <f>IF(ISBLANK(Výsledky!$DX$3),"",Výsledky!DX17)</f>
        <v>-</v>
      </c>
      <c r="AB49" s="256" t="str">
        <f>IF(ISBLANK(Výsledky!$EE$3),"",Výsledky!EE17)</f>
        <v>-</v>
      </c>
      <c r="AC49" s="256">
        <f>IF(ISBLANK(Výsledky!$EL$3),"",Výsledky!EL17)</f>
        <v>0</v>
      </c>
      <c r="AD49" s="256">
        <f>IF(ISBLANK(Výsledky!$ES$3),"",Výsledky!ES17)</f>
        <v>30</v>
      </c>
      <c r="AE49" s="256">
        <f>IF(ISBLANK(Výsledky!$EZ$3),"",Výsledky!EZ17)</f>
        <v>40</v>
      </c>
      <c r="AF49" s="256">
        <f>IF(ISBLANK(Výsledky!$FG$3),"",Výsledky!FG17)</f>
        <v>20</v>
      </c>
      <c r="AG49" s="256">
        <f>IF(ISBLANK(Výsledky!$FN$3),"",Výsledky!FN17)</f>
        <v>60</v>
      </c>
      <c r="AH49" s="256">
        <f>IF(ISBLANK(Výsledky!$FU$3),"",Výsledky!FU17)</f>
        <v>10</v>
      </c>
      <c r="AI49" s="256">
        <f>IF(ISBLANK(Výsledky!$GB$3),"",Výsledky!GB17)</f>
        <v>0</v>
      </c>
      <c r="AJ49" s="256" t="str">
        <f>IF(ISBLANK(Výsledky!$GI$3),"",Výsledky!GI17)</f>
        <v>-</v>
      </c>
      <c r="AK49" s="256">
        <f>IF(ISBLANK(Výsledky!$GP$3),"",Výsledky!GP17)</f>
        <v>0</v>
      </c>
      <c r="AL49" s="256">
        <f>IF(ISBLANK(Výsledky!$GW$3),"",Výsledky!GW17)</f>
        <v>60</v>
      </c>
      <c r="AM49" s="256">
        <f>IF(ISBLANK(Výsledky!$HD$3),"",Výsledky!HD17)</f>
        <v>40</v>
      </c>
      <c r="AN49" s="256">
        <f>IF(ISBLANK(Výsledky!$HK$3),"",Výsledky!HK17)</f>
        <v>0</v>
      </c>
      <c r="AO49" s="256" t="str">
        <f>IF(ISBLANK(Výsledky!$HR$3),"",Výsledky!HR17)</f>
        <v>-</v>
      </c>
      <c r="AP49" s="256">
        <f>IF(ISBLANK(Výsledky!$HY$3),"",Výsledky!HY17)</f>
        <v>40</v>
      </c>
      <c r="AQ49" s="256">
        <f>IF(ISBLANK(Výsledky!$IF$3),"",Výsledky!IF17)</f>
        <v>0</v>
      </c>
      <c r="AR49" s="256">
        <f>IF(ISBLANK(Výsledky!$IM$3),"",Výsledky!IM17)</f>
        <v>40</v>
      </c>
      <c r="AS49" s="256">
        <f>IF(ISBLANK(Výsledky!$IT$3),"",Výsledky!IT17)</f>
        <v>60</v>
      </c>
      <c r="AT49" s="256">
        <f>IF(ISBLANK(Výsledky!$JA$3),"",Výsledky!JA17)</f>
        <v>0</v>
      </c>
      <c r="AU49" s="256">
        <f>IF(ISBLANK(Výsledky!$JH$3),"",Výsledky!JH17)</f>
        <v>40</v>
      </c>
      <c r="AV49" s="256" t="str">
        <f>IF(ISBLANK(Výsledky!$JO$3),"",Výsledky!JO17)</f>
        <v/>
      </c>
      <c r="AW49" s="256">
        <f>IF(ISBLANK(Výsledky!$JV$3),"",Výsledky!JV17)</f>
        <v>20</v>
      </c>
      <c r="AX49" s="256" t="str">
        <f>IF(ISBLANK(Výsledky!$KC$3),"",Výsledky!KC17)</f>
        <v/>
      </c>
      <c r="AY49" s="256" t="str">
        <f>IF(ISBLANK(Výsledky!$KJ$3),"",Výsledky!KJ17)</f>
        <v/>
      </c>
      <c r="AZ49" s="256" t="str">
        <f>IF(ISBLANK(Výsledky!$KQ$3),"",Výsledky!KQ17)</f>
        <v/>
      </c>
      <c r="BA49" s="256" t="str">
        <f>IF(ISBLANK(Výsledky!$KX$3),"",Výsledky!KX17)</f>
        <v/>
      </c>
      <c r="BB49" s="256" t="str">
        <f>IF(ISBLANK(Výsledky!$LE$3),"",Výsledky!LE17)</f>
        <v/>
      </c>
      <c r="BC49" s="256" t="str">
        <f>IF(ISBLANK(Výsledky!$LL$3),"",Výsledky!LL17)</f>
        <v/>
      </c>
      <c r="BD49" s="256" t="str">
        <f>IF(ISBLANK(Výsledky!$LS$3),"",Výsledky!LS17)</f>
        <v/>
      </c>
      <c r="BE49" s="256" t="str">
        <f>IF(ISBLANK(Výsledky!$LZ$3),"",Výsledky!LZ17)</f>
        <v/>
      </c>
      <c r="BF49" s="256" t="str">
        <f>IF(ISBLANK(Výsledky!$MG$3),"",Výsledky!MG17)</f>
        <v/>
      </c>
      <c r="BG49" s="256" t="str">
        <f>IF(ISBLANK(Výsledky!$MN$3),"",Výsledky!MN17)</f>
        <v/>
      </c>
      <c r="BH49" s="256" t="str">
        <f>IF(ISBLANK(Výsledky!$MU$3),"",Výsledky!MU17)</f>
        <v/>
      </c>
      <c r="BI49" s="256" t="str">
        <f>IF(ISBLANK(Výsledky!$NB$3),"",Výsledky!NB17)</f>
        <v/>
      </c>
      <c r="BJ49" s="256" t="str">
        <f>IF(ISBLANK(Výsledky!$NI$3),"",Výsledky!NI17)</f>
        <v/>
      </c>
      <c r="BK49" s="256" t="str">
        <f>IF(ISBLANK(Výsledky!$NP$3),"",Výsledky!NP17)</f>
        <v/>
      </c>
      <c r="BL49" s="256" t="str">
        <f>IF(ISBLANK(Výsledky!$NW$3),"",Výsledky!NW17)</f>
        <v/>
      </c>
      <c r="BM49" s="256" t="str">
        <f>IF(ISBLANK(Výsledky!$OD$3),"",Výsledky!OD17)</f>
        <v/>
      </c>
      <c r="BN49" s="256" t="str">
        <f>IF(ISBLANK(Výsledky!$OK$3),"",Výsledky!OK17)</f>
        <v/>
      </c>
      <c r="BO49" s="256" t="str">
        <f>IF(ISBLANK(Výsledky!$OR$3),"",Výsledky!OR17)</f>
        <v/>
      </c>
      <c r="BP49" s="256" t="str">
        <f>IF(ISBLANK(Výsledky!$OY$3),"",Výsledky!OY17)</f>
        <v/>
      </c>
      <c r="BQ49" s="256" t="str">
        <f>IF(ISBLANK(Výsledky!$PF$3),"",Výsledky!PF17)</f>
        <v/>
      </c>
      <c r="BR49" s="256" t="str">
        <f>IF(ISBLANK(Výsledky!$PM$3),"",Výsledky!PM17)</f>
        <v/>
      </c>
      <c r="BS49" s="256" t="str">
        <f>IF(ISBLANK(Výsledky!$PT$3),"",Výsledky!PT17)</f>
        <v/>
      </c>
      <c r="BT49" s="256" t="str">
        <f>IF(ISBLANK(Výsledky!$QA$3),"",Výsledky!QA17)</f>
        <v/>
      </c>
      <c r="BU49" s="256" t="str">
        <f>IF(ISBLANK(Výsledky!$QH$3),"",Výsledky!QH17)</f>
        <v/>
      </c>
      <c r="BV49" s="256" t="str">
        <f>IF(ISBLANK(Výsledky!$QO$3),"",Výsledky!QO17)</f>
        <v/>
      </c>
      <c r="BW49" s="291" t="str">
        <f>IF(ISBLANK(Výsledky!$QV$3),"",Výsledky!QV17)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>-</v>
      </c>
      <c r="AT50" s="256" t="str">
        <f>IF(ISBLANK(Výsledky!$JA$3),"",Výsledky!JA80)</f>
        <v>-</v>
      </c>
      <c r="AU50" s="256" t="str">
        <f>IF(ISBLANK(Výsledky!$JH$3),"",Výsledky!JH80)</f>
        <v>-</v>
      </c>
      <c r="AV50" s="256" t="str">
        <f>IF(ISBLANK(Výsledky!$JO$3),"",Výsledky!JO80)</f>
        <v/>
      </c>
      <c r="AW50" s="256" t="str">
        <f>IF(ISBLANK(Výsledky!$JV$3),"",Výsledky!JV80)</f>
        <v>-</v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Tipy!A67</f>
        <v>69</v>
      </c>
      <c r="D51" s="242" t="str">
        <f>IF(Tipy!B67="","",Tipy!B67)</f>
        <v>Striga</v>
      </c>
      <c r="E51" s="51">
        <f>SUM(F51:J51)</f>
        <v>880</v>
      </c>
      <c r="F51" s="246">
        <f>IF(ISBLANK(Výsledky!$I$3),"-",SUM(K51:O51,Q51,S51,U51,V51,X51,Z51,AB51,AC51,AE51:AG51,AI51,AK51:AM51,AP51,AS51:AU51,AW51,AY51,BB51,BD51,BG51:BJ51,BL51,BO51,BP51,BR51,BT51,BU51))</f>
        <v>650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60</v>
      </c>
      <c r="I51" s="247">
        <f>IF(ISBLANK(Výsledky!$GI$3),"-",SUM(AN51,AR51,BA51,BF51,BN51,BW51))</f>
        <v>20</v>
      </c>
      <c r="J51" s="262" t="str">
        <f>IF(ISBLANK(Výsledky!$I$3),"",Výsledky!I73)</f>
        <v>-</v>
      </c>
      <c r="K51" s="265">
        <f>IF(ISBLANK(Výsledky!$P$3),"",Výsledky!P73)</f>
        <v>0</v>
      </c>
      <c r="L51" s="266">
        <f>IF(ISBLANK(Výsledky!$W$3),"",Výsledky!W73)</f>
        <v>20</v>
      </c>
      <c r="M51" s="256">
        <f>IF(ISBLANK(Výsledky!$AD$3),"",Výsledky!AD73)</f>
        <v>10</v>
      </c>
      <c r="N51" s="256" t="str">
        <f>IF(ISBLANK(Výsledky!$AK$3),"",Výsledky!AK73)</f>
        <v>-</v>
      </c>
      <c r="O51" s="256">
        <f>IF(ISBLANK(Výsledky!$AR$3),"",Výsledky!AR73)</f>
        <v>30</v>
      </c>
      <c r="P51" s="256" t="str">
        <f>IF(ISBLANK(Výsledky!$AY$3),"",Výsledky!AY73)</f>
        <v>-</v>
      </c>
      <c r="Q51" s="256">
        <f>IF(ISBLANK(Výsledky!$BF$3),"",Výsledky!BF73)</f>
        <v>40</v>
      </c>
      <c r="R51" s="256" t="str">
        <f>IF(ISBLANK(Výsledky!$BM$3),"",Výsledky!BM73)</f>
        <v>-</v>
      </c>
      <c r="S51" s="256">
        <f>IF(ISBLANK(Výsledky!$BT$3),"",Výsledky!BT73)</f>
        <v>0</v>
      </c>
      <c r="T51" s="256">
        <f>IF(ISBLANK(Výsledky!$CA$3),"",Výsledky!CA73)</f>
        <v>20</v>
      </c>
      <c r="U51" s="256">
        <f>IF(ISBLANK(Výsledky!$CH$3),"",Výsledky!CH73)</f>
        <v>60</v>
      </c>
      <c r="V51" s="256">
        <f>IF(ISBLANK(Výsledky!$CO$3),"",Výsledky!CO73)</f>
        <v>80</v>
      </c>
      <c r="W51" s="256">
        <f>IF(ISBLANK(Výsledky!$CV$3),"",Výsledky!CV73)</f>
        <v>60</v>
      </c>
      <c r="X51" s="256">
        <f>IF(ISBLANK(Výsledky!$DC$3),"",Výsledky!DC73)</f>
        <v>30</v>
      </c>
      <c r="Y51" s="256">
        <f>IF(ISBLANK(Výsledky!$DJ$3),"",Výsledky!DJ73)</f>
        <v>20</v>
      </c>
      <c r="Z51" s="256">
        <f>IF(ISBLANK(Výsledky!$DQ$3),"",Výsledky!DQ73)</f>
        <v>0</v>
      </c>
      <c r="AA51" s="256">
        <f>IF(ISBLANK(Výsledky!$DX$3),"",Výsledky!DX73)</f>
        <v>0</v>
      </c>
      <c r="AB51" s="256">
        <f>IF(ISBLANK(Výsledky!$EE$3),"",Výsledky!EE73)</f>
        <v>70</v>
      </c>
      <c r="AC51" s="256">
        <f>IF(ISBLANK(Výsledky!$EL$3),"",Výsledky!EL73)</f>
        <v>60</v>
      </c>
      <c r="AD51" s="256">
        <f>IF(ISBLANK(Výsledky!$ES$3),"",Výsledky!ES73)</f>
        <v>40</v>
      </c>
      <c r="AE51" s="256">
        <f>IF(ISBLANK(Výsledky!$EZ$3),"",Výsledky!EZ73)</f>
        <v>20</v>
      </c>
      <c r="AF51" s="256">
        <f>IF(ISBLANK(Výsledky!$FG$3),"",Výsledky!FG73)</f>
        <v>20</v>
      </c>
      <c r="AG51" s="256">
        <f>IF(ISBLANK(Výsledky!$FN$3),"",Výsledky!FN73)</f>
        <v>80</v>
      </c>
      <c r="AH51" s="256">
        <f>IF(ISBLANK(Výsledky!$FU$3),"",Výsledky!FU73)</f>
        <v>30</v>
      </c>
      <c r="AI51" s="256">
        <f>IF(ISBLANK(Výsledky!$GB$3),"",Výsledky!GB73)</f>
        <v>0</v>
      </c>
      <c r="AJ51" s="256">
        <f>IF(ISBLANK(Výsledky!$GI$3),"",Výsledky!GI73)</f>
        <v>20</v>
      </c>
      <c r="AK51" s="256">
        <f>IF(ISBLANK(Výsledky!$GP$3),"",Výsledky!GP73)</f>
        <v>0</v>
      </c>
      <c r="AL51" s="256">
        <f>IF(ISBLANK(Výsledky!$GW$3),"",Výsledky!GW73)</f>
        <v>30</v>
      </c>
      <c r="AM51" s="256">
        <f>IF(ISBLANK(Výsledky!$HD$3),"",Výsledky!HD73)</f>
        <v>60</v>
      </c>
      <c r="AN51" s="256">
        <f>IF(ISBLANK(Výsledky!$HK$3),"",Výsledky!HK73)</f>
        <v>20</v>
      </c>
      <c r="AO51" s="256">
        <f>IF(ISBLANK(Výsledky!$HR$3),"",Výsledky!HR73)</f>
        <v>20</v>
      </c>
      <c r="AP51" s="256" t="str">
        <f>IF(ISBLANK(Výsledky!$HY$3),"",Výsledky!HY73)</f>
        <v>-</v>
      </c>
      <c r="AQ51" s="256">
        <f>IF(ISBLANK(Výsledky!$IF$3),"",Výsledky!IF73)</f>
        <v>0</v>
      </c>
      <c r="AR51" s="256" t="str">
        <f>IF(ISBLANK(Výsledky!$IM$3),"",Výsledky!IM73)</f>
        <v>-</v>
      </c>
      <c r="AS51" s="256">
        <f>IF(ISBLANK(Výsledky!$IT$3),"",Výsledky!IT73)</f>
        <v>40</v>
      </c>
      <c r="AT51" s="256">
        <f>IF(ISBLANK(Výsledky!$JA$3),"",Výsledky!JA73)</f>
        <v>0</v>
      </c>
      <c r="AU51" s="256" t="str">
        <f>IF(ISBLANK(Výsledky!$JH$3),"",Výsledky!JH73)</f>
        <v>-</v>
      </c>
      <c r="AV51" s="256" t="str">
        <f>IF(ISBLANK(Výsledky!$JO$3),"",Výsledky!JO73)</f>
        <v/>
      </c>
      <c r="AW51" s="256" t="str">
        <f>IF(ISBLANK(Výsledky!$JV$3),"",Výsledky!JV73)</f>
        <v>-</v>
      </c>
      <c r="AX51" s="256" t="str">
        <f>IF(ISBLANK(Výsledky!$KC$3),"",Výsledky!KC73)</f>
        <v/>
      </c>
      <c r="AY51" s="256" t="str">
        <f>IF(ISBLANK(Výsledky!$KJ$3),"",Výsledky!KJ73)</f>
        <v/>
      </c>
      <c r="AZ51" s="256" t="str">
        <f>IF(ISBLANK(Výsledky!$KQ$3),"",Výsledky!KQ73)</f>
        <v/>
      </c>
      <c r="BA51" s="256" t="str">
        <f>IF(ISBLANK(Výsledky!$KX$3),"",Výsledky!KX73)</f>
        <v/>
      </c>
      <c r="BB51" s="256" t="str">
        <f>IF(ISBLANK(Výsledky!$LE$3),"",Výsledky!LE73)</f>
        <v/>
      </c>
      <c r="BC51" s="256" t="str">
        <f>IF(ISBLANK(Výsledky!$LL$3),"",Výsledky!LL73)</f>
        <v/>
      </c>
      <c r="BD51" s="256" t="str">
        <f>IF(ISBLANK(Výsledky!$LS$3),"",Výsledky!LS73)</f>
        <v/>
      </c>
      <c r="BE51" s="256" t="str">
        <f>IF(ISBLANK(Výsledky!$LZ$3),"",Výsledky!LZ73)</f>
        <v/>
      </c>
      <c r="BF51" s="256" t="str">
        <f>IF(ISBLANK(Výsledky!$MG$3),"",Výsledky!MG73)</f>
        <v/>
      </c>
      <c r="BG51" s="256" t="str">
        <f>IF(ISBLANK(Výsledky!$MN$3),"",Výsledky!MN73)</f>
        <v/>
      </c>
      <c r="BH51" s="256" t="str">
        <f>IF(ISBLANK(Výsledky!$MU$3),"",Výsledky!MU73)</f>
        <v/>
      </c>
      <c r="BI51" s="256" t="str">
        <f>IF(ISBLANK(Výsledky!$NB$3),"",Výsledky!NB73)</f>
        <v/>
      </c>
      <c r="BJ51" s="256" t="str">
        <f>IF(ISBLANK(Výsledky!$NI$3),"",Výsledky!NI73)</f>
        <v/>
      </c>
      <c r="BK51" s="256" t="str">
        <f>IF(ISBLANK(Výsledky!$NP$3),"",Výsledky!NP73)</f>
        <v/>
      </c>
      <c r="BL51" s="256" t="str">
        <f>IF(ISBLANK(Výsledky!$NW$3),"",Výsledky!NW73)</f>
        <v/>
      </c>
      <c r="BM51" s="256" t="str">
        <f>IF(ISBLANK(Výsledky!$OD$3),"",Výsledky!OD73)</f>
        <v/>
      </c>
      <c r="BN51" s="256" t="str">
        <f>IF(ISBLANK(Výsledky!$OK$3),"",Výsledky!OK73)</f>
        <v/>
      </c>
      <c r="BO51" s="256" t="str">
        <f>IF(ISBLANK(Výsledky!$OR$3),"",Výsledky!OR73)</f>
        <v/>
      </c>
      <c r="BP51" s="256" t="str">
        <f>IF(ISBLANK(Výsledky!$OY$3),"",Výsledky!OY73)</f>
        <v/>
      </c>
      <c r="BQ51" s="256" t="str">
        <f>IF(ISBLANK(Výsledky!$PF$3),"",Výsledky!PF73)</f>
        <v/>
      </c>
      <c r="BR51" s="256" t="str">
        <f>IF(ISBLANK(Výsledky!$PM$3),"",Výsledky!PM73)</f>
        <v/>
      </c>
      <c r="BS51" s="256" t="str">
        <f>IF(ISBLANK(Výsledky!$PT$3),"",Výsledky!PT73)</f>
        <v/>
      </c>
      <c r="BT51" s="256" t="str">
        <f>IF(ISBLANK(Výsledky!$QA$3),"",Výsledky!QA73)</f>
        <v/>
      </c>
      <c r="BU51" s="256" t="str">
        <f>IF(ISBLANK(Výsledky!$QH$3),"",Výsledky!QH73)</f>
        <v/>
      </c>
      <c r="BV51" s="256" t="str">
        <f>IF(ISBLANK(Výsledky!$QO$3),"",Výsledky!QO73)</f>
        <v/>
      </c>
      <c r="BW51" s="291" t="str">
        <f>IF(ISBLANK(Výsledky!$QV$3),"",Výsledky!QV73)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Tipy!A30</f>
        <v>38</v>
      </c>
      <c r="D52" s="242" t="str">
        <f>IF(Tipy!B30="","",Tipy!B30)</f>
        <v>Kouba</v>
      </c>
      <c r="E52" s="51">
        <f>SUM(F52:J52)</f>
        <v>830</v>
      </c>
      <c r="F52" s="246">
        <f>IF(ISBLANK(Výsledky!$I$3),"-",SUM(K52:O52,Q52,S52,U52,V52,X52,Z52,AB52,AC52,AE52:AG52,AI52,AK52:AM52,AP52,AS52:AU52,AW52,AY52,BB52,BD52,BG52:BJ52,BL52,BO52,BP52,BR52,BT52,BU52))</f>
        <v>450</v>
      </c>
      <c r="G52" s="267">
        <f>IF(ISBLANK(Výsledky!$AY$3),"-",SUM(P52,T52,W52,AA52,AD52,AH52,AV52,AX52,BC52,BE52,BK52,BM52,BQ52,BS52,BV52))</f>
        <v>150</v>
      </c>
      <c r="H52" s="268">
        <f>IF(ISBLANK(Výsledky!$BM$3),"-",SUM(R52,Y52,AJ52,AO52,AQ52,AZ52))</f>
        <v>190</v>
      </c>
      <c r="I52" s="247">
        <f>IF(ISBLANK(Výsledky!$GI$3),"-",SUM(AN52,AR52,BA52,BF52,BN52,BW52))</f>
        <v>40</v>
      </c>
      <c r="J52" s="262" t="str">
        <f>IF(ISBLANK(Výsledky!$I$3),"",Výsledky!I36)</f>
        <v>-</v>
      </c>
      <c r="K52" s="265">
        <f>IF(ISBLANK(Výsledky!$P$3),"",Výsledky!P36)</f>
        <v>20</v>
      </c>
      <c r="L52" s="266" t="str">
        <f>IF(ISBLANK(Výsledky!$W$3),"",Výsledky!W36)</f>
        <v>-</v>
      </c>
      <c r="M52" s="256">
        <f>IF(ISBLANK(Výsledky!$AD$3),"",Výsledky!AD36)</f>
        <v>60</v>
      </c>
      <c r="N52" s="256" t="str">
        <f>IF(ISBLANK(Výsledky!$AK$3),"",Výsledky!AK36)</f>
        <v>-</v>
      </c>
      <c r="O52" s="256">
        <f>IF(ISBLANK(Výsledky!$AR$3),"",Výsledky!AR36)</f>
        <v>50</v>
      </c>
      <c r="P52" s="256" t="str">
        <f>IF(ISBLANK(Výsledky!$AY$3),"",Výsledky!AY36)</f>
        <v>-</v>
      </c>
      <c r="Q52" s="256" t="str">
        <f>IF(ISBLANK(Výsledky!$BF$3),"",Výsledky!BF36)</f>
        <v>-</v>
      </c>
      <c r="R52" s="256" t="str">
        <f>IF(ISBLANK(Výsledky!$BM$3),"",Výsledky!BM36)</f>
        <v>-</v>
      </c>
      <c r="S52" s="256" t="str">
        <f>IF(ISBLANK(Výsledky!$BT$3),"",Výsledky!BT36)</f>
        <v>-</v>
      </c>
      <c r="T52" s="256">
        <f>IF(ISBLANK(Výsledky!$CA$3),"",Výsledky!CA36)</f>
        <v>50</v>
      </c>
      <c r="U52" s="256" t="str">
        <f>IF(ISBLANK(Výsledky!$CH$3),"",Výsledky!CH36)</f>
        <v>-</v>
      </c>
      <c r="V52" s="256">
        <f>IF(ISBLANK(Výsledky!$CO$3),"",Výsledky!CO36)</f>
        <v>70</v>
      </c>
      <c r="W52" s="256">
        <f>IF(ISBLANK(Výsledky!$CV$3),"",Výsledky!CV36)</f>
        <v>40</v>
      </c>
      <c r="X52" s="256" t="str">
        <f>IF(ISBLANK(Výsledky!$DC$3),"",Výsledky!DC36)</f>
        <v>-</v>
      </c>
      <c r="Y52" s="256">
        <f>IF(ISBLANK(Výsledky!$DJ$3),"",Výsledky!DJ36)</f>
        <v>50</v>
      </c>
      <c r="Z52" s="256">
        <f>IF(ISBLANK(Výsledky!$DQ$3),"",Výsledky!DQ36)</f>
        <v>0</v>
      </c>
      <c r="AA52" s="256" t="str">
        <f>IF(ISBLANK(Výsledky!$DX$3),"",Výsledky!DX36)</f>
        <v>-</v>
      </c>
      <c r="AB52" s="256">
        <f>IF(ISBLANK(Výsledky!$EE$3),"",Výsledky!EE36)</f>
        <v>40</v>
      </c>
      <c r="AC52" s="256" t="str">
        <f>IF(ISBLANK(Výsledky!$EL$3),"",Výsledky!EL36)</f>
        <v>-</v>
      </c>
      <c r="AD52" s="256">
        <f>IF(ISBLANK(Výsledky!$ES$3),"",Výsledky!ES36)</f>
        <v>40</v>
      </c>
      <c r="AE52" s="256" t="str">
        <f>IF(ISBLANK(Výsledky!$EZ$3),"",Výsledky!EZ36)</f>
        <v>-</v>
      </c>
      <c r="AF52" s="256">
        <f>IF(ISBLANK(Výsledky!$FG$3),"",Výsledky!FG36)</f>
        <v>30</v>
      </c>
      <c r="AG52" s="256" t="str">
        <f>IF(ISBLANK(Výsledky!$FN$3),"",Výsledky!FN36)</f>
        <v>-</v>
      </c>
      <c r="AH52" s="256">
        <f>IF(ISBLANK(Výsledky!$FU$3),"",Výsledky!FU36)</f>
        <v>20</v>
      </c>
      <c r="AI52" s="256" t="str">
        <f>IF(ISBLANK(Výsledky!$GB$3),"",Výsledky!GB36)</f>
        <v>-</v>
      </c>
      <c r="AJ52" s="256">
        <f>IF(ISBLANK(Výsledky!$GI$3),"",Výsledky!GI36)</f>
        <v>40</v>
      </c>
      <c r="AK52" s="256">
        <f>IF(ISBLANK(Výsledky!$GP$3),"",Výsledky!GP36)</f>
        <v>10</v>
      </c>
      <c r="AL52" s="256">
        <f>IF(ISBLANK(Výsledky!$GW$3),"",Výsledky!GW36)</f>
        <v>30</v>
      </c>
      <c r="AM52" s="256">
        <f>IF(ISBLANK(Výsledky!$HD$3),"",Výsledky!HD36)</f>
        <v>60</v>
      </c>
      <c r="AN52" s="256">
        <f>IF(ISBLANK(Výsledky!$HK$3),"",Výsledky!HK36)</f>
        <v>0</v>
      </c>
      <c r="AO52" s="256">
        <f>IF(ISBLANK(Výsledky!$HR$3),"",Výsledky!HR36)</f>
        <v>80</v>
      </c>
      <c r="AP52" s="256">
        <f>IF(ISBLANK(Výsledky!$HY$3),"",Výsledky!HY36)</f>
        <v>40</v>
      </c>
      <c r="AQ52" s="256">
        <f>IF(ISBLANK(Výsledky!$IF$3),"",Výsledky!IF36)</f>
        <v>20</v>
      </c>
      <c r="AR52" s="256">
        <f>IF(ISBLANK(Výsledky!$IM$3),"",Výsledky!IM36)</f>
        <v>40</v>
      </c>
      <c r="AS52" s="256">
        <f>IF(ISBLANK(Výsledky!$IT$3),"",Výsledky!IT36)</f>
        <v>40</v>
      </c>
      <c r="AT52" s="256">
        <f>IF(ISBLANK(Výsledky!$JA$3),"",Výsledky!JA36)</f>
        <v>0</v>
      </c>
      <c r="AU52" s="256" t="str">
        <f>IF(ISBLANK(Výsledky!$JH$3),"",Výsledky!JH36)</f>
        <v>-</v>
      </c>
      <c r="AV52" s="256" t="str">
        <f>IF(ISBLANK(Výsledky!$JO$3),"",Výsledky!JO36)</f>
        <v/>
      </c>
      <c r="AW52" s="256" t="str">
        <f>IF(ISBLANK(Výsledky!$JV$3),"",Výsledky!JV36)</f>
        <v>-</v>
      </c>
      <c r="AX52" s="256" t="str">
        <f>IF(ISBLANK(Výsledky!$KC$3),"",Výsledky!KC36)</f>
        <v/>
      </c>
      <c r="AY52" s="256" t="str">
        <f>IF(ISBLANK(Výsledky!$KJ$3),"",Výsledky!KJ36)</f>
        <v/>
      </c>
      <c r="AZ52" s="256" t="str">
        <f>IF(ISBLANK(Výsledky!$KQ$3),"",Výsledky!KQ36)</f>
        <v/>
      </c>
      <c r="BA52" s="256" t="str">
        <f>IF(ISBLANK(Výsledky!$KX$3),"",Výsledky!KX36)</f>
        <v/>
      </c>
      <c r="BB52" s="256" t="str">
        <f>IF(ISBLANK(Výsledky!$LE$3),"",Výsledky!LE36)</f>
        <v/>
      </c>
      <c r="BC52" s="256" t="str">
        <f>IF(ISBLANK(Výsledky!$LL$3),"",Výsledky!LL36)</f>
        <v/>
      </c>
      <c r="BD52" s="256" t="str">
        <f>IF(ISBLANK(Výsledky!$LS$3),"",Výsledky!LS36)</f>
        <v/>
      </c>
      <c r="BE52" s="256" t="str">
        <f>IF(ISBLANK(Výsledky!$LZ$3),"",Výsledky!LZ36)</f>
        <v/>
      </c>
      <c r="BF52" s="256" t="str">
        <f>IF(ISBLANK(Výsledky!$MG$3),"",Výsledky!MG36)</f>
        <v/>
      </c>
      <c r="BG52" s="256" t="str">
        <f>IF(ISBLANK(Výsledky!$MN$3),"",Výsledky!MN36)</f>
        <v/>
      </c>
      <c r="BH52" s="256" t="str">
        <f>IF(ISBLANK(Výsledky!$MU$3),"",Výsledky!MU36)</f>
        <v/>
      </c>
      <c r="BI52" s="256" t="str">
        <f>IF(ISBLANK(Výsledky!$NB$3),"",Výsledky!NB36)</f>
        <v/>
      </c>
      <c r="BJ52" s="256" t="str">
        <f>IF(ISBLANK(Výsledky!$NI$3),"",Výsledky!NI36)</f>
        <v/>
      </c>
      <c r="BK52" s="256" t="str">
        <f>IF(ISBLANK(Výsledky!$NP$3),"",Výsledky!NP36)</f>
        <v/>
      </c>
      <c r="BL52" s="256" t="str">
        <f>IF(ISBLANK(Výsledky!$NW$3),"",Výsledky!NW36)</f>
        <v/>
      </c>
      <c r="BM52" s="256" t="str">
        <f>IF(ISBLANK(Výsledky!$OD$3),"",Výsledky!OD36)</f>
        <v/>
      </c>
      <c r="BN52" s="256" t="str">
        <f>IF(ISBLANK(Výsledky!$OK$3),"",Výsledky!OK36)</f>
        <v/>
      </c>
      <c r="BO52" s="256" t="str">
        <f>IF(ISBLANK(Výsledky!$OR$3),"",Výsledky!OR36)</f>
        <v/>
      </c>
      <c r="BP52" s="256" t="str">
        <f>IF(ISBLANK(Výsledky!$OY$3),"",Výsledky!OY36)</f>
        <v/>
      </c>
      <c r="BQ52" s="256" t="str">
        <f>IF(ISBLANK(Výsledky!$PF$3),"",Výsledky!PF36)</f>
        <v/>
      </c>
      <c r="BR52" s="256" t="str">
        <f>IF(ISBLANK(Výsledky!$PM$3),"",Výsledky!PM36)</f>
        <v/>
      </c>
      <c r="BS52" s="256" t="str">
        <f>IF(ISBLANK(Výsledky!$PT$3),"",Výsledky!PT36)</f>
        <v/>
      </c>
      <c r="BT52" s="256" t="str">
        <f>IF(ISBLANK(Výsledky!$QA$3),"",Výsledky!QA36)</f>
        <v/>
      </c>
      <c r="BU52" s="256" t="str">
        <f>IF(ISBLANK(Výsledky!$QH$3),"",Výsledky!QH36)</f>
        <v/>
      </c>
      <c r="BV52" s="256" t="str">
        <f>IF(ISBLANK(Výsledky!$QO$3),"",Výsledky!QO36)</f>
        <v/>
      </c>
      <c r="BW52" s="291" t="str">
        <f>IF(ISBLANK(Výsledky!$QV$3),"",Výsledky!QV36)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Tipy!A73</f>
        <v>41</v>
      </c>
      <c r="D53" s="242" t="str">
        <f>IF(Tipy!B73="","",Tipy!B73)</f>
        <v>Viliam Virgala</v>
      </c>
      <c r="E53" s="51">
        <f>SUM(F53:J53)</f>
        <v>820</v>
      </c>
      <c r="F53" s="246">
        <f>IF(ISBLANK(Výsledky!$I$3),"-",SUM(K53:O53,Q53,S53,U53,V53,X53,Z53,AB53,AC53,AE53:AG53,AI53,AK53:AM53,AP53,AS53:AU53,AW53,AY53,BB53,BD53,BG53:BJ53,BL53,BO53,BP53,BR53,BT53,BU53))</f>
        <v>470</v>
      </c>
      <c r="G53" s="267">
        <f>IF(ISBLANK(Výsledky!$AY$3),"-",SUM(P53,T53,W53,AA53,AD53,AH53,AV53,AX53,BC53,BE53,BK53,BM53,BQ53,BS53,BV53))</f>
        <v>110</v>
      </c>
      <c r="H53" s="268">
        <f>IF(ISBLANK(Výsledky!$BM$3),"-",SUM(R53,Y53,AJ53,AO53,AQ53,AZ53))</f>
        <v>120</v>
      </c>
      <c r="I53" s="247">
        <f>IF(ISBLANK(Výsledky!$GI$3),"-",SUM(AN53,AR53,BA53,BF53,BN53,BW53))</f>
        <v>120</v>
      </c>
      <c r="J53" s="262" t="str">
        <f>IF(ISBLANK(Výsledky!$I$3),"",Výsledky!I77)</f>
        <v>-</v>
      </c>
      <c r="K53" s="265">
        <f>IF(ISBLANK(Výsledky!$P$3),"",Výsledky!P79)</f>
        <v>0</v>
      </c>
      <c r="L53" s="266">
        <f>IF(ISBLANK(Výsledky!$W$3),"",Výsledky!W79)</f>
        <v>20</v>
      </c>
      <c r="M53" s="256">
        <f>IF(ISBLANK(Výsledky!$AD$3),"",Výsledky!AD79)</f>
        <v>60</v>
      </c>
      <c r="N53" s="256">
        <f>IF(ISBLANK(Výsledky!$AK$3),"",Výsledky!AK79)</f>
        <v>20</v>
      </c>
      <c r="O53" s="256">
        <f>IF(ISBLANK(Výsledky!$AR$3),"",Výsledky!AR79)</f>
        <v>40</v>
      </c>
      <c r="P53" s="256">
        <f>IF(ISBLANK(Výsledky!$AY$3),"",Výsledky!AY79)</f>
        <v>40</v>
      </c>
      <c r="Q53" s="256">
        <f>IF(ISBLANK(Výsledky!$BF$3),"",Výsledky!BF79)</f>
        <v>60</v>
      </c>
      <c r="R53" s="256">
        <f>IF(ISBLANK(Výsledky!$BM$3),"",Výsledky!BM79)</f>
        <v>20</v>
      </c>
      <c r="S53" s="256">
        <f>IF(ISBLANK(Výsledky!$BT$3),"",Výsledky!BT79)</f>
        <v>0</v>
      </c>
      <c r="T53" s="256">
        <f>IF(ISBLANK(Výsledky!$CA$3),"",Výsledky!CA79)</f>
        <v>30</v>
      </c>
      <c r="U53" s="256">
        <f>IF(ISBLANK(Výsledky!$CH$3),"",Výsledky!CH79)</f>
        <v>0</v>
      </c>
      <c r="V53" s="256">
        <f>IF(ISBLANK(Výsledky!$CO$3),"",Výsledky!CO79)</f>
        <v>30</v>
      </c>
      <c r="W53" s="256">
        <f>IF(ISBLANK(Výsledky!$CV$3),"",Výsledky!CV79)</f>
        <v>40</v>
      </c>
      <c r="X53" s="256">
        <f>IF(ISBLANK(Výsledky!$DC$3),"",Výsledky!DC79)</f>
        <v>40</v>
      </c>
      <c r="Y53" s="256">
        <f>IF(ISBLANK(Výsledky!$DJ$3),"",Výsledky!DJ79)</f>
        <v>60</v>
      </c>
      <c r="Z53" s="256">
        <f>IF(ISBLANK(Výsledky!$DQ$3),"",Výsledky!DQ79)</f>
        <v>0</v>
      </c>
      <c r="AA53" s="256" t="str">
        <f>IF(ISBLANK(Výsledky!$DX$3),"",Výsledky!DX79)</f>
        <v>-</v>
      </c>
      <c r="AB53" s="256" t="str">
        <f>IF(ISBLANK(Výsledky!$EE$3),"",Výsledky!EE79)</f>
        <v>-</v>
      </c>
      <c r="AC53" s="256" t="str">
        <f>IF(ISBLANK(Výsledky!$EL$3),"",Výsledky!EL79)</f>
        <v>-</v>
      </c>
      <c r="AD53" s="256" t="str">
        <f>IF(ISBLANK(Výsledky!$ES$3),"",Výsledky!ES79)</f>
        <v>-</v>
      </c>
      <c r="AE53" s="256" t="str">
        <f>IF(ISBLANK(Výsledky!$EZ$3),"",Výsledky!EZ79)</f>
        <v>-</v>
      </c>
      <c r="AF53" s="256" t="str">
        <f>IF(ISBLANK(Výsledky!$FG$3),"",Výsledky!FG79)</f>
        <v>-</v>
      </c>
      <c r="AG53" s="256" t="str">
        <f>IF(ISBLANK(Výsledky!$FN$3),"",Výsledky!FN79)</f>
        <v>-</v>
      </c>
      <c r="AH53" s="256" t="str">
        <f>IF(ISBLANK(Výsledky!$FU$3),"",Výsledky!FU79)</f>
        <v>-</v>
      </c>
      <c r="AI53" s="256" t="str">
        <f>IF(ISBLANK(Výsledky!$GB$3),"",Výsledky!GB79)</f>
        <v>-</v>
      </c>
      <c r="AJ53" s="256" t="str">
        <f>IF(ISBLANK(Výsledky!$GI$3),"",Výsledky!GI79)</f>
        <v>-</v>
      </c>
      <c r="AK53" s="256" t="str">
        <f>IF(ISBLANK(Výsledky!$GP$3),"",Výsledky!GP79)</f>
        <v>-</v>
      </c>
      <c r="AL53" s="256" t="str">
        <f>IF(ISBLANK(Výsledky!$GW$3),"",Výsledky!GW79)</f>
        <v>-</v>
      </c>
      <c r="AM53" s="256">
        <f>IF(ISBLANK(Výsledky!$HD$3),"",Výsledky!HD79)</f>
        <v>80</v>
      </c>
      <c r="AN53" s="256">
        <f>IF(ISBLANK(Výsledky!$HK$3),"",Výsledky!HK79)</f>
        <v>30</v>
      </c>
      <c r="AO53" s="256">
        <f>IF(ISBLANK(Výsledky!$HR$3),"",Výsledky!HR79)</f>
        <v>40</v>
      </c>
      <c r="AP53" s="256">
        <f>IF(ISBLANK(Výsledky!$HY$3),"",Výsledky!HY79)</f>
        <v>40</v>
      </c>
      <c r="AQ53" s="256">
        <f>IF(ISBLANK(Výsledky!$IF$3),"",Výsledky!IF79)</f>
        <v>0</v>
      </c>
      <c r="AR53" s="256">
        <f>IF(ISBLANK(Výsledky!$IM$3),"",Výsledky!IM79)</f>
        <v>90</v>
      </c>
      <c r="AS53" s="256">
        <f>IF(ISBLANK(Výsledky!$IT$3),"",Výsledky!IT79)</f>
        <v>20</v>
      </c>
      <c r="AT53" s="256">
        <f>IF(ISBLANK(Výsledky!$JA$3),"",Výsledky!JA79)</f>
        <v>0</v>
      </c>
      <c r="AU53" s="256">
        <f>IF(ISBLANK(Výsledky!$JH$3),"",Výsledky!JH79)</f>
        <v>40</v>
      </c>
      <c r="AV53" s="256" t="str">
        <f>IF(ISBLANK(Výsledky!$JO$3),"",Výsledky!JO79)</f>
        <v/>
      </c>
      <c r="AW53" s="256">
        <f>IF(ISBLANK(Výsledky!$JV$3),"",Výsledky!JV79)</f>
        <v>20</v>
      </c>
      <c r="AX53" s="256" t="str">
        <f>IF(ISBLANK(Výsledky!$KC$3),"",Výsledky!KC79)</f>
        <v/>
      </c>
      <c r="AY53" s="256" t="str">
        <f>IF(ISBLANK(Výsledky!$KJ$3),"",Výsledky!KJ79)</f>
        <v/>
      </c>
      <c r="AZ53" s="256" t="str">
        <f>IF(ISBLANK(Výsledky!$KQ$3),"",Výsledky!KQ79)</f>
        <v/>
      </c>
      <c r="BA53" s="256" t="str">
        <f>IF(ISBLANK(Výsledky!$KX$3),"",Výsledky!KX79)</f>
        <v/>
      </c>
      <c r="BB53" s="256" t="str">
        <f>IF(ISBLANK(Výsledky!$LE$3),"",Výsledky!LE79)</f>
        <v/>
      </c>
      <c r="BC53" s="256" t="str">
        <f>IF(ISBLANK(Výsledky!$LL$3),"",Výsledky!LL79)</f>
        <v/>
      </c>
      <c r="BD53" s="256" t="str">
        <f>IF(ISBLANK(Výsledky!$LS$3),"",Výsledky!LS79)</f>
        <v/>
      </c>
      <c r="BE53" s="256" t="str">
        <f>IF(ISBLANK(Výsledky!$LZ$3),"",Výsledky!LZ79)</f>
        <v/>
      </c>
      <c r="BF53" s="256" t="str">
        <f>IF(ISBLANK(Výsledky!$MG$3),"",Výsledky!MG79)</f>
        <v/>
      </c>
      <c r="BG53" s="256" t="str">
        <f>IF(ISBLANK(Výsledky!$MN$3),"",Výsledky!MN79)</f>
        <v/>
      </c>
      <c r="BH53" s="256" t="str">
        <f>IF(ISBLANK(Výsledky!$MU$3),"",Výsledky!MU79)</f>
        <v/>
      </c>
      <c r="BI53" s="256" t="str">
        <f>IF(ISBLANK(Výsledky!$NB$3),"",Výsledky!NB79)</f>
        <v/>
      </c>
      <c r="BJ53" s="256" t="str">
        <f>IF(ISBLANK(Výsledky!$NI$3),"",Výsledky!NI79)</f>
        <v/>
      </c>
      <c r="BK53" s="256" t="str">
        <f>IF(ISBLANK(Výsledky!$NP$3),"",Výsledky!NP79)</f>
        <v/>
      </c>
      <c r="BL53" s="256" t="str">
        <f>IF(ISBLANK(Výsledky!$NW$3),"",Výsledky!NW79)</f>
        <v/>
      </c>
      <c r="BM53" s="256" t="str">
        <f>IF(ISBLANK(Výsledky!$OD$3),"",Výsledky!OD79)</f>
        <v/>
      </c>
      <c r="BN53" s="256" t="str">
        <f>IF(ISBLANK(Výsledky!$OK$3),"",Výsledky!OK79)</f>
        <v/>
      </c>
      <c r="BO53" s="256" t="str">
        <f>IF(ISBLANK(Výsledky!$OR$3),"",Výsledky!OR79)</f>
        <v/>
      </c>
      <c r="BP53" s="256" t="str">
        <f>IF(ISBLANK(Výsledky!$OY$3),"",Výsledky!OY79)</f>
        <v/>
      </c>
      <c r="BQ53" s="256" t="str">
        <f>IF(ISBLANK(Výsledky!$PF$3),"",Výsledky!PF79)</f>
        <v/>
      </c>
      <c r="BR53" s="256" t="str">
        <f>IF(ISBLANK(Výsledky!$PM$3),"",Výsledky!PM79)</f>
        <v/>
      </c>
      <c r="BS53" s="256" t="str">
        <f>IF(ISBLANK(Výsledky!$PT$3),"",Výsledky!PT79)</f>
        <v/>
      </c>
      <c r="BT53" s="256" t="str">
        <f>IF(ISBLANK(Výsledky!$QA$3),"",Výsledky!QA79)</f>
        <v/>
      </c>
      <c r="BU53" s="256" t="str">
        <f>IF(ISBLANK(Výsledky!$QH$3),"",Výsledky!QH79)</f>
        <v/>
      </c>
      <c r="BV53" s="256" t="str">
        <f>IF(ISBLANK(Výsledky!$QO$3),"",Výsledky!QO79)</f>
        <v/>
      </c>
      <c r="BW53" s="291" t="str">
        <f>IF(ISBLANK(Výsledky!$QV$3),"",Výsledky!QV79)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Tipy!A31</f>
        <v>51</v>
      </c>
      <c r="D54" s="242" t="str">
        <f>IF(Tipy!B31="","",Tipy!B31)</f>
        <v>kwop</v>
      </c>
      <c r="E54" s="51">
        <f>SUM(F54:J54)</f>
        <v>820</v>
      </c>
      <c r="F54" s="246">
        <f>IF(ISBLANK(Výsledky!$I$3),"-",SUM(K54:O54,Q54,S54,U54,V54,X54,Z54,AB54,AC54,AE54:AG54,AI54,AK54:AM54,AP54,AS54:AU54,AW54,AY54,BB54,BD54,BG54:BJ54,BL54,BO54,BP54,BR54,BT54,BU54))</f>
        <v>380</v>
      </c>
      <c r="G54" s="267">
        <f>IF(ISBLANK(Výsledky!$AY$3),"-",SUM(P54,T54,W54,AA54,AD54,AH54,AV54,AX54,BC54,BE54,BK54,BM54,BQ54,BS54,BV54))</f>
        <v>180</v>
      </c>
      <c r="H54" s="268">
        <f>IF(ISBLANK(Výsledky!$BM$3),"-",SUM(R54,Y54,AJ54,AO54,AQ54,AZ54))</f>
        <v>190</v>
      </c>
      <c r="I54" s="247">
        <f>IF(ISBLANK(Výsledky!$GI$3),"-",SUM(AN54,AR54,BA54,BF54,BN54,BW54))</f>
        <v>70</v>
      </c>
      <c r="J54" s="262" t="str">
        <f>IF(ISBLANK(Výsledky!$I$3),"",Výsledky!I37)</f>
        <v>-</v>
      </c>
      <c r="K54" s="265">
        <f>IF(ISBLANK(Výsledky!$P$3),"",Výsledky!P37)</f>
        <v>40</v>
      </c>
      <c r="L54" s="266">
        <f>IF(ISBLANK(Výsledky!$W$3),"",Výsledky!W37)</f>
        <v>20</v>
      </c>
      <c r="M54" s="256" t="str">
        <f>IF(ISBLANK(Výsledky!$AD$3),"",Výsledky!AD37)</f>
        <v>-</v>
      </c>
      <c r="N54" s="256">
        <f>IF(ISBLANK(Výsledky!$AK$3),"",Výsledky!AK37)</f>
        <v>0</v>
      </c>
      <c r="O54" s="256">
        <f>IF(ISBLANK(Výsledky!$AR$3),"",Výsledky!AR37)</f>
        <v>30</v>
      </c>
      <c r="P54" s="256">
        <f>IF(ISBLANK(Výsledky!$AY$3),"",Výsledky!AY37)</f>
        <v>50</v>
      </c>
      <c r="Q54" s="256">
        <f>IF(ISBLANK(Výsledky!$BF$3),"",Výsledky!BF37)</f>
        <v>50</v>
      </c>
      <c r="R54" s="256">
        <f>IF(ISBLANK(Výsledky!$BM$3),"",Výsledky!BM37)</f>
        <v>70</v>
      </c>
      <c r="S54" s="256">
        <f>IF(ISBLANK(Výsledky!$BT$3),"",Výsledky!BT37)</f>
        <v>0</v>
      </c>
      <c r="T54" s="256" t="str">
        <f>IF(ISBLANK(Výsledky!$CA$3),"",Výsledky!CA37)</f>
        <v>-</v>
      </c>
      <c r="U54" s="256">
        <f>IF(ISBLANK(Výsledky!$CH$3),"",Výsledky!CH37)</f>
        <v>0</v>
      </c>
      <c r="V54" s="256">
        <f>IF(ISBLANK(Výsledky!$CO$3),"",Výsledky!CO37)</f>
        <v>40</v>
      </c>
      <c r="W54" s="256">
        <f>IF(ISBLANK(Výsledky!$CV$3),"",Výsledky!CV37)</f>
        <v>20</v>
      </c>
      <c r="X54" s="256">
        <f>IF(ISBLANK(Výsledky!$DC$3),"",Výsledky!DC37)</f>
        <v>40</v>
      </c>
      <c r="Y54" s="256">
        <f>IF(ISBLANK(Výsledky!$DJ$3),"",Výsledky!DJ37)</f>
        <v>20</v>
      </c>
      <c r="Z54" s="256">
        <f>IF(ISBLANK(Výsledky!$DQ$3),"",Výsledky!DQ37)</f>
        <v>0</v>
      </c>
      <c r="AA54" s="256">
        <f>IF(ISBLANK(Výsledky!$DX$3),"",Výsledky!DX37)</f>
        <v>0</v>
      </c>
      <c r="AB54" s="256">
        <f>IF(ISBLANK(Výsledky!$EE$3),"",Výsledky!EE37)</f>
        <v>50</v>
      </c>
      <c r="AC54" s="256" t="str">
        <f>IF(ISBLANK(Výsledky!$EL$3),"",Výsledky!EL37)</f>
        <v>-</v>
      </c>
      <c r="AD54" s="256">
        <f>IF(ISBLANK(Výsledky!$ES$3),"",Výsledky!ES37)</f>
        <v>50</v>
      </c>
      <c r="AE54" s="256">
        <f>IF(ISBLANK(Výsledky!$EZ$3),"",Výsledky!EZ37)</f>
        <v>20</v>
      </c>
      <c r="AF54" s="256">
        <f>IF(ISBLANK(Výsledky!$FG$3),"",Výsledky!FG37)</f>
        <v>40</v>
      </c>
      <c r="AG54" s="256" t="str">
        <f>IF(ISBLANK(Výsledky!$FN$3),"",Výsledky!FN37)</f>
        <v>-</v>
      </c>
      <c r="AH54" s="256">
        <f>IF(ISBLANK(Výsledky!$FU$3),"",Výsledky!FU37)</f>
        <v>60</v>
      </c>
      <c r="AI54" s="256" t="str">
        <f>IF(ISBLANK(Výsledky!$GB$3),"",Výsledky!GB37)</f>
        <v>-</v>
      </c>
      <c r="AJ54" s="256">
        <f>IF(ISBLANK(Výsledky!$GI$3),"",Výsledky!GI37)</f>
        <v>20</v>
      </c>
      <c r="AK54" s="256" t="str">
        <f>IF(ISBLANK(Výsledky!$GP$3),"",Výsledky!GP37)</f>
        <v>-</v>
      </c>
      <c r="AL54" s="256">
        <f>IF(ISBLANK(Výsledky!$GW$3),"",Výsledky!GW37)</f>
        <v>20</v>
      </c>
      <c r="AM54" s="256" t="str">
        <f>IF(ISBLANK(Výsledky!$HD$3),"",Výsledky!HD37)</f>
        <v>-</v>
      </c>
      <c r="AN54" s="256" t="str">
        <f>IF(ISBLANK(Výsledky!$HK$3),"",Výsledky!HK37)</f>
        <v>-</v>
      </c>
      <c r="AO54" s="256">
        <f>IF(ISBLANK(Výsledky!$HR$3),"",Výsledky!HR37)</f>
        <v>80</v>
      </c>
      <c r="AP54" s="256">
        <f>IF(ISBLANK(Výsledky!$HY$3),"",Výsledky!HY37)</f>
        <v>0</v>
      </c>
      <c r="AQ54" s="256">
        <f>IF(ISBLANK(Výsledky!$IF$3),"",Výsledky!IF37)</f>
        <v>0</v>
      </c>
      <c r="AR54" s="256">
        <f>IF(ISBLANK(Výsledky!$IM$3),"",Výsledky!IM37)</f>
        <v>70</v>
      </c>
      <c r="AS54" s="256">
        <f>IF(ISBLANK(Výsledky!$IT$3),"",Výsledky!IT37)</f>
        <v>30</v>
      </c>
      <c r="AT54" s="256">
        <f>IF(ISBLANK(Výsledky!$JA$3),"",Výsledky!JA37)</f>
        <v>0</v>
      </c>
      <c r="AU54" s="256" t="str">
        <f>IF(ISBLANK(Výsledky!$JH$3),"",Výsledky!JH37)</f>
        <v>-</v>
      </c>
      <c r="AV54" s="256" t="str">
        <f>IF(ISBLANK(Výsledky!$JO$3),"",Výsledky!JO37)</f>
        <v/>
      </c>
      <c r="AW54" s="256" t="str">
        <f>IF(ISBLANK(Výsledky!$JV$3),"",Výsledky!JV37)</f>
        <v>-</v>
      </c>
      <c r="AX54" s="256" t="str">
        <f>IF(ISBLANK(Výsledky!$KC$3),"",Výsledky!KC37)</f>
        <v/>
      </c>
      <c r="AY54" s="256" t="str">
        <f>IF(ISBLANK(Výsledky!$KJ$3),"",Výsledky!KJ37)</f>
        <v/>
      </c>
      <c r="AZ54" s="256" t="str">
        <f>IF(ISBLANK(Výsledky!$KQ$3),"",Výsledky!KQ37)</f>
        <v/>
      </c>
      <c r="BA54" s="256" t="str">
        <f>IF(ISBLANK(Výsledky!$KX$3),"",Výsledky!KX37)</f>
        <v/>
      </c>
      <c r="BB54" s="256" t="str">
        <f>IF(ISBLANK(Výsledky!$LE$3),"",Výsledky!LE37)</f>
        <v/>
      </c>
      <c r="BC54" s="256" t="str">
        <f>IF(ISBLANK(Výsledky!$LL$3),"",Výsledky!LL37)</f>
        <v/>
      </c>
      <c r="BD54" s="256" t="str">
        <f>IF(ISBLANK(Výsledky!$LS$3),"",Výsledky!LS37)</f>
        <v/>
      </c>
      <c r="BE54" s="256" t="str">
        <f>IF(ISBLANK(Výsledky!$LZ$3),"",Výsledky!LZ37)</f>
        <v/>
      </c>
      <c r="BF54" s="256" t="str">
        <f>IF(ISBLANK(Výsledky!$MG$3),"",Výsledky!MG37)</f>
        <v/>
      </c>
      <c r="BG54" s="256" t="str">
        <f>IF(ISBLANK(Výsledky!$MN$3),"",Výsledky!MN37)</f>
        <v/>
      </c>
      <c r="BH54" s="256" t="str">
        <f>IF(ISBLANK(Výsledky!$MU$3),"",Výsledky!MU37)</f>
        <v/>
      </c>
      <c r="BI54" s="256" t="str">
        <f>IF(ISBLANK(Výsledky!$NB$3),"",Výsledky!NB37)</f>
        <v/>
      </c>
      <c r="BJ54" s="256" t="str">
        <f>IF(ISBLANK(Výsledky!$NI$3),"",Výsledky!NI37)</f>
        <v/>
      </c>
      <c r="BK54" s="256" t="str">
        <f>IF(ISBLANK(Výsledky!$NP$3),"",Výsledky!NP37)</f>
        <v/>
      </c>
      <c r="BL54" s="256" t="str">
        <f>IF(ISBLANK(Výsledky!$NW$3),"",Výsledky!NW37)</f>
        <v/>
      </c>
      <c r="BM54" s="256" t="str">
        <f>IF(ISBLANK(Výsledky!$OD$3),"",Výsledky!OD37)</f>
        <v/>
      </c>
      <c r="BN54" s="256" t="str">
        <f>IF(ISBLANK(Výsledky!$OK$3),"",Výsledky!OK37)</f>
        <v/>
      </c>
      <c r="BO54" s="256" t="str">
        <f>IF(ISBLANK(Výsledky!$OR$3),"",Výsledky!OR37)</f>
        <v/>
      </c>
      <c r="BP54" s="256" t="str">
        <f>IF(ISBLANK(Výsledky!$OY$3),"",Výsledky!OY37)</f>
        <v/>
      </c>
      <c r="BQ54" s="256" t="str">
        <f>IF(ISBLANK(Výsledky!$PF$3),"",Výsledky!PF37)</f>
        <v/>
      </c>
      <c r="BR54" s="256" t="str">
        <f>IF(ISBLANK(Výsledky!$PM$3),"",Výsledky!PM37)</f>
        <v/>
      </c>
      <c r="BS54" s="256" t="str">
        <f>IF(ISBLANK(Výsledky!$PT$3),"",Výsledky!PT37)</f>
        <v/>
      </c>
      <c r="BT54" s="256" t="str">
        <f>IF(ISBLANK(Výsledky!$QA$3),"",Výsledky!QA37)</f>
        <v/>
      </c>
      <c r="BU54" s="256" t="str">
        <f>IF(ISBLANK(Výsledky!$QH$3),"",Výsledky!QH37)</f>
        <v/>
      </c>
      <c r="BV54" s="256" t="str">
        <f>IF(ISBLANK(Výsledky!$QO$3),"",Výsledky!QO37)</f>
        <v/>
      </c>
      <c r="BW54" s="291" t="str">
        <f>IF(ISBLANK(Výsledky!$QV$3),"",Výsledky!QV37)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Tipy!A15</f>
        <v>66</v>
      </c>
      <c r="D55" s="242" t="str">
        <f>IF(Tipy!B15="","",Tipy!B15)</f>
        <v>Cyro</v>
      </c>
      <c r="E55" s="51">
        <f>SUM(F55:J55)</f>
        <v>720</v>
      </c>
      <c r="F55" s="246">
        <f>IF(ISBLANK(Výsledky!$I$3),"-",SUM(K55:O55,Q55,S55,U55,V55,X55,Z55,AB55,AC55,AE55:AG55,AI55,AK55:AM55,AP55,AS55:AU55,AW55,AY55,BB55,BD55,BG55:BJ55,BL55,BO55,BP55,BR55,BT55,BU55))</f>
        <v>400</v>
      </c>
      <c r="G55" s="267">
        <f>IF(ISBLANK(Výsledky!$AY$3),"-",SUM(P55,T55,W55,AA55,AD55,AH55,AV55,AX55,BC55,BE55,BK55,BM55,BQ55,BS55,BV55))</f>
        <v>180</v>
      </c>
      <c r="H55" s="268">
        <f>IF(ISBLANK(Výsledky!$BM$3),"-",SUM(R55,Y55,AJ55,AO55,AQ55,AZ55))</f>
        <v>140</v>
      </c>
      <c r="I55" s="247">
        <f>IF(ISBLANK(Výsledky!$GI$3),"-",SUM(AN55,AR55,BA55,BF55,BN55,BW55))</f>
        <v>0</v>
      </c>
      <c r="J55" s="262" t="str">
        <f>IF(ISBLANK(Výsledky!$I$3),"",Výsledky!I21)</f>
        <v>-</v>
      </c>
      <c r="K55" s="265">
        <f>IF(ISBLANK(Výsledky!$P$3),"",Výsledky!P21)</f>
        <v>20</v>
      </c>
      <c r="L55" s="266">
        <f>IF(ISBLANK(Výsledky!$W$3),"",Výsledky!W21)</f>
        <v>80</v>
      </c>
      <c r="M55" s="256">
        <f>IF(ISBLANK(Výsledky!$AD$3),"",Výsledky!AD21)</f>
        <v>50</v>
      </c>
      <c r="N55" s="256">
        <f>IF(ISBLANK(Výsledky!$AK$3),"",Výsledky!AK21)</f>
        <v>60</v>
      </c>
      <c r="O55" s="256" t="str">
        <f>IF(ISBLANK(Výsledky!$AR$3),"",Výsledky!AR21)</f>
        <v>-</v>
      </c>
      <c r="P55" s="256">
        <f>IF(ISBLANK(Výsledky!$AY$3),"",Výsledky!AY21)</f>
        <v>20</v>
      </c>
      <c r="Q55" s="256" t="str">
        <f>IF(ISBLANK(Výsledky!$BF$3),"",Výsledky!BF21)</f>
        <v>-</v>
      </c>
      <c r="R55" s="256" t="str">
        <f>IF(ISBLANK(Výsledky!$BM$3),"",Výsledky!BM21)</f>
        <v>-</v>
      </c>
      <c r="S55" s="256" t="str">
        <f>IF(ISBLANK(Výsledky!$BT$3),"",Výsledky!BT21)</f>
        <v>-</v>
      </c>
      <c r="T55" s="256">
        <f>IF(ISBLANK(Výsledky!$CA$3),"",Výsledky!CA21)</f>
        <v>60</v>
      </c>
      <c r="U55" s="256">
        <f>IF(ISBLANK(Výsledky!$CH$3),"",Výsledky!CH21)</f>
        <v>0</v>
      </c>
      <c r="V55" s="256">
        <f>IF(ISBLANK(Výsledky!$CO$3),"",Výsledky!CO21)</f>
        <v>30</v>
      </c>
      <c r="W55" s="256">
        <f>IF(ISBLANK(Výsledky!$CV$3),"",Výsledky!CV21)</f>
        <v>40</v>
      </c>
      <c r="X55" s="256">
        <f>IF(ISBLANK(Výsledky!$DC$3),"",Výsledky!DC21)</f>
        <v>70</v>
      </c>
      <c r="Y55" s="256">
        <f>IF(ISBLANK(Výsledky!$DJ$3),"",Výsledky!DJ21)</f>
        <v>80</v>
      </c>
      <c r="Z55" s="256">
        <f>IF(ISBLANK(Výsledky!$DQ$3),"",Výsledky!DQ21)</f>
        <v>0</v>
      </c>
      <c r="AA55" s="256">
        <f>IF(ISBLANK(Výsledky!$DX$3),"",Výsledky!DX21)</f>
        <v>20</v>
      </c>
      <c r="AB55" s="256">
        <f>IF(ISBLANK(Výsledky!$EE$3),"",Výsledky!EE21)</f>
        <v>20</v>
      </c>
      <c r="AC55" s="256" t="str">
        <f>IF(ISBLANK(Výsledky!$EL$3),"",Výsledky!EL21)</f>
        <v>-</v>
      </c>
      <c r="AD55" s="256">
        <f>IF(ISBLANK(Výsledky!$ES$3),"",Výsledky!ES21)</f>
        <v>40</v>
      </c>
      <c r="AE55" s="256">
        <f>IF(ISBLANK(Výsledky!$EZ$3),"",Výsledky!EZ21)</f>
        <v>20</v>
      </c>
      <c r="AF55" s="256" t="str">
        <f>IF(ISBLANK(Výsledky!$FG$3),"",Výsledky!FG21)</f>
        <v>-</v>
      </c>
      <c r="AG55" s="256">
        <f>IF(ISBLANK(Výsledky!$FN$3),"",Výsledky!FN21)</f>
        <v>50</v>
      </c>
      <c r="AH55" s="256" t="str">
        <f>IF(ISBLANK(Výsledky!$FU$3),"",Výsledky!FU21)</f>
        <v>-</v>
      </c>
      <c r="AI55" s="256">
        <f>IF(ISBLANK(Výsledky!$GB$3),"",Výsledky!GB21)</f>
        <v>0</v>
      </c>
      <c r="AJ55" s="256" t="str">
        <f>IF(ISBLANK(Výsledky!$GI$3),"",Výsledky!GI21)</f>
        <v>-</v>
      </c>
      <c r="AK55" s="256">
        <f>IF(ISBLANK(Výsledky!$GP$3),"",Výsledky!GP21)</f>
        <v>0</v>
      </c>
      <c r="AL55" s="256" t="str">
        <f>IF(ISBLANK(Výsledky!$GW$3),"",Výsledky!GW21)</f>
        <v>-</v>
      </c>
      <c r="AM55" s="256" t="str">
        <f>IF(ISBLANK(Výsledky!$HD$3),"",Výsledky!HD21)</f>
        <v>-</v>
      </c>
      <c r="AN55" s="256" t="str">
        <f>IF(ISBLANK(Výsledky!$HK$3),"",Výsledky!HK21)</f>
        <v>-</v>
      </c>
      <c r="AO55" s="256">
        <f>IF(ISBLANK(Výsledky!$HR$3),"",Výsledky!HR21)</f>
        <v>60</v>
      </c>
      <c r="AP55" s="256" t="str">
        <f>IF(ISBLANK(Výsledky!$HY$3),"",Výsledky!HY21)</f>
        <v>-</v>
      </c>
      <c r="AQ55" s="256" t="str">
        <f>IF(ISBLANK(Výsledky!$IF$3),"",Výsledky!IF21)</f>
        <v>-</v>
      </c>
      <c r="AR55" s="256" t="str">
        <f>IF(ISBLANK(Výsledky!$IM$3),"",Výsledky!IM21)</f>
        <v>-</v>
      </c>
      <c r="AS55" s="256" t="str">
        <f>IF(ISBLANK(Výsledky!$IT$3),"",Výsledky!IT21)</f>
        <v>-</v>
      </c>
      <c r="AT55" s="256" t="str">
        <f>IF(ISBLANK(Výsledky!$JA$3),"",Výsledky!JA21)</f>
        <v>-</v>
      </c>
      <c r="AU55" s="256" t="str">
        <f>IF(ISBLANK(Výsledky!$JH$3),"",Výsledky!JH21)</f>
        <v>-</v>
      </c>
      <c r="AV55" s="256" t="str">
        <f>IF(ISBLANK(Výsledky!$JO$3),"",Výsledky!JO21)</f>
        <v/>
      </c>
      <c r="AW55" s="256" t="str">
        <f>IF(ISBLANK(Výsledky!$JV$3),"",Výsledky!JV21)</f>
        <v>-</v>
      </c>
      <c r="AX55" s="256" t="str">
        <f>IF(ISBLANK(Výsledky!$KC$3),"",Výsledky!KC21)</f>
        <v/>
      </c>
      <c r="AY55" s="256" t="str">
        <f>IF(ISBLANK(Výsledky!$KJ$3),"",Výsledky!KJ21)</f>
        <v/>
      </c>
      <c r="AZ55" s="256" t="str">
        <f>IF(ISBLANK(Výsledky!$KQ$3),"",Výsledky!KQ21)</f>
        <v/>
      </c>
      <c r="BA55" s="256" t="str">
        <f>IF(ISBLANK(Výsledky!$KX$3),"",Výsledky!KX21)</f>
        <v/>
      </c>
      <c r="BB55" s="256" t="str">
        <f>IF(ISBLANK(Výsledky!$LE$3),"",Výsledky!LE21)</f>
        <v/>
      </c>
      <c r="BC55" s="256" t="str">
        <f>IF(ISBLANK(Výsledky!$LL$3),"",Výsledky!LL21)</f>
        <v/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319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>-</v>
      </c>
      <c r="AQ56" s="256" t="str">
        <f>IF(ISBLANK(Výsledky!$IF$3),"",Výsledky!IF76)</f>
        <v>-</v>
      </c>
      <c r="AR56" s="256" t="str">
        <f>IF(ISBLANK(Výsledky!$IM$3),"",Výsledky!IM76)</f>
        <v>-</v>
      </c>
      <c r="AS56" s="256" t="str">
        <f>IF(ISBLANK(Výsledky!$IT$3),"",Výsledky!IT76)</f>
        <v>-</v>
      </c>
      <c r="AT56" s="256" t="str">
        <f>IF(ISBLANK(Výsledky!$JA$3),"",Výsledky!JA76)</f>
        <v>-</v>
      </c>
      <c r="AU56" s="256" t="str">
        <f>IF(ISBLANK(Výsledky!$JH$3),"",Výsledky!JH76)</f>
        <v>-</v>
      </c>
      <c r="AV56" s="256" t="str">
        <f>IF(ISBLANK(Výsledky!$JO$3),"",Výsledky!JO76)</f>
        <v/>
      </c>
      <c r="AW56" s="256" t="str">
        <f>IF(ISBLANK(Výsledky!$JV$3),"",Výsledky!JV76)</f>
        <v>-</v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thickBot="1" x14ac:dyDescent="0.25">
      <c r="A57" s="1"/>
      <c r="B57" s="240" t="s">
        <v>319</v>
      </c>
      <c r="C57" s="53">
        <f>Tipy!A23</f>
        <v>19</v>
      </c>
      <c r="D57" s="242" t="str">
        <f>IF(Tipy!B23="","",Tipy!B23)</f>
        <v>GaboLFC</v>
      </c>
      <c r="E57" s="51">
        <f>SUM(F57:J57)</f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>-</v>
      </c>
      <c r="AT57" s="256" t="str">
        <f>IF(ISBLANK(Výsledky!$JA$3),"",Výsledky!JA29)</f>
        <v>-</v>
      </c>
      <c r="AU57" s="256" t="str">
        <f>IF(ISBLANK(Výsledky!$JH$3),"",Výsledky!JH29)</f>
        <v>-</v>
      </c>
      <c r="AV57" s="256" t="str">
        <f>IF(ISBLANK(Výsledky!$JO$3),"",Výsledky!JO29)</f>
        <v/>
      </c>
      <c r="AW57" s="256" t="str">
        <f>IF(ISBLANK(Výsledky!$JV$3),"",Výsledky!JV29)</f>
        <v>-</v>
      </c>
      <c r="AX57" s="256" t="str">
        <f>IF(ISBLANK(Výsledky!$KC$3),"",Výsledky!KC29)</f>
        <v/>
      </c>
      <c r="AY57" s="256" t="str">
        <f>IF(ISBLANK(Výsledky!$KJ$3),"",Výsledky!KJ29)</f>
        <v/>
      </c>
      <c r="AZ57" s="256" t="str">
        <f>IF(ISBLANK(Výsledky!$KQ$3),"",Výsledky!KQ29)</f>
        <v/>
      </c>
      <c r="BA57" s="256" t="str">
        <f>IF(ISBLANK(Výsledky!$KX$3),"",Výsledky!KX29)</f>
        <v/>
      </c>
      <c r="BB57" s="256" t="str">
        <f>IF(ISBLANK(Výsledky!$LE$3),"",Výsledky!LE29)</f>
        <v/>
      </c>
      <c r="BC57" s="256" t="str">
        <f>IF(ISBLANK(Výsledky!$LL$3),"",Výsledky!LL29)</f>
        <v/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 t="shared" ref="E58:E61" si="26"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>-</v>
      </c>
      <c r="AT58" s="256" t="str">
        <f>IF(ISBLANK(Výsledky!$JA$3),"",Výsledky!JA53)</f>
        <v>-</v>
      </c>
      <c r="AU58" s="256" t="str">
        <f>IF(ISBLANK(Výsledky!$JH$3),"",Výsledky!JH53)</f>
        <v>-</v>
      </c>
      <c r="AV58" s="256" t="str">
        <f>IF(ISBLANK(Výsledky!$JO$3),"",Výsledky!JO53)</f>
        <v/>
      </c>
      <c r="AW58" s="256" t="str">
        <f>IF(ISBLANK(Výsledky!$JV$3),"",Výsledky!JV53)</f>
        <v>-</v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 t="shared" si="26"/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>-</v>
      </c>
      <c r="AT59" s="256" t="str">
        <f>IF(ISBLANK(Výsledky!$JA$3),"",Výsledky!JA75)</f>
        <v>-</v>
      </c>
      <c r="AU59" s="256" t="str">
        <f>IF(ISBLANK(Výsledky!$JH$3),"",Výsledky!JH75)</f>
        <v>-</v>
      </c>
      <c r="AV59" s="256" t="str">
        <f>IF(ISBLANK(Výsledky!$JO$3),"",Výsledky!JO75)</f>
        <v/>
      </c>
      <c r="AW59" s="256" t="str">
        <f>IF(ISBLANK(Výsledky!$JV$3),"",Výsledky!JV75)</f>
        <v>-</v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 t="shared" si="26"/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>-</v>
      </c>
      <c r="AT60" s="256" t="str">
        <f>IF(ISBLANK(Výsledky!$JA$3),"",Výsledky!JA63)</f>
        <v>-</v>
      </c>
      <c r="AU60" s="256" t="str">
        <f>IF(ISBLANK(Výsledky!$JH$3),"",Výsledky!JH63)</f>
        <v>-</v>
      </c>
      <c r="AV60" s="256" t="str">
        <f>IF(ISBLANK(Výsledky!$JO$3),"",Výsledky!JO63)</f>
        <v/>
      </c>
      <c r="AW60" s="256" t="str">
        <f>IF(ISBLANK(Výsledky!$JV$3),"",Výsledky!JV63)</f>
        <v>-</v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401" t="s">
        <v>320</v>
      </c>
      <c r="C61" s="121">
        <f>Tipy!A9</f>
        <v>46</v>
      </c>
      <c r="D61" s="243" t="str">
        <f>IF(Tipy!B9="","",Tipy!B9)</f>
        <v>Andygoatcaroll</v>
      </c>
      <c r="E61" s="52">
        <f t="shared" si="26"/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>-</v>
      </c>
      <c r="AQ61" s="373" t="str">
        <f>IF(ISBLANK(Výsledky!$IF$3),"",Výsledky!IF15)</f>
        <v>-</v>
      </c>
      <c r="AR61" s="373" t="str">
        <f>IF(ISBLANK(Výsledky!$IM$3),"",Výsledky!IM15)</f>
        <v>-</v>
      </c>
      <c r="AS61" s="373" t="str">
        <f>IF(ISBLANK(Výsledky!$IT$3),"",Výsledky!IT15)</f>
        <v>-</v>
      </c>
      <c r="AT61" s="373" t="str">
        <f>IF(ISBLANK(Výsledky!$JA$3),"",Výsledky!JA15)</f>
        <v>-</v>
      </c>
      <c r="AU61" s="373" t="str">
        <f>IF(ISBLANK(Výsledky!$JH$3),"",Výsledky!JH15)</f>
        <v>-</v>
      </c>
      <c r="AV61" s="373" t="str">
        <f>IF(ISBLANK(Výsledky!$JO$3),"",Výsledky!JO15)</f>
        <v/>
      </c>
      <c r="AW61" s="373" t="str">
        <f>IF(ISBLANK(Výsledky!$JV$3),"",Výsledky!JV15)</f>
        <v>-</v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402" t="s">
        <v>321</v>
      </c>
      <c r="C62" s="403">
        <f>Tipy!A33</f>
        <v>71</v>
      </c>
      <c r="D62" s="404" t="str">
        <f>IF(Tipy!B33="","",Tipy!B33)</f>
        <v>lfcanfield</v>
      </c>
      <c r="E62" s="405">
        <f t="shared" ref="E62" si="27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6" t="str">
        <f>IF(ISBLANK(Výsledky!$I$3),"",Výsledky!I39)</f>
        <v>-</v>
      </c>
      <c r="K62" s="407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>-</v>
      </c>
      <c r="AQ62" s="372" t="str">
        <f>IF(ISBLANK(Výsledky!$IF$3),"",Výsledky!IF39)</f>
        <v>-</v>
      </c>
      <c r="AR62" s="372" t="str">
        <f>IF(ISBLANK(Výsledky!$IM$3),"",Výsledky!IM39)</f>
        <v>-</v>
      </c>
      <c r="AS62" s="372" t="str">
        <f>IF(ISBLANK(Výsledky!$IT$3),"",Výsledky!IT39)</f>
        <v>-</v>
      </c>
      <c r="AT62" s="372" t="str">
        <f>IF(ISBLANK(Výsledky!$JA$3),"",Výsledky!JA39)</f>
        <v>-</v>
      </c>
      <c r="AU62" s="372" t="str">
        <f>IF(ISBLANK(Výsledky!$JH$3),"",Výsledky!JH39)</f>
        <v>-</v>
      </c>
      <c r="AV62" s="372" t="str">
        <f>IF(ISBLANK(Výsledky!$JO$3),"",Výsledky!JO39)</f>
        <v/>
      </c>
      <c r="AW62" s="372" t="str">
        <f>IF(ISBLANK(Výsledky!$JV$3),"",Výsledky!JV39)</f>
        <v>-</v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8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332</v>
      </c>
      <c r="C63" s="389">
        <f>Tipy!A58</f>
        <v>72</v>
      </c>
      <c r="D63" s="390" t="str">
        <f>IF(Tipy!B58="","",Tipy!B58)</f>
        <v>Pikardo</v>
      </c>
      <c r="E63" s="391">
        <f t="shared" ref="E63:E64" si="28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>-</v>
      </c>
      <c r="AT63" s="266" t="str">
        <f>IF(ISBLANK(Výsledky!$JA$3),"",Výsledky!JA64)</f>
        <v>-</v>
      </c>
      <c r="AU63" s="266" t="str">
        <f>IF(ISBLANK(Výsledky!$JH$3),"",Výsledky!JH64)</f>
        <v>-</v>
      </c>
      <c r="AV63" s="266" t="str">
        <f>IF(ISBLANK(Výsledky!$JO$3),"",Výsledky!JO64)</f>
        <v/>
      </c>
      <c r="AW63" s="266" t="str">
        <f>IF(ISBLANK(Výsledky!$JV$3),"",Výsledky!JV64)</f>
        <v>-</v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28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>-</v>
      </c>
      <c r="AQ64" s="373" t="str">
        <f>IF(ISBLANK(Výsledky!$IF$3),"",Výsledky!IF60)</f>
        <v>-</v>
      </c>
      <c r="AR64" s="373" t="str">
        <f>IF(ISBLANK(Výsledky!$IM$3),"",Výsledky!IM60)</f>
        <v>-</v>
      </c>
      <c r="AS64" s="373" t="str">
        <f>IF(ISBLANK(Výsledky!$IT$3),"",Výsledky!IT60)</f>
        <v>-</v>
      </c>
      <c r="AT64" s="373" t="str">
        <f>IF(ISBLANK(Výsledky!$JA$3),"",Výsledky!JA60)</f>
        <v>-</v>
      </c>
      <c r="AU64" s="373" t="str">
        <f>IF(ISBLANK(Výsledky!$JH$3),"",Výsledky!JH60)</f>
        <v>-</v>
      </c>
      <c r="AV64" s="373" t="str">
        <f>IF(ISBLANK(Výsledky!$JO$3),"",Výsledky!JO60)</f>
        <v/>
      </c>
      <c r="AW64" s="373" t="str">
        <f>IF(ISBLANK(Výsledky!$JV$3),"",Výsledky!JV60)</f>
        <v>-</v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333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9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>-</v>
      </c>
      <c r="AT65" s="266" t="str">
        <f>IF(ISBLANK(Výsledky!$JA$3),"",Výsledky!JA56)</f>
        <v>-</v>
      </c>
      <c r="AU65" s="266" t="str">
        <f>IF(ISBLANK(Výsledky!$JH$3),"",Výsledky!JH56)</f>
        <v>-</v>
      </c>
      <c r="AV65" s="266" t="str">
        <f>IF(ISBLANK(Výsledky!$JO$3),"",Výsledky!JO56)</f>
        <v/>
      </c>
      <c r="AW65" s="266" t="str">
        <f>IF(ISBLANK(Výsledky!$JV$3),"",Výsledky!JV56)</f>
        <v>-</v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29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>-</v>
      </c>
      <c r="AT66" s="256" t="str">
        <f>IF(ISBLANK(Výsledky!$JA$3),"",Výsledky!JA52)</f>
        <v>-</v>
      </c>
      <c r="AU66" s="256" t="str">
        <f>IF(ISBLANK(Výsledky!$JH$3),"",Výsledky!JH52)</f>
        <v>-</v>
      </c>
      <c r="AV66" s="256" t="str">
        <f>IF(ISBLANK(Výsledky!$JO$3),"",Výsledky!JO52)</f>
        <v/>
      </c>
      <c r="AW66" s="256" t="str">
        <f>IF(ISBLANK(Výsledky!$JV$3),"",Výsledky!JV52)</f>
        <v>-</v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29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>-</v>
      </c>
      <c r="AQ67" s="373" t="str">
        <f>IF(ISBLANK(Výsledky!$IF$3),"",Výsledky!IF25)</f>
        <v>-</v>
      </c>
      <c r="AR67" s="373" t="str">
        <f>IF(ISBLANK(Výsledky!$IM$3),"",Výsledky!IM25)</f>
        <v>-</v>
      </c>
      <c r="AS67" s="373" t="str">
        <f>IF(ISBLANK(Výsledky!$IT$3),"",Výsledky!IT25)</f>
        <v>-</v>
      </c>
      <c r="AT67" s="373" t="str">
        <f>IF(ISBLANK(Výsledky!$JA$3),"",Výsledky!JA25)</f>
        <v>-</v>
      </c>
      <c r="AU67" s="373" t="str">
        <f>IF(ISBLANK(Výsledky!$JH$3),"",Výsledky!JH25)</f>
        <v>-</v>
      </c>
      <c r="AV67" s="373" t="str">
        <f>IF(ISBLANK(Výsledky!$JO$3),"",Výsledky!JO25)</f>
        <v/>
      </c>
      <c r="AW67" s="373" t="str">
        <f>IF(ISBLANK(Výsledky!$JV$3),"",Výsledky!JV25)</f>
        <v>-</v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0">IF(ISBLANK(CA67),"",VLOOKUP(CA67,$BF$83:$BZ$161,17,FALSE))</f>
        <v/>
      </c>
      <c r="DY67" s="6" t="str">
        <f t="shared" ref="DY67:DY81" si="31">IF(ISBLANK(CA67),"",VLOOKUP(CA67,$BG$83:$BZ$161,16,FALSE))</f>
        <v/>
      </c>
      <c r="DZ67" s="6" t="str">
        <f t="shared" ref="DZ67:DZ81" si="32">IF(ISBLANK(CA67),"",VLOOKUP(CA67,$BH$83:$BZ$161,15,FALSE))</f>
        <v/>
      </c>
      <c r="EA67" s="6" t="str">
        <f t="shared" ref="EA67:EA81" si="33">IF(ISBLANK(CA67),"",VLOOKUP(CA67,$BI$83:$BZ$161,14,FALSE))</f>
        <v/>
      </c>
      <c r="EB67" s="6" t="str">
        <f t="shared" ref="EB67:EB81" si="34">IF(ISBLANK(CA67),"",VLOOKUP(CA67,$BJ$83:$BZ$161,13,FALSE))</f>
        <v/>
      </c>
      <c r="EC67" s="6" t="str">
        <f t="shared" ref="EC67:EC81" si="35">IF(ISBLANK(CA67),"",VLOOKUP(CA67,$BK$83:$BZ$161,12,FALSE))</f>
        <v/>
      </c>
      <c r="ED67" s="6" t="str">
        <f t="shared" ref="ED67:ED81" si="36">IF(ISBLANK(CA67),"",VLOOKUP(CA67,$BL$83:$BZ$161,11,FALSE))</f>
        <v/>
      </c>
      <c r="EE67" s="6" t="str">
        <f t="shared" ref="EE67:EE81" si="37">IF(ISBLANK(CA67),"",VLOOKUP(CA67,$BM$83:$BZ$161,10,FALSE))</f>
        <v/>
      </c>
      <c r="EF67" s="6" t="str">
        <f t="shared" ref="EF67:EF81" si="38">IF(ISBLANK(CA67),"",VLOOKUP(CA67,$BN$83:$BZ$161,9,FALSE))</f>
        <v/>
      </c>
      <c r="EG67" s="6" t="str">
        <f t="shared" ref="EG67:EG81" si="39">IF(ISBLANK(CA67),"",VLOOKUP(CA67,$BO$83:$BZ$161,8,FALSE))</f>
        <v/>
      </c>
      <c r="EH67" s="6" t="str">
        <f t="shared" ref="EH67:EH81" si="40">IF(ISBLANK(CA67),"",VLOOKUP(CA67,$BP$83:$BZ$161,7,FALSE))</f>
        <v/>
      </c>
      <c r="EI67" s="6" t="str">
        <f t="shared" ref="EI67:EI81" si="41">IF(ISBLANK(CA67),"",VLOOKUP(CA67,$BQ$83:$BZ$161,6,FALSE))</f>
        <v/>
      </c>
      <c r="EJ67" s="6" t="str">
        <f t="shared" ref="EJ67:EJ81" si="42">IF(ISBLANK(CA67),"",VLOOKUP(CA67,$BU$83:$BZ$161,2,FALSE))</f>
        <v/>
      </c>
    </row>
    <row r="68" spans="1:140" ht="15.75" hidden="1" thickBot="1" x14ac:dyDescent="0.25">
      <c r="A68" s="1"/>
      <c r="B68" s="240" t="s">
        <v>336</v>
      </c>
      <c r="C68" s="389">
        <f>Tipy!A66</f>
        <v>54</v>
      </c>
      <c r="D68" s="390" t="str">
        <f>IF(Tipy!B66="","",Tipy!B66)</f>
        <v>Stiflerovamama</v>
      </c>
      <c r="E68" s="391">
        <f t="shared" si="29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>-</v>
      </c>
      <c r="AT68" s="266" t="str">
        <f>IF(ISBLANK(Výsledky!$JA$3),"",Výsledky!JA72)</f>
        <v>-</v>
      </c>
      <c r="AU68" s="266" t="str">
        <f>IF(ISBLANK(Výsledky!$JH$3),"",Výsledky!JH72)</f>
        <v>-</v>
      </c>
      <c r="AV68" s="266" t="str">
        <f>IF(ISBLANK(Výsledky!$JO$3),"",Výsledky!JO72)</f>
        <v/>
      </c>
      <c r="AW68" s="266" t="str">
        <f>IF(ISBLANK(Výsledky!$JV$3),"",Výsledky!JV72)</f>
        <v>-</v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0"/>
        <v/>
      </c>
      <c r="DY68" s="6" t="str">
        <f t="shared" si="31"/>
        <v/>
      </c>
      <c r="DZ68" s="6" t="str">
        <f t="shared" si="32"/>
        <v/>
      </c>
      <c r="EA68" s="6" t="str">
        <f t="shared" si="33"/>
        <v/>
      </c>
      <c r="EB68" s="6" t="str">
        <f t="shared" si="34"/>
        <v/>
      </c>
      <c r="EC68" s="6" t="str">
        <f t="shared" si="35"/>
        <v/>
      </c>
      <c r="ED68" s="6" t="str">
        <f t="shared" si="36"/>
        <v/>
      </c>
      <c r="EE68" s="6" t="str">
        <f t="shared" si="37"/>
        <v/>
      </c>
      <c r="EF68" s="6" t="str">
        <f t="shared" si="38"/>
        <v/>
      </c>
      <c r="EG68" s="6" t="str">
        <f t="shared" si="39"/>
        <v/>
      </c>
      <c r="EH68" s="6" t="str">
        <f t="shared" si="40"/>
        <v/>
      </c>
      <c r="EI68" s="6" t="str">
        <f t="shared" si="41"/>
        <v/>
      </c>
      <c r="EJ68" s="6" t="str">
        <f t="shared" si="42"/>
        <v/>
      </c>
    </row>
    <row r="69" spans="1:140" ht="15.75" hidden="1" thickBot="1" x14ac:dyDescent="0.25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29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>-</v>
      </c>
      <c r="AT69" s="256" t="str">
        <f>IF(ISBLANK(Výsledky!$JA$3),"",Výsledky!JA44)</f>
        <v>-</v>
      </c>
      <c r="AU69" s="256" t="str">
        <f>IF(ISBLANK(Výsledky!$JH$3),"",Výsledky!JH44)</f>
        <v>-</v>
      </c>
      <c r="AV69" s="256" t="str">
        <f>IF(ISBLANK(Výsledky!$JO$3),"",Výsledky!JO44)</f>
        <v/>
      </c>
      <c r="AW69" s="256" t="str">
        <f>IF(ISBLANK(Výsledky!$JV$3),"",Výsledky!JV44)</f>
        <v>-</v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0"/>
        <v/>
      </c>
      <c r="DY69" s="6" t="str">
        <f t="shared" si="31"/>
        <v/>
      </c>
      <c r="DZ69" s="6" t="str">
        <f t="shared" si="32"/>
        <v/>
      </c>
      <c r="EA69" s="6" t="str">
        <f t="shared" si="33"/>
        <v/>
      </c>
      <c r="EB69" s="6" t="str">
        <f t="shared" si="34"/>
        <v/>
      </c>
      <c r="EC69" s="6" t="str">
        <f t="shared" si="35"/>
        <v/>
      </c>
      <c r="ED69" s="6" t="str">
        <f t="shared" si="36"/>
        <v/>
      </c>
      <c r="EE69" s="6" t="str">
        <f t="shared" si="37"/>
        <v/>
      </c>
      <c r="EF69" s="6" t="str">
        <f t="shared" si="38"/>
        <v/>
      </c>
      <c r="EG69" s="6" t="str">
        <f t="shared" si="39"/>
        <v/>
      </c>
      <c r="EH69" s="6" t="str">
        <f t="shared" si="40"/>
        <v/>
      </c>
      <c r="EI69" s="6" t="str">
        <f t="shared" si="41"/>
        <v/>
      </c>
      <c r="EJ69" s="6" t="str">
        <f t="shared" si="42"/>
        <v/>
      </c>
    </row>
    <row r="70" spans="1:140" ht="15.75" hidden="1" thickBot="1" x14ac:dyDescent="0.25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29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>-</v>
      </c>
      <c r="AT70" s="256" t="str">
        <f>IF(ISBLANK(Výsledky!$JA$3),"",Výsledky!JA49)</f>
        <v>-</v>
      </c>
      <c r="AU70" s="256" t="str">
        <f>IF(ISBLANK(Výsledky!$JH$3),"",Výsledky!JH49)</f>
        <v>-</v>
      </c>
      <c r="AV70" s="256" t="str">
        <f>IF(ISBLANK(Výsledky!$JO$3),"",Výsledky!JO49)</f>
        <v/>
      </c>
      <c r="AW70" s="256" t="str">
        <f>IF(ISBLANK(Výsledky!$JV$3),"",Výsledky!JV49)</f>
        <v>-</v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0"/>
        <v/>
      </c>
      <c r="DY70" s="6" t="str">
        <f t="shared" si="31"/>
        <v/>
      </c>
      <c r="DZ70" s="6" t="str">
        <f t="shared" si="32"/>
        <v/>
      </c>
      <c r="EA70" s="6" t="str">
        <f t="shared" si="33"/>
        <v/>
      </c>
      <c r="EB70" s="6" t="str">
        <f t="shared" si="34"/>
        <v/>
      </c>
      <c r="EC70" s="6" t="str">
        <f t="shared" si="35"/>
        <v/>
      </c>
      <c r="ED70" s="6" t="str">
        <f t="shared" si="36"/>
        <v/>
      </c>
      <c r="EE70" s="6" t="str">
        <f t="shared" si="37"/>
        <v/>
      </c>
      <c r="EF70" s="6" t="str">
        <f t="shared" si="38"/>
        <v/>
      </c>
      <c r="EG70" s="6" t="str">
        <f t="shared" si="39"/>
        <v/>
      </c>
      <c r="EH70" s="6" t="str">
        <f t="shared" si="40"/>
        <v/>
      </c>
      <c r="EI70" s="6" t="str">
        <f t="shared" si="41"/>
        <v/>
      </c>
      <c r="EJ70" s="6" t="str">
        <f t="shared" si="42"/>
        <v/>
      </c>
    </row>
    <row r="71" spans="1:140" ht="15.75" hidden="1" thickBot="1" x14ac:dyDescent="0.25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29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>-</v>
      </c>
      <c r="AT71" s="256" t="str">
        <f>IF(ISBLANK(Výsledky!$JA$3),"",Výsledky!JA78)</f>
        <v>-</v>
      </c>
      <c r="AU71" s="256" t="str">
        <f>IF(ISBLANK(Výsledky!$JH$3),"",Výsledky!JH78)</f>
        <v>-</v>
      </c>
      <c r="AV71" s="256" t="str">
        <f>IF(ISBLANK(Výsledky!$JO$3),"",Výsledky!JO78)</f>
        <v/>
      </c>
      <c r="AW71" s="256" t="str">
        <f>IF(ISBLANK(Výsledky!$JV$3),"",Výsledky!JV78)</f>
        <v>-</v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0"/>
        <v/>
      </c>
      <c r="DY71" s="6" t="str">
        <f t="shared" si="31"/>
        <v/>
      </c>
      <c r="DZ71" s="6" t="str">
        <f t="shared" si="32"/>
        <v/>
      </c>
      <c r="EA71" s="6" t="str">
        <f t="shared" si="33"/>
        <v/>
      </c>
      <c r="EB71" s="6" t="str">
        <f t="shared" si="34"/>
        <v/>
      </c>
      <c r="EC71" s="6" t="str">
        <f t="shared" si="35"/>
        <v/>
      </c>
      <c r="ED71" s="6" t="str">
        <f t="shared" si="36"/>
        <v/>
      </c>
      <c r="EE71" s="6" t="str">
        <f t="shared" si="37"/>
        <v/>
      </c>
      <c r="EF71" s="6" t="str">
        <f t="shared" si="38"/>
        <v/>
      </c>
      <c r="EG71" s="6" t="str">
        <f t="shared" si="39"/>
        <v/>
      </c>
      <c r="EH71" s="6" t="str">
        <f t="shared" si="40"/>
        <v/>
      </c>
      <c r="EI71" s="6" t="str">
        <f t="shared" si="41"/>
        <v/>
      </c>
      <c r="EJ71" s="6" t="str">
        <f t="shared" si="42"/>
        <v/>
      </c>
    </row>
    <row r="72" spans="1:140" ht="15.75" hidden="1" thickBot="1" x14ac:dyDescent="0.25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29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>-</v>
      </c>
      <c r="AQ72" s="373" t="str">
        <f>IF(ISBLANK(Výsledky!$IF$3),"",Výsledky!IF51)</f>
        <v>-</v>
      </c>
      <c r="AR72" s="373" t="str">
        <f>IF(ISBLANK(Výsledky!$IM$3),"",Výsledky!IM51)</f>
        <v>-</v>
      </c>
      <c r="AS72" s="373" t="str">
        <f>IF(ISBLANK(Výsledky!$IT$3),"",Výsledky!IT51)</f>
        <v>-</v>
      </c>
      <c r="AT72" s="373" t="str">
        <f>IF(ISBLANK(Výsledky!$JA$3),"",Výsledky!JA51)</f>
        <v>-</v>
      </c>
      <c r="AU72" s="373" t="str">
        <f>IF(ISBLANK(Výsledky!$JH$3),"",Výsledky!JH51)</f>
        <v>-</v>
      </c>
      <c r="AV72" s="373" t="str">
        <f>IF(ISBLANK(Výsledky!$JO$3),"",Výsledky!JO51)</f>
        <v/>
      </c>
      <c r="AW72" s="373" t="str">
        <f>IF(ISBLANK(Výsledky!$JV$3),"",Výsledky!JV51)</f>
        <v>-</v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0"/>
        <v/>
      </c>
      <c r="DY72" s="6" t="str">
        <f t="shared" si="31"/>
        <v/>
      </c>
      <c r="DZ72" s="6" t="str">
        <f t="shared" si="32"/>
        <v/>
      </c>
      <c r="EA72" s="6" t="str">
        <f t="shared" si="33"/>
        <v/>
      </c>
      <c r="EB72" s="6" t="str">
        <f t="shared" si="34"/>
        <v/>
      </c>
      <c r="EC72" s="6" t="str">
        <f t="shared" si="35"/>
        <v/>
      </c>
      <c r="ED72" s="6" t="str">
        <f t="shared" si="36"/>
        <v/>
      </c>
      <c r="EE72" s="6" t="str">
        <f t="shared" si="37"/>
        <v/>
      </c>
      <c r="EF72" s="6" t="str">
        <f t="shared" si="38"/>
        <v/>
      </c>
      <c r="EG72" s="6" t="str">
        <f t="shared" si="39"/>
        <v/>
      </c>
      <c r="EH72" s="6" t="str">
        <f t="shared" si="40"/>
        <v/>
      </c>
      <c r="EI72" s="6" t="str">
        <f t="shared" si="41"/>
        <v/>
      </c>
      <c r="EJ72" s="6" t="str">
        <f t="shared" si="42"/>
        <v/>
      </c>
    </row>
    <row r="73" spans="1:140" ht="15.75" hidden="1" thickBot="1" x14ac:dyDescent="0.25">
      <c r="A73" s="1"/>
      <c r="B73" s="240" t="s">
        <v>352</v>
      </c>
      <c r="C73" s="389">
        <f>Tipy!A39</f>
        <v>40</v>
      </c>
      <c r="D73" s="390" t="str">
        <f>IF(Tipy!B39="","",Tipy!B39)</f>
        <v>Marek Konečný</v>
      </c>
      <c r="E73" s="391">
        <f t="shared" si="29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>-</v>
      </c>
      <c r="AT73" s="266" t="str">
        <f>IF(ISBLANK(Výsledky!$JA$3),"",Výsledky!JA45)</f>
        <v>-</v>
      </c>
      <c r="AU73" s="266" t="str">
        <f>IF(ISBLANK(Výsledky!$JH$3),"",Výsledky!JH45)</f>
        <v>-</v>
      </c>
      <c r="AV73" s="266" t="str">
        <f>IF(ISBLANK(Výsledky!$JO$3),"",Výsledky!JO45)</f>
        <v/>
      </c>
      <c r="AW73" s="266" t="str">
        <f>IF(ISBLANK(Výsledky!$JV$3),"",Výsledky!JV45)</f>
        <v>-</v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0"/>
        <v/>
      </c>
      <c r="DY73" s="6" t="str">
        <f t="shared" si="31"/>
        <v/>
      </c>
      <c r="DZ73" s="6" t="str">
        <f t="shared" si="32"/>
        <v/>
      </c>
      <c r="EA73" s="6" t="str">
        <f t="shared" si="33"/>
        <v/>
      </c>
      <c r="EB73" s="6" t="str">
        <f t="shared" si="34"/>
        <v/>
      </c>
      <c r="EC73" s="6" t="str">
        <f t="shared" si="35"/>
        <v/>
      </c>
      <c r="ED73" s="6" t="str">
        <f t="shared" si="36"/>
        <v/>
      </c>
      <c r="EE73" s="6" t="str">
        <f t="shared" si="37"/>
        <v/>
      </c>
      <c r="EF73" s="6" t="str">
        <f t="shared" si="38"/>
        <v/>
      </c>
      <c r="EG73" s="6" t="str">
        <f t="shared" si="39"/>
        <v/>
      </c>
      <c r="EH73" s="6" t="str">
        <f t="shared" si="40"/>
        <v/>
      </c>
      <c r="EI73" s="6" t="str">
        <f t="shared" si="41"/>
        <v/>
      </c>
      <c r="EJ73" s="6" t="str">
        <f t="shared" si="42"/>
        <v/>
      </c>
    </row>
    <row r="74" spans="1:140" ht="15.75" hidden="1" thickBot="1" x14ac:dyDescent="0.25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29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>-</v>
      </c>
      <c r="AT74" s="256" t="str">
        <f>IF(ISBLANK(Výsledky!$JA$3),"",Výsledky!JA41)</f>
        <v>-</v>
      </c>
      <c r="AU74" s="256" t="str">
        <f>IF(ISBLANK(Výsledky!$JH$3),"",Výsledky!JH41)</f>
        <v>-</v>
      </c>
      <c r="AV74" s="256" t="str">
        <f>IF(ISBLANK(Výsledky!$JO$3),"",Výsledky!JO41)</f>
        <v/>
      </c>
      <c r="AW74" s="256" t="str">
        <f>IF(ISBLANK(Výsledky!$JV$3),"",Výsledky!JV41)</f>
        <v>-</v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0"/>
        <v/>
      </c>
      <c r="DY74" s="6" t="str">
        <f t="shared" si="31"/>
        <v/>
      </c>
      <c r="DZ74" s="6" t="str">
        <f t="shared" si="32"/>
        <v/>
      </c>
      <c r="EA74" s="6" t="str">
        <f t="shared" si="33"/>
        <v/>
      </c>
      <c r="EB74" s="6" t="str">
        <f t="shared" si="34"/>
        <v/>
      </c>
      <c r="EC74" s="6" t="str">
        <f t="shared" si="35"/>
        <v/>
      </c>
      <c r="ED74" s="6" t="str">
        <f t="shared" si="36"/>
        <v/>
      </c>
      <c r="EE74" s="6" t="str">
        <f t="shared" si="37"/>
        <v/>
      </c>
      <c r="EF74" s="6" t="str">
        <f t="shared" si="38"/>
        <v/>
      </c>
      <c r="EG74" s="6" t="str">
        <f t="shared" si="39"/>
        <v/>
      </c>
      <c r="EH74" s="6" t="str">
        <f t="shared" si="40"/>
        <v/>
      </c>
      <c r="EI74" s="6" t="str">
        <f t="shared" si="41"/>
        <v/>
      </c>
      <c r="EJ74" s="6" t="str">
        <f t="shared" si="42"/>
        <v/>
      </c>
    </row>
    <row r="75" spans="1:140" ht="15.75" hidden="1" thickBot="1" x14ac:dyDescent="0.25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29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>-</v>
      </c>
      <c r="AQ75" s="373" t="str">
        <f>IF(ISBLANK(Výsledky!$IF$3),"",Výsledky!IF13)</f>
        <v>-</v>
      </c>
      <c r="AR75" s="373" t="str">
        <f>IF(ISBLANK(Výsledky!$IM$3),"",Výsledky!IM13)</f>
        <v>-</v>
      </c>
      <c r="AS75" s="373" t="str">
        <f>IF(ISBLANK(Výsledky!$IT$3),"",Výsledky!IT13)</f>
        <v>-</v>
      </c>
      <c r="AT75" s="373" t="str">
        <f>IF(ISBLANK(Výsledky!$JA$3),"",Výsledky!JA13)</f>
        <v>-</v>
      </c>
      <c r="AU75" s="373" t="str">
        <f>IF(ISBLANK(Výsledky!$JH$3),"",Výsledky!JH13)</f>
        <v>-</v>
      </c>
      <c r="AV75" s="373" t="str">
        <f>IF(ISBLANK(Výsledky!$JO$3),"",Výsledky!JO13)</f>
        <v/>
      </c>
      <c r="AW75" s="373" t="str">
        <f>IF(ISBLANK(Výsledky!$JV$3),"",Výsledky!JV13)</f>
        <v>-</v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0"/>
        <v/>
      </c>
      <c r="DY75" s="6" t="str">
        <f t="shared" si="31"/>
        <v/>
      </c>
      <c r="DZ75" s="6" t="str">
        <f t="shared" si="32"/>
        <v/>
      </c>
      <c r="EA75" s="6" t="str">
        <f t="shared" si="33"/>
        <v/>
      </c>
      <c r="EB75" s="6" t="str">
        <f t="shared" si="34"/>
        <v/>
      </c>
      <c r="EC75" s="6" t="str">
        <f t="shared" si="35"/>
        <v/>
      </c>
      <c r="ED75" s="6" t="str">
        <f t="shared" si="36"/>
        <v/>
      </c>
      <c r="EE75" s="6" t="str">
        <f t="shared" si="37"/>
        <v/>
      </c>
      <c r="EF75" s="6" t="str">
        <f t="shared" si="38"/>
        <v/>
      </c>
      <c r="EG75" s="6" t="str">
        <f t="shared" si="39"/>
        <v/>
      </c>
      <c r="EH75" s="6" t="str">
        <f t="shared" si="40"/>
        <v/>
      </c>
      <c r="EI75" s="6" t="str">
        <f t="shared" si="41"/>
        <v/>
      </c>
      <c r="EJ75" s="6" t="str">
        <f t="shared" si="42"/>
        <v/>
      </c>
    </row>
    <row r="76" spans="1:140" ht="15.75" hidden="1" thickBot="1" x14ac:dyDescent="0.25">
      <c r="A76" s="1"/>
      <c r="B76" s="240" t="s">
        <v>356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0"/>
        <v/>
      </c>
      <c r="DY76" s="6" t="str">
        <f t="shared" si="31"/>
        <v/>
      </c>
      <c r="DZ76" s="6" t="str">
        <f t="shared" si="32"/>
        <v/>
      </c>
      <c r="EA76" s="6" t="str">
        <f t="shared" si="33"/>
        <v/>
      </c>
      <c r="EB76" s="6" t="str">
        <f t="shared" si="34"/>
        <v/>
      </c>
      <c r="EC76" s="6" t="str">
        <f t="shared" si="35"/>
        <v/>
      </c>
      <c r="ED76" s="6" t="str">
        <f t="shared" si="36"/>
        <v/>
      </c>
      <c r="EE76" s="6" t="str">
        <f t="shared" si="37"/>
        <v/>
      </c>
      <c r="EF76" s="6" t="str">
        <f t="shared" si="38"/>
        <v/>
      </c>
      <c r="EG76" s="6" t="str">
        <f t="shared" si="39"/>
        <v/>
      </c>
      <c r="EH76" s="6" t="str">
        <f t="shared" si="40"/>
        <v/>
      </c>
      <c r="EI76" s="6" t="str">
        <f t="shared" si="41"/>
        <v/>
      </c>
      <c r="EJ76" s="6" t="str">
        <f t="shared" si="42"/>
        <v/>
      </c>
    </row>
    <row r="77" spans="1:140" ht="15.75" hidden="1" thickBot="1" x14ac:dyDescent="0.25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0"/>
        <v/>
      </c>
      <c r="DY77" s="6" t="str">
        <f t="shared" si="31"/>
        <v/>
      </c>
      <c r="DZ77" s="6" t="str">
        <f t="shared" si="32"/>
        <v/>
      </c>
      <c r="EA77" s="6" t="str">
        <f t="shared" si="33"/>
        <v/>
      </c>
      <c r="EB77" s="6" t="str">
        <f t="shared" si="34"/>
        <v/>
      </c>
      <c r="EC77" s="6" t="str">
        <f t="shared" si="35"/>
        <v/>
      </c>
      <c r="ED77" s="6" t="str">
        <f t="shared" si="36"/>
        <v/>
      </c>
      <c r="EE77" s="6" t="str">
        <f t="shared" si="37"/>
        <v/>
      </c>
      <c r="EF77" s="6" t="str">
        <f t="shared" si="38"/>
        <v/>
      </c>
      <c r="EG77" s="6" t="str">
        <f t="shared" si="39"/>
        <v/>
      </c>
      <c r="EH77" s="6" t="str">
        <f t="shared" si="40"/>
        <v/>
      </c>
      <c r="EI77" s="6" t="str">
        <f t="shared" si="41"/>
        <v/>
      </c>
      <c r="EJ77" s="6" t="str">
        <f t="shared" si="42"/>
        <v/>
      </c>
    </row>
    <row r="78" spans="1:140" ht="15.75" hidden="1" thickBot="1" x14ac:dyDescent="0.25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0"/>
        <v/>
      </c>
      <c r="DY78" s="6" t="str">
        <f t="shared" si="31"/>
        <v/>
      </c>
      <c r="DZ78" s="6" t="str">
        <f t="shared" si="32"/>
        <v/>
      </c>
      <c r="EA78" s="6" t="str">
        <f t="shared" si="33"/>
        <v/>
      </c>
      <c r="EB78" s="6" t="str">
        <f t="shared" si="34"/>
        <v/>
      </c>
      <c r="EC78" s="6" t="str">
        <f t="shared" si="35"/>
        <v/>
      </c>
      <c r="ED78" s="6" t="str">
        <f t="shared" si="36"/>
        <v/>
      </c>
      <c r="EE78" s="6" t="str">
        <f t="shared" si="37"/>
        <v/>
      </c>
      <c r="EF78" s="6" t="str">
        <f t="shared" si="38"/>
        <v/>
      </c>
      <c r="EG78" s="6" t="str">
        <f t="shared" si="39"/>
        <v/>
      </c>
      <c r="EH78" s="6" t="str">
        <f t="shared" si="40"/>
        <v/>
      </c>
      <c r="EI78" s="6" t="str">
        <f t="shared" si="41"/>
        <v/>
      </c>
      <c r="EJ78" s="6" t="str">
        <f t="shared" si="42"/>
        <v/>
      </c>
    </row>
    <row r="79" spans="1:140" ht="15.75" hidden="1" thickBot="1" x14ac:dyDescent="0.25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0"/>
        <v/>
      </c>
      <c r="DY79" s="6" t="str">
        <f t="shared" si="31"/>
        <v/>
      </c>
      <c r="DZ79" s="6" t="str">
        <f t="shared" si="32"/>
        <v/>
      </c>
      <c r="EA79" s="6" t="str">
        <f t="shared" si="33"/>
        <v/>
      </c>
      <c r="EB79" s="6" t="str">
        <f t="shared" si="34"/>
        <v/>
      </c>
      <c r="EC79" s="6" t="str">
        <f t="shared" si="35"/>
        <v/>
      </c>
      <c r="ED79" s="6" t="str">
        <f t="shared" si="36"/>
        <v/>
      </c>
      <c r="EE79" s="6" t="str">
        <f t="shared" si="37"/>
        <v/>
      </c>
      <c r="EF79" s="6" t="str">
        <f t="shared" si="38"/>
        <v/>
      </c>
      <c r="EG79" s="6" t="str">
        <f t="shared" si="39"/>
        <v/>
      </c>
      <c r="EH79" s="6" t="str">
        <f t="shared" si="40"/>
        <v/>
      </c>
      <c r="EI79" s="6" t="str">
        <f t="shared" si="41"/>
        <v/>
      </c>
      <c r="EJ79" s="6" t="str">
        <f t="shared" si="42"/>
        <v/>
      </c>
    </row>
    <row r="80" spans="1:140" ht="15.75" hidden="1" thickBot="1" x14ac:dyDescent="0.25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0"/>
        <v/>
      </c>
      <c r="DY80" s="6" t="str">
        <f t="shared" si="31"/>
        <v/>
      </c>
      <c r="DZ80" s="6" t="str">
        <f t="shared" si="32"/>
        <v/>
      </c>
      <c r="EA80" s="6" t="str">
        <f t="shared" si="33"/>
        <v/>
      </c>
      <c r="EB80" s="6" t="str">
        <f t="shared" si="34"/>
        <v/>
      </c>
      <c r="EC80" s="6" t="str">
        <f t="shared" si="35"/>
        <v/>
      </c>
      <c r="ED80" s="6" t="str">
        <f t="shared" si="36"/>
        <v/>
      </c>
      <c r="EE80" s="6" t="str">
        <f t="shared" si="37"/>
        <v/>
      </c>
      <c r="EF80" s="6" t="str">
        <f t="shared" si="38"/>
        <v/>
      </c>
      <c r="EG80" s="6" t="str">
        <f t="shared" si="39"/>
        <v/>
      </c>
      <c r="EH80" s="6" t="str">
        <f t="shared" si="40"/>
        <v/>
      </c>
      <c r="EI80" s="6" t="str">
        <f t="shared" si="41"/>
        <v/>
      </c>
      <c r="EJ80" s="6" t="str">
        <f t="shared" si="42"/>
        <v/>
      </c>
    </row>
    <row r="81" spans="1:140" ht="15.75" hidden="1" thickBot="1" x14ac:dyDescent="0.25">
      <c r="A81" s="1"/>
      <c r="B81" s="240" t="s">
        <v>386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>
        <f>IF(ISBLANK(Výsledky!$IF$3),"",Výsledky!IF90)</f>
        <v>0</v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0"/>
        <v/>
      </c>
      <c r="DY81" s="6" t="str">
        <f t="shared" si="31"/>
        <v/>
      </c>
      <c r="DZ81" s="6" t="str">
        <f t="shared" si="32"/>
        <v/>
      </c>
      <c r="EA81" s="6" t="str">
        <f t="shared" si="33"/>
        <v/>
      </c>
      <c r="EB81" s="6" t="str">
        <f t="shared" si="34"/>
        <v/>
      </c>
      <c r="EC81" s="6" t="str">
        <f t="shared" si="35"/>
        <v/>
      </c>
      <c r="ED81" s="6" t="str">
        <f t="shared" si="36"/>
        <v/>
      </c>
      <c r="EE81" s="6" t="str">
        <f t="shared" si="37"/>
        <v/>
      </c>
      <c r="EF81" s="6" t="str">
        <f t="shared" si="38"/>
        <v/>
      </c>
      <c r="EG81" s="6" t="str">
        <f t="shared" si="39"/>
        <v/>
      </c>
      <c r="EH81" s="6" t="str">
        <f t="shared" si="40"/>
        <v/>
      </c>
      <c r="EI81" s="6" t="str">
        <f t="shared" si="41"/>
        <v/>
      </c>
      <c r="EJ81" s="6" t="str">
        <f t="shared" si="42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3" t="s">
        <v>240</v>
      </c>
      <c r="C83" s="534"/>
      <c r="D83" s="535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6" t="s">
        <v>241</v>
      </c>
      <c r="D84" s="537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8" t="s">
        <v>242</v>
      </c>
      <c r="D85" s="539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40" t="s">
        <v>243</v>
      </c>
      <c r="D86" s="541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30" t="s">
        <v>244</v>
      </c>
      <c r="D87" s="531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7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53" t="s">
        <v>50</v>
      </c>
      <c r="E2" s="554"/>
      <c r="F2" s="555"/>
      <c r="G2" s="556" t="s">
        <v>270</v>
      </c>
      <c r="H2" s="557"/>
      <c r="I2" s="558"/>
      <c r="J2" s="556" t="s">
        <v>271</v>
      </c>
      <c r="K2" s="557"/>
      <c r="L2" s="558"/>
      <c r="M2" s="556" t="s">
        <v>272</v>
      </c>
      <c r="N2" s="557"/>
      <c r="O2" s="558"/>
      <c r="P2" s="556" t="s">
        <v>273</v>
      </c>
      <c r="Q2" s="557"/>
      <c r="R2" s="559"/>
      <c r="S2" s="544" t="s">
        <v>274</v>
      </c>
      <c r="T2" s="545"/>
      <c r="U2" s="548" t="s">
        <v>275</v>
      </c>
      <c r="V2" s="549"/>
      <c r="W2" s="548" t="s">
        <v>276</v>
      </c>
      <c r="X2" s="549"/>
      <c r="Y2" s="548" t="s">
        <v>284</v>
      </c>
      <c r="Z2" s="549"/>
      <c r="AA2" s="548" t="s">
        <v>286</v>
      </c>
      <c r="AB2" s="549"/>
      <c r="AC2" s="548" t="s">
        <v>277</v>
      </c>
      <c r="AD2" s="549"/>
      <c r="AE2" s="548" t="s">
        <v>285</v>
      </c>
      <c r="AF2" s="549"/>
      <c r="AG2" s="548" t="s">
        <v>287</v>
      </c>
      <c r="AH2" s="549"/>
      <c r="AI2" s="548" t="s">
        <v>278</v>
      </c>
      <c r="AJ2" s="549"/>
      <c r="AK2" s="550" t="s">
        <v>279</v>
      </c>
      <c r="AL2" s="551"/>
      <c r="AM2" s="544" t="s">
        <v>280</v>
      </c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1"/>
    </row>
    <row r="3" spans="1:82" ht="24.95" customHeight="1" thickBot="1" x14ac:dyDescent="0.25">
      <c r="A3" s="145"/>
      <c r="B3" s="560" t="s">
        <v>152</v>
      </c>
      <c r="C3" s="561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62">
        <v>0</v>
      </c>
      <c r="AN3" s="547"/>
      <c r="AO3" s="546">
        <v>10</v>
      </c>
      <c r="AP3" s="547"/>
      <c r="AQ3" s="546">
        <v>20</v>
      </c>
      <c r="AR3" s="547"/>
      <c r="AS3" s="546">
        <v>30</v>
      </c>
      <c r="AT3" s="547"/>
      <c r="AU3" s="546">
        <v>40</v>
      </c>
      <c r="AV3" s="547"/>
      <c r="AW3" s="546">
        <v>50</v>
      </c>
      <c r="AX3" s="547"/>
      <c r="AY3" s="546">
        <v>60</v>
      </c>
      <c r="AZ3" s="547"/>
      <c r="BA3" s="546">
        <v>70</v>
      </c>
      <c r="BB3" s="547"/>
      <c r="BC3" s="546">
        <v>80</v>
      </c>
      <c r="BD3" s="547"/>
      <c r="BE3" s="546">
        <v>90</v>
      </c>
      <c r="BF3" s="547"/>
      <c r="BG3" s="546">
        <v>100</v>
      </c>
      <c r="BH3" s="547"/>
      <c r="BI3" s="546">
        <v>110</v>
      </c>
      <c r="BJ3" s="547"/>
      <c r="BK3" s="546">
        <v>120</v>
      </c>
      <c r="BL3" s="56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42" t="s">
        <v>153</v>
      </c>
      <c r="BO4" s="543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1270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34.324324324324323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740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30.833333333333332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300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42.857142857142854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0.75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120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8.1081081081081086E-2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22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0.59459459459459463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25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0.67567567567567566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17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0.45945945945945948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17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0.45945945945945948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9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0.24324324324324326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2.7027027027027029E-2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10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0.27027027027027029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0.16216216216216217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0.81578947368421051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1090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33.030303030303031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710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32.272727272727273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190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38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0.75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0.66666666666666663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50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0.12903225806451613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16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0.5161290322580645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20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0.64516129032258063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15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0.4838709677419355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15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0.4838709677419355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4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0.12903225806451613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2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6.4516129032258063E-2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6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0.19354838709677419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9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0.29032258064516131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0.39473684210526316</v>
      </c>
      <c r="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0.36</v>
      </c>
      <c r="H8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0.65789473684210531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</v>
      </c>
      <c r="H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0.25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0.66666666666666663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35</v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17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17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2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0.08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7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0.28000000000000003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0.76315789473684215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</v>
      </c>
      <c r="H1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200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33.333333333333336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0.75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33.333333333333336</v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7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0.2413793103448276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7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0.2413793103448276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7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0.2413793103448276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7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0.2413793103448276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0.84210526315789469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1180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33.714285714285715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750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34.090909090909093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190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31.666666666666668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0.75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100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33.333333333333336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4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0.125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19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0.59375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23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0.71875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14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0.4375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14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0.4375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6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0.1875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6.25E-2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8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10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0.3125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1410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38.108108108108105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860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35.833333333333336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360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51.428571428571431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0.75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0.10810810810810811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22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0.59459459459459463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26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0.70270270270270274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20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0.54054054054054057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20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0.54054054054054057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7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0.1891891891891892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8.1081081081081086E-2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10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0.27027027027027029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10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0.27027027027027029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0.92105263157894735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970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27.714285714285715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380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54.285714285714285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50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16.666666666666668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4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0.11428571428571428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16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0.45714285714285713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20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0.5714285714285714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12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0.34285714285714286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12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0.34285714285714286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5.7142857142857141E-2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5.7142857142857141E-2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0.11428571428571428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0.47368421052631576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0.86842105263157898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840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24.705882352941178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520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23.636363636363637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170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34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80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26.666666666666668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19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0.5757575757575758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19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0.5757575757575758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0.39393939393939392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0.39393939393939392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3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9.0909090909090912E-2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3.0303030303030304E-2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4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0.12121212121212122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0.92105263157894735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1350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36.486486486486484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740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32.173913043478258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370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52.857142857142854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26.666666666666668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0.17142857142857143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18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0.51428571428571423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24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0.68571428571428572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17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0.48571428571428571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17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0.48571428571428571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0.17142857142857143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2.8571428571428571E-2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14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1170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31.621621621621621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750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31.25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230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38.333333333333336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2.7027027027027029E-2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26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0.70270270270270274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27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0.72972972972972971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0.45945945945945948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0.45945945945945948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0.24324324324324326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2.7027027027027029E-2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0.27027027027027029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0.10810810810810811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0.15789473684210525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0.24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1340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36.216216216216218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830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34.583333333333336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360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51.428571428571431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0.66666666666666663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0.10810810810810811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22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0.59459459459459463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26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0.70270270270270274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17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0.45945945945945948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17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0.45945945945945948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0.13513513513513514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8.1081081081081086E-2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0.21621621621621623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13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0.35135135135135137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1370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36.05263157894737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880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36.666666666666664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220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31.428571428571427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40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0.10526315789473684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23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0.60526315789473684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27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0.71052631578947367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17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0.44736842105263158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17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0.44736842105263158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0.26315789473684209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0.26315789473684209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13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0.34210526315789475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0.86842105263157898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1120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33.939393939393938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640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30.476190476190474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0.75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100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33.333333333333336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0.12121212121212122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20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0.60606060606060608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24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0.72727272727272729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0.36363636363636365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0.36363636363636365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7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0.21212121212121213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7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0.21212121212121213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0.30303030303030304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0.71052631578947367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0.72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0.33333333333333331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1090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29.45945945945946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670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27.916666666666668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260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43.333333333333336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2.7027027027027029E-2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24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0.64864864864864868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25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0.67567567567567566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18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0.48648648648648651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18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0.48648648648648651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0.10810810810810811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0.10810810810810811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11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0.29729729729729731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1180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31.891891891891891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710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30.869565217391305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250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35.714285714285715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110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36.666666666666664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5.4054054054054057E-2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23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0.6216216216216216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25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0.67567567567567566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16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0.43243243243243246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16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0.43243243243243246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6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0.16216216216216217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5.4054054054054057E-2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8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0.21621621621621623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0.27027027027027029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1450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40.277777777777779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38.260869565217391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0.16666666666666666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19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0.52777777777777779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25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0.69444444444444442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16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16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0.44444444444444442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13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0.3611111111111111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5.5555555555555552E-2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15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0.41666666666666669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0.19444444444444445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1210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33.611111111111114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640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29.09090909090909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380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54.285714285714285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80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26.666666666666668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3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8.3333333333333329E-2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22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0.61111111111111116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0.69444444444444442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16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0.44444444444444442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16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0.44444444444444442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0.19444444444444445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2.7777777777777776E-2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8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0.22222222222222221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10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0.27777777777777779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1130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29.736842105263158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700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29.166666666666668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250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35.714285714285715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8.1081081081081086E-2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24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0.64864864864864868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27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0.72972972972972971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11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0.29729729729729731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11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0.29729729729729731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0.13513513513513514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2.7027027027027029E-2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6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0.16216216216216217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0.32432432432432434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1280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35.555555555555557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740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33.636363636363633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330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47.142857142857146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26.666666666666668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0.10810810810810811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20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0.54054054054054057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24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0.64864864864864868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18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0.48648648648648651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18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0.48648648648648651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0.10810810810810811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8.1081081081081086E-2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0.1891891891891892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11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0.29729729729729731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0.60526315789473684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0.76315789473684215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850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29.310344827586206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430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25.294117647058822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0.66666666666666663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10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6.8965517241379309E-2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17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0.58620689655172409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19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0.65517241379310343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11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0.37931034482758619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11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0.37931034482758619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6.8965517241379309E-2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3.4482758620689655E-2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3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0.10344827586206896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10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0.34482758620689657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1470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38.684210526315788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780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32.5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57.142857142857146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160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53.333333333333336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0.16216216216216217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22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0.59459459459459463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28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0.7567567567567568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18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0.48648648648648651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18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0.48648648648648651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0.1891891891891892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5.4054054054054057E-2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0.24324324324324326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11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0.29729729729729731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0.47368421052631576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1250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33.783783783783782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670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29.130434782608695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360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51.428571428571431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90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0.1388888888888889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22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0.61111111111111116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27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17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0.47222222222222221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17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0.47222222222222221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8.3333333333333329E-2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8.3333333333333329E-2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0.30555555555555558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5.2631578947368418E-2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0.08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1420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39.444444444444443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730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33.18181818181818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440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62.857142857142854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130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43.333333333333336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0.16216216216216217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20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0.54054054054054057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26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0.70270270270270274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20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0.54054054054054057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20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0.54054054054054057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0.21621621621621623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0.21621621621621623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10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0.27027027027027029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0.73684210526315785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1120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41.481481481481481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37.777777777777779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290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58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0.66666666666666663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100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0.2857142857142857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14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22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0.7857142857142857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8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0.2857142857142857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8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0.2857142857142857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0.10714285714285714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7.1428571428571425E-2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0.17857142857142858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8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0.2857142857142857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5.2631578947368418E-2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0.08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7.8947368421052627E-2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0.81578947368421051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1130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35.3125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0.72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610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32.10526315789474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320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45.714285714285715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0.75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130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43.333333333333336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6.4516129032258063E-2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21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0.67741935483870963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23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0.74193548387096775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14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0.45161290322580644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14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0.45161290322580644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8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0.25806451612903225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3.2258064516129031E-2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9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0.29032258064516131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12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0.38709677419354838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1080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30.857142857142858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0.66666666666666663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60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8.3333333333333329E-2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22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0.61111111111111116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25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0.69444444444444442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10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0.27777777777777779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10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0.27777777777777779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2.7777777777777776E-2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0.27777777777777779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0.1388888888888889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0.60526315789473684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0.33333333333333331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0.13157894736842105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1260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710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30.869565217391305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300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100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33.333333333333336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5.5555555555555552E-2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20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0.55555555555555558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22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0.61111111111111116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21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0.58333333333333337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21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0.58333333333333337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0.19444444444444445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3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8.3333333333333329E-2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10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0.27777777777777779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0.10526315789473684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0.15789473684210525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0.34210526315789475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0.44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0.92105263157894735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1160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33.142857142857146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660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28.695652173913043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280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46.666666666666664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0.75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33.333333333333336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5.7142857142857141E-2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24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0.68571428571428572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26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0.74285714285714288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17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0.48571428571428571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17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0.48571428571428571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2.8571428571428571E-2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0.22857142857142856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5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1270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33.421052631578945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29.583333333333332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310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44.285714285714285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33.333333333333336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0.10526315789473684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23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0.60526315789473684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27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0.71052631578947367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17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0.44736842105263158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17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0.44736842105263158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0.10526315789473684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5.2631578947368418E-2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0.15789473684210525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9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0.23684210526315788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0.18421052631578946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0.24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1390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36.578947368421055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830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34.583333333333336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330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47.142857142857146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26.666666666666668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0.15789473684210525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20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0.52631578947368418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26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0.68421052631578949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18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0.47368421052631576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18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0.47368421052631576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5.2631578947368418E-2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3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7.8947368421052627E-2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5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0.13157894736842105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14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0.36842105263157893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1390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36.578947368421055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820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34.166666666666664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360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51.428571428571431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6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0.15789473684210525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22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0.57894736842105265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28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0.73684210526315785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19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19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4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0.10526315789473684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2.6315789473684209E-2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5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0.13157894736842105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10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0.26315789473684209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1340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35.263157894736842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840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35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300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42.857142857142854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70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23.333333333333332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7.8947368421052627E-2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22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0.57894736842105265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25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0.65789473684210531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21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0.55263157894736847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21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0.55263157894736847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0.21052631578947367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0.21052631578947367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14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0.36842105263157893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0.21052631578947367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0.24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1200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32.432432432432435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720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31.304347826086957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250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35.714285714285715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36.666666666666664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2.7027027027027029E-2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26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0.70270270270270274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27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0.72972972972972971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14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0.3783783783783784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14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0.3783783783783784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9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0.24324324324324326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3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8.1081081081081086E-2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12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0.32432432432432434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7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0.1891891891891892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1200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31.578947368421051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670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27.916666666666668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340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48.571428571428569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4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0.10810810810810811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22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0.59459459459459463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26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0.70270270270270274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17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0.45945945945945948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17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0.45945945945945948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5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0.13513513513513514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5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0.13513513513513514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0.21621621621621623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0.36842105263157893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0.21052631578947367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0.28000000000000003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5.2631578947368418E-2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0.08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0.71052631578947367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0.66666666666666663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320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45.714285714285715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110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36.666666666666664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13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0.3611111111111111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13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0.3611111111111111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0.1388888888888889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2.7777777777777776E-2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0.16666666666666666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1210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32.702702702702702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28.695652173913043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310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44.285714285714285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120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40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4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0.10810810810810811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21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0.56756756756756754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25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0.67567567567567566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17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0.45945945945945948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17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0.45945945945945948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5.4054054054054057E-2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2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5.4054054054054057E-2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4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0.10810810810810811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11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0.29729729729729731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350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26.666666666666668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14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0.41176470588235292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14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0.41176470588235292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0.20588235294117646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0.20588235294117646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0.92105263157894735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1230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34.166666666666664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28.260869565217391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58.571428571428569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0.75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23.333333333333332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0.14285714285714285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20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0.5714285714285714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25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0.7142857142857143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13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0.37142857142857144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13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0.37142857142857144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2.8571428571428571E-2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0.22857142857142856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0.2857142857142857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0.81578947368421051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1010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32.58064516129032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34.210526315789473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0.75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120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0.19354838709677419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17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0.54838709677419351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0.74193548387096775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0.22580645161290322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0.22580645161290322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0.12903225806451613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3.2258064516129031E-2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0.16129032258064516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0.19354838709677419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0.92105263157894735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240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34.285714285714285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190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63.333333333333336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16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0.45714285714285713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16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0.45714285714285713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8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0.22857142857142856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8.5714285714285715E-2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0.31428571428571428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0.81578947368421051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260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43.333333333333336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0.75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110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12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0.35294117647058826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12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0.35294117647058826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8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0.23529411764705882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8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0.23529411764705882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0.18421052631578946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1340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37.222222222222221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790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35.909090909090907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340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48.571428571428569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80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26.666666666666668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8.1081081081081086E-2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24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0.64864864864864868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27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0.72972972972972971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17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0.45945945945945948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17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0.45945945945945948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0.21621621621621623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2.7027027027027029E-2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0.24324324324324326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15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0.40540540540540543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0.63157894736842102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170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34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0.5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0.66666666666666663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6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6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4.1666666666666664E-2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0.29166666666666669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0.97368421052631582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1210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33.611111111111114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550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310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44.285714285714285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140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46.666666666666664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0.13513513513513514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19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0.51351351351351349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24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0.64864864864864868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0.29729729729729731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0.29729729729729731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0.16216216216216217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5.4054054054054057E-2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0.21621621621621623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9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0.24324324324324326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0.31578947368421051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0.36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7.8947368421052627E-2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0.86842105263157898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23.333333333333332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14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0.42424242424242425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14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0.42424242424242425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4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0.12121212121212122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3.0303030303030304E-2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5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0.15151515151515152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1440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37.89473684210526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740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30.833333333333332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450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64.285714285714292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130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43.333333333333336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0.13157894736842105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22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0.57894736842105265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27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0.71052631578947367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19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19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0.15789473684210525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7.8947368421052627E-2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9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0.23684210526315788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11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0.28947368421052633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0.18421052631578946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0.24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300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42.857142857142854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80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26.666666666666668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12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12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8.3333333333333329E-2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3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8.3333333333333329E-2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6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0.16666666666666666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opLeftCell="A25" zoomScale="85" zoomScaleNormal="85" workbookViewId="0">
      <selection activeCell="C80" sqref="C80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221</v>
      </c>
      <c r="B1" s="213" t="s">
        <v>222</v>
      </c>
    </row>
    <row r="2" spans="1:2" x14ac:dyDescent="0.2">
      <c r="A2" s="214" t="s">
        <v>267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44" t="s">
        <v>389</v>
      </c>
      <c r="B4" s="127">
        <v>40</v>
      </c>
    </row>
    <row r="5" spans="1:2" x14ac:dyDescent="0.2">
      <c r="A5" s="216" t="s">
        <v>207</v>
      </c>
      <c r="B5" s="127">
        <v>40</v>
      </c>
    </row>
    <row r="6" spans="1:2" x14ac:dyDescent="0.2">
      <c r="A6" s="216" t="s">
        <v>220</v>
      </c>
      <c r="B6" s="127">
        <v>40</v>
      </c>
    </row>
    <row r="7" spans="1:2" x14ac:dyDescent="0.2">
      <c r="A7" s="216" t="s">
        <v>208</v>
      </c>
      <c r="B7" s="127">
        <v>40</v>
      </c>
    </row>
    <row r="8" spans="1:2" x14ac:dyDescent="0.2">
      <c r="A8" s="216" t="s">
        <v>209</v>
      </c>
      <c r="B8" s="127">
        <v>40</v>
      </c>
    </row>
    <row r="9" spans="1:2" x14ac:dyDescent="0.2">
      <c r="A9" s="216" t="s">
        <v>210</v>
      </c>
      <c r="B9" s="127">
        <v>40</v>
      </c>
    </row>
    <row r="10" spans="1:2" x14ac:dyDescent="0.2">
      <c r="A10" s="216" t="s">
        <v>211</v>
      </c>
      <c r="B10" s="127">
        <v>40</v>
      </c>
    </row>
    <row r="11" spans="1:2" x14ac:dyDescent="0.2">
      <c r="A11" s="216" t="s">
        <v>357</v>
      </c>
      <c r="B11" s="127">
        <v>40</v>
      </c>
    </row>
    <row r="12" spans="1:2" x14ac:dyDescent="0.2">
      <c r="A12" s="217" t="s">
        <v>212</v>
      </c>
      <c r="B12" s="218">
        <v>40</v>
      </c>
    </row>
    <row r="13" spans="1:2" x14ac:dyDescent="0.2">
      <c r="A13" s="214" t="s">
        <v>290</v>
      </c>
      <c r="B13" s="220">
        <v>40</v>
      </c>
    </row>
    <row r="14" spans="1:2" x14ac:dyDescent="0.2">
      <c r="A14" s="216" t="s">
        <v>291</v>
      </c>
      <c r="B14" s="221">
        <v>40</v>
      </c>
    </row>
    <row r="15" spans="1:2" x14ac:dyDescent="0.2">
      <c r="A15" s="216" t="s">
        <v>232</v>
      </c>
      <c r="B15" s="221">
        <v>40</v>
      </c>
    </row>
    <row r="16" spans="1:2" x14ac:dyDescent="0.2">
      <c r="A16" s="216" t="s">
        <v>339</v>
      </c>
      <c r="B16" s="221">
        <v>40</v>
      </c>
    </row>
    <row r="17" spans="1:2" x14ac:dyDescent="0.2">
      <c r="A17" s="254" t="s">
        <v>346</v>
      </c>
      <c r="B17" s="221">
        <v>40</v>
      </c>
    </row>
    <row r="18" spans="1:2" x14ac:dyDescent="0.2">
      <c r="A18" s="216" t="s">
        <v>359</v>
      </c>
      <c r="B18" s="221">
        <v>40</v>
      </c>
    </row>
    <row r="19" spans="1:2" x14ac:dyDescent="0.2">
      <c r="A19" s="216" t="s">
        <v>233</v>
      </c>
      <c r="B19" s="221">
        <v>40</v>
      </c>
    </row>
    <row r="20" spans="1:2" x14ac:dyDescent="0.2">
      <c r="A20" s="216" t="s">
        <v>234</v>
      </c>
      <c r="B20" s="221">
        <v>40</v>
      </c>
    </row>
    <row r="21" spans="1:2" x14ac:dyDescent="0.2">
      <c r="A21" s="216" t="s">
        <v>235</v>
      </c>
      <c r="B21" s="221">
        <v>40</v>
      </c>
    </row>
    <row r="22" spans="1:2" x14ac:dyDescent="0.2">
      <c r="A22" s="216" t="s">
        <v>236</v>
      </c>
      <c r="B22" s="221">
        <v>40</v>
      </c>
    </row>
    <row r="23" spans="1:2" x14ac:dyDescent="0.2">
      <c r="A23" s="216" t="s">
        <v>237</v>
      </c>
      <c r="B23" s="221">
        <v>40</v>
      </c>
    </row>
    <row r="24" spans="1:2" x14ac:dyDescent="0.2">
      <c r="A24" s="216" t="s">
        <v>238</v>
      </c>
      <c r="B24" s="221">
        <v>40</v>
      </c>
    </row>
    <row r="25" spans="1:2" x14ac:dyDescent="0.2">
      <c r="A25" s="254" t="s">
        <v>292</v>
      </c>
      <c r="B25" s="221">
        <v>40</v>
      </c>
    </row>
    <row r="26" spans="1:2" x14ac:dyDescent="0.2">
      <c r="A26" s="219" t="s">
        <v>361</v>
      </c>
      <c r="B26" s="288">
        <v>40</v>
      </c>
    </row>
    <row r="27" spans="1:2" x14ac:dyDescent="0.2">
      <c r="A27" s="214" t="s">
        <v>288</v>
      </c>
      <c r="B27" s="215">
        <v>20</v>
      </c>
    </row>
    <row r="28" spans="1:2" x14ac:dyDescent="0.2">
      <c r="A28" s="216" t="s">
        <v>224</v>
      </c>
      <c r="B28" s="127">
        <v>20</v>
      </c>
    </row>
    <row r="29" spans="1:2" x14ac:dyDescent="0.2">
      <c r="A29" s="254" t="s">
        <v>408</v>
      </c>
      <c r="B29" s="127">
        <v>20</v>
      </c>
    </row>
    <row r="30" spans="1:2" x14ac:dyDescent="0.2">
      <c r="A30" s="216" t="s">
        <v>225</v>
      </c>
      <c r="B30" s="127">
        <v>20</v>
      </c>
    </row>
    <row r="31" spans="1:2" x14ac:dyDescent="0.2">
      <c r="A31" s="216" t="s">
        <v>226</v>
      </c>
      <c r="B31" s="127">
        <v>20</v>
      </c>
    </row>
    <row r="32" spans="1:2" x14ac:dyDescent="0.2">
      <c r="A32" s="216" t="s">
        <v>227</v>
      </c>
      <c r="B32" s="127">
        <v>20</v>
      </c>
    </row>
    <row r="33" spans="1:2" x14ac:dyDescent="0.2">
      <c r="A33" s="216" t="s">
        <v>228</v>
      </c>
      <c r="B33" s="127">
        <v>20</v>
      </c>
    </row>
    <row r="34" spans="1:2" x14ac:dyDescent="0.2">
      <c r="A34" s="216" t="s">
        <v>229</v>
      </c>
      <c r="B34" s="127">
        <v>20</v>
      </c>
    </row>
    <row r="35" spans="1:2" x14ac:dyDescent="0.2">
      <c r="A35" s="216" t="s">
        <v>230</v>
      </c>
      <c r="B35" s="127">
        <v>20</v>
      </c>
    </row>
    <row r="36" spans="1:2" x14ac:dyDescent="0.2">
      <c r="A36" s="216" t="s">
        <v>358</v>
      </c>
      <c r="B36" s="127">
        <v>20</v>
      </c>
    </row>
    <row r="37" spans="1:2" x14ac:dyDescent="0.2">
      <c r="A37" s="217" t="s">
        <v>231</v>
      </c>
      <c r="B37" s="218">
        <v>20</v>
      </c>
    </row>
    <row r="38" spans="1:2" x14ac:dyDescent="0.2">
      <c r="A38" s="214" t="s">
        <v>263</v>
      </c>
      <c r="B38" s="215">
        <v>20</v>
      </c>
    </row>
    <row r="39" spans="1:2" x14ac:dyDescent="0.2">
      <c r="A39" s="216" t="s">
        <v>289</v>
      </c>
      <c r="B39" s="127">
        <v>20</v>
      </c>
    </row>
    <row r="40" spans="1:2" x14ac:dyDescent="0.2">
      <c r="A40" s="216" t="s">
        <v>213</v>
      </c>
      <c r="B40" s="127">
        <v>20</v>
      </c>
    </row>
    <row r="41" spans="1:2" x14ac:dyDescent="0.2">
      <c r="A41" s="216" t="s">
        <v>327</v>
      </c>
      <c r="B41" s="127">
        <v>20</v>
      </c>
    </row>
    <row r="42" spans="1:2" x14ac:dyDescent="0.2">
      <c r="A42" s="254" t="s">
        <v>345</v>
      </c>
      <c r="B42" s="221">
        <v>20</v>
      </c>
    </row>
    <row r="43" spans="1:2" x14ac:dyDescent="0.2">
      <c r="A43" s="216" t="s">
        <v>360</v>
      </c>
      <c r="B43" s="127">
        <v>20</v>
      </c>
    </row>
    <row r="44" spans="1:2" x14ac:dyDescent="0.2">
      <c r="A44" s="216" t="s">
        <v>214</v>
      </c>
      <c r="B44" s="127">
        <v>20</v>
      </c>
    </row>
    <row r="45" spans="1:2" x14ac:dyDescent="0.2">
      <c r="A45" s="216" t="s">
        <v>215</v>
      </c>
      <c r="B45" s="127">
        <v>20</v>
      </c>
    </row>
    <row r="46" spans="1:2" x14ac:dyDescent="0.2">
      <c r="A46" s="216" t="s">
        <v>216</v>
      </c>
      <c r="B46" s="127">
        <v>20</v>
      </c>
    </row>
    <row r="47" spans="1:2" x14ac:dyDescent="0.2">
      <c r="A47" s="216" t="s">
        <v>217</v>
      </c>
      <c r="B47" s="127">
        <v>20</v>
      </c>
    </row>
    <row r="48" spans="1:2" x14ac:dyDescent="0.2">
      <c r="A48" s="216" t="s">
        <v>219</v>
      </c>
      <c r="B48" s="127">
        <v>20</v>
      </c>
    </row>
    <row r="49" spans="1:2" x14ac:dyDescent="0.2">
      <c r="A49" s="216" t="s">
        <v>218</v>
      </c>
      <c r="B49" s="127">
        <v>20</v>
      </c>
    </row>
    <row r="50" spans="1:2" x14ac:dyDescent="0.2">
      <c r="A50" s="254" t="s">
        <v>266</v>
      </c>
      <c r="B50" s="127">
        <v>20</v>
      </c>
    </row>
    <row r="51" spans="1:2" x14ac:dyDescent="0.2">
      <c r="A51" s="219" t="s">
        <v>362</v>
      </c>
      <c r="B51" s="218">
        <v>20</v>
      </c>
    </row>
    <row r="52" spans="1:2" x14ac:dyDescent="0.2">
      <c r="A52" s="214" t="s">
        <v>267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54" t="s">
        <v>389</v>
      </c>
      <c r="B54" s="127">
        <v>30</v>
      </c>
    </row>
    <row r="55" spans="1:2" x14ac:dyDescent="0.2">
      <c r="A55" s="216" t="s">
        <v>207</v>
      </c>
      <c r="B55" s="127">
        <v>30</v>
      </c>
    </row>
    <row r="56" spans="1:2" x14ac:dyDescent="0.2">
      <c r="A56" s="216" t="s">
        <v>220</v>
      </c>
      <c r="B56" s="127">
        <v>30</v>
      </c>
    </row>
    <row r="57" spans="1:2" x14ac:dyDescent="0.2">
      <c r="A57" s="216" t="s">
        <v>208</v>
      </c>
      <c r="B57" s="127">
        <v>30</v>
      </c>
    </row>
    <row r="58" spans="1:2" x14ac:dyDescent="0.2">
      <c r="A58" s="216" t="s">
        <v>209</v>
      </c>
      <c r="B58" s="127">
        <v>30</v>
      </c>
    </row>
    <row r="59" spans="1:2" x14ac:dyDescent="0.2">
      <c r="A59" s="216" t="s">
        <v>210</v>
      </c>
      <c r="B59" s="127">
        <v>30</v>
      </c>
    </row>
    <row r="60" spans="1:2" x14ac:dyDescent="0.2">
      <c r="A60" s="216" t="s">
        <v>211</v>
      </c>
      <c r="B60" s="127">
        <v>30</v>
      </c>
    </row>
    <row r="61" spans="1:2" x14ac:dyDescent="0.2">
      <c r="A61" s="216" t="s">
        <v>357</v>
      </c>
      <c r="B61" s="127">
        <v>30</v>
      </c>
    </row>
    <row r="62" spans="1:2" x14ac:dyDescent="0.2">
      <c r="A62" s="217" t="s">
        <v>212</v>
      </c>
      <c r="B62" s="218">
        <v>30</v>
      </c>
    </row>
    <row r="63" spans="1:2" x14ac:dyDescent="0.2">
      <c r="A63" s="214" t="s">
        <v>290</v>
      </c>
      <c r="B63" s="215">
        <v>30</v>
      </c>
    </row>
    <row r="64" spans="1:2" x14ac:dyDescent="0.2">
      <c r="A64" s="216" t="s">
        <v>291</v>
      </c>
      <c r="B64" s="127">
        <v>30</v>
      </c>
    </row>
    <row r="65" spans="1:2" x14ac:dyDescent="0.2">
      <c r="A65" s="216" t="s">
        <v>232</v>
      </c>
      <c r="B65" s="127">
        <v>30</v>
      </c>
    </row>
    <row r="66" spans="1:2" x14ac:dyDescent="0.2">
      <c r="A66" s="216" t="s">
        <v>339</v>
      </c>
      <c r="B66" s="127">
        <v>30</v>
      </c>
    </row>
    <row r="67" spans="1:2" x14ac:dyDescent="0.2">
      <c r="A67" s="254" t="s">
        <v>346</v>
      </c>
      <c r="B67" s="221">
        <v>30</v>
      </c>
    </row>
    <row r="68" spans="1:2" x14ac:dyDescent="0.2">
      <c r="A68" s="216" t="s">
        <v>359</v>
      </c>
      <c r="B68" s="127">
        <v>30</v>
      </c>
    </row>
    <row r="69" spans="1:2" x14ac:dyDescent="0.2">
      <c r="A69" s="216" t="s">
        <v>233</v>
      </c>
      <c r="B69" s="127">
        <v>30</v>
      </c>
    </row>
    <row r="70" spans="1:2" x14ac:dyDescent="0.2">
      <c r="A70" s="216" t="s">
        <v>234</v>
      </c>
      <c r="B70" s="127">
        <v>30</v>
      </c>
    </row>
    <row r="71" spans="1:2" x14ac:dyDescent="0.2">
      <c r="A71" s="216" t="s">
        <v>235</v>
      </c>
      <c r="B71" s="127">
        <v>30</v>
      </c>
    </row>
    <row r="72" spans="1:2" x14ac:dyDescent="0.2">
      <c r="A72" s="216" t="s">
        <v>236</v>
      </c>
      <c r="B72" s="127">
        <v>30</v>
      </c>
    </row>
    <row r="73" spans="1:2" x14ac:dyDescent="0.2">
      <c r="A73" s="216" t="s">
        <v>237</v>
      </c>
      <c r="B73" s="127">
        <v>30</v>
      </c>
    </row>
    <row r="74" spans="1:2" x14ac:dyDescent="0.2">
      <c r="A74" s="216" t="s">
        <v>238</v>
      </c>
      <c r="B74" s="127">
        <v>30</v>
      </c>
    </row>
    <row r="75" spans="1:2" x14ac:dyDescent="0.2">
      <c r="A75" s="254" t="s">
        <v>292</v>
      </c>
      <c r="B75" s="127">
        <v>30</v>
      </c>
    </row>
    <row r="76" spans="1:2" ht="13.5" thickBot="1" x14ac:dyDescent="0.25">
      <c r="A76" s="316" t="s">
        <v>361</v>
      </c>
      <c r="B76" s="317">
        <v>30</v>
      </c>
    </row>
    <row r="77" spans="1:2" x14ac:dyDescent="0.2">
      <c r="A77" s="254" t="s">
        <v>375</v>
      </c>
      <c r="B77" s="221">
        <v>20</v>
      </c>
    </row>
    <row r="78" spans="1:2" x14ac:dyDescent="0.2">
      <c r="A78" s="254" t="s">
        <v>387</v>
      </c>
      <c r="B78" s="221">
        <v>20</v>
      </c>
    </row>
    <row r="79" spans="1:2" x14ac:dyDescent="0.2">
      <c r="A79" s="254" t="s">
        <v>395</v>
      </c>
      <c r="B79" s="221">
        <v>20</v>
      </c>
    </row>
    <row r="80" spans="1:2" x14ac:dyDescent="0.2">
      <c r="A80" s="254" t="s">
        <v>397</v>
      </c>
      <c r="B80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293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260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294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295</v>
      </c>
      <c r="B17" s="130">
        <v>16</v>
      </c>
      <c r="C17" s="44"/>
    </row>
    <row r="18" spans="1:3" x14ac:dyDescent="0.2">
      <c r="A18" s="129" t="s">
        <v>296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297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254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249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246</v>
      </c>
      <c r="B43" s="130">
        <v>42</v>
      </c>
      <c r="C43" s="44"/>
    </row>
    <row r="44" spans="1:3" x14ac:dyDescent="0.2">
      <c r="A44" s="129" t="s">
        <v>250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298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299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247</v>
      </c>
      <c r="B53" s="130">
        <v>52</v>
      </c>
      <c r="C53" s="44"/>
    </row>
    <row r="54" spans="1:3" x14ac:dyDescent="0.2">
      <c r="A54" s="129" t="s">
        <v>318</v>
      </c>
      <c r="B54" s="130">
        <v>53</v>
      </c>
      <c r="C54" s="44"/>
    </row>
    <row r="55" spans="1:3" x14ac:dyDescent="0.2">
      <c r="A55" s="129" t="s">
        <v>316</v>
      </c>
      <c r="B55" s="130">
        <v>54</v>
      </c>
      <c r="C55" s="44"/>
    </row>
    <row r="56" spans="1:3" x14ac:dyDescent="0.2">
      <c r="A56" s="129" t="s">
        <v>317</v>
      </c>
      <c r="B56" s="130">
        <v>55</v>
      </c>
      <c r="C56" s="44"/>
    </row>
    <row r="57" spans="1:3" x14ac:dyDescent="0.2">
      <c r="A57" s="129" t="s">
        <v>323</v>
      </c>
      <c r="B57" s="130">
        <v>56</v>
      </c>
      <c r="C57" s="44"/>
    </row>
    <row r="58" spans="1:3" x14ac:dyDescent="0.2">
      <c r="A58" s="129" t="s">
        <v>324</v>
      </c>
      <c r="B58" s="130">
        <v>57</v>
      </c>
      <c r="C58" s="44"/>
    </row>
    <row r="59" spans="1:3" x14ac:dyDescent="0.2">
      <c r="A59" s="129" t="s">
        <v>325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252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256</v>
      </c>
      <c r="B63" s="130">
        <v>62</v>
      </c>
      <c r="C63" s="44"/>
    </row>
    <row r="64" spans="1:3" x14ac:dyDescent="0.2">
      <c r="A64" s="129" t="s">
        <v>329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251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330</v>
      </c>
      <c r="B70" s="130">
        <v>69</v>
      </c>
      <c r="C70" s="44"/>
    </row>
    <row r="71" spans="1:3" x14ac:dyDescent="0.2">
      <c r="A71" s="129" t="s">
        <v>347</v>
      </c>
      <c r="B71" s="130">
        <v>70</v>
      </c>
      <c r="C71" s="44"/>
    </row>
    <row r="72" spans="1:3" x14ac:dyDescent="0.2">
      <c r="A72" s="129" t="s">
        <v>341</v>
      </c>
      <c r="B72" s="130">
        <v>71</v>
      </c>
      <c r="C72" s="44"/>
    </row>
    <row r="73" spans="1:3" x14ac:dyDescent="0.2">
      <c r="A73" s="129" t="s">
        <v>355</v>
      </c>
      <c r="B73" s="130">
        <v>72</v>
      </c>
      <c r="C73" s="44"/>
    </row>
    <row r="74" spans="1:3" x14ac:dyDescent="0.2">
      <c r="A74" s="129" t="s">
        <v>257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259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2024-02-19T10:05:04Z</dcterms:modified>
</cp:coreProperties>
</file>