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zošit"/>
  <bookViews>
    <workbookView xWindow="0" yWindow="0" windowWidth="23256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O13" i="2"/>
  <c r="KO14"/>
  <c r="KO15"/>
  <c r="KO16"/>
  <c r="KO17"/>
  <c r="KO18"/>
  <c r="KO19"/>
  <c r="KO20"/>
  <c r="KO21"/>
  <c r="KO22"/>
  <c r="KO23"/>
  <c r="KO24"/>
  <c r="KO25"/>
  <c r="KO26"/>
  <c r="KO27"/>
  <c r="KO28"/>
  <c r="KO29"/>
  <c r="KO30"/>
  <c r="KO31"/>
  <c r="KO32"/>
  <c r="KO33"/>
  <c r="KO34"/>
  <c r="KO35"/>
  <c r="KO36"/>
  <c r="KO37"/>
  <c r="KO38"/>
  <c r="KO39"/>
  <c r="KO40"/>
  <c r="KO41"/>
  <c r="KO42"/>
  <c r="KO43"/>
  <c r="KO44"/>
  <c r="KO45"/>
  <c r="KO46"/>
  <c r="KO47"/>
  <c r="KO48"/>
  <c r="KO49"/>
  <c r="KO50"/>
  <c r="KO51"/>
  <c r="KO52"/>
  <c r="KO53"/>
  <c r="KO54"/>
  <c r="KO55"/>
  <c r="KO56"/>
  <c r="KO57"/>
  <c r="KO58"/>
  <c r="KO59"/>
  <c r="KO60"/>
  <c r="KO61"/>
  <c r="KO62"/>
  <c r="KO63"/>
  <c r="KO64"/>
  <c r="KO65"/>
  <c r="KO66"/>
  <c r="KO67"/>
  <c r="KO68"/>
  <c r="KO69"/>
  <c r="KO70"/>
  <c r="KO71"/>
  <c r="KO72"/>
  <c r="KO73"/>
  <c r="KO74"/>
  <c r="KO75"/>
  <c r="KO76"/>
  <c r="KO77"/>
  <c r="KO78"/>
  <c r="KO79"/>
  <c r="KO80"/>
  <c r="KO81"/>
  <c r="KO82"/>
  <c r="KO83"/>
  <c r="KO84"/>
  <c r="KO12"/>
  <c r="KN13"/>
  <c r="KN14"/>
  <c r="KN15"/>
  <c r="KN16"/>
  <c r="KN17"/>
  <c r="KN18"/>
  <c r="KN19"/>
  <c r="KN20"/>
  <c r="KN21"/>
  <c r="KN22"/>
  <c r="KN23"/>
  <c r="KN24"/>
  <c r="KN25"/>
  <c r="KN26"/>
  <c r="KN27"/>
  <c r="KN28"/>
  <c r="KN29"/>
  <c r="KN30"/>
  <c r="KN31"/>
  <c r="KN32"/>
  <c r="KN33"/>
  <c r="KN34"/>
  <c r="KN35"/>
  <c r="KN36"/>
  <c r="KN37"/>
  <c r="KN38"/>
  <c r="KN39"/>
  <c r="KN40"/>
  <c r="KN41"/>
  <c r="KN42"/>
  <c r="KN43"/>
  <c r="KN44"/>
  <c r="KN45"/>
  <c r="KN46"/>
  <c r="KN47"/>
  <c r="KN48"/>
  <c r="KN49"/>
  <c r="KN50"/>
  <c r="KN51"/>
  <c r="KN52"/>
  <c r="KN53"/>
  <c r="KN54"/>
  <c r="KN55"/>
  <c r="KN56"/>
  <c r="KN57"/>
  <c r="KN58"/>
  <c r="KN59"/>
  <c r="KN60"/>
  <c r="KN61"/>
  <c r="KN62"/>
  <c r="KN63"/>
  <c r="KN64"/>
  <c r="KN65"/>
  <c r="KN66"/>
  <c r="KN67"/>
  <c r="KN68"/>
  <c r="KN69"/>
  <c r="KN70"/>
  <c r="KN71"/>
  <c r="KN72"/>
  <c r="KN73"/>
  <c r="KN74"/>
  <c r="KN75"/>
  <c r="KN76"/>
  <c r="KN77"/>
  <c r="KN78"/>
  <c r="KN79"/>
  <c r="KN80"/>
  <c r="KN81"/>
  <c r="KN82"/>
  <c r="KN83"/>
  <c r="KN84"/>
  <c r="KN12"/>
  <c r="KP13"/>
  <c r="KP14"/>
  <c r="KP15"/>
  <c r="KP16"/>
  <c r="KP17"/>
  <c r="KP18"/>
  <c r="KP19"/>
  <c r="KP20"/>
  <c r="KP21"/>
  <c r="KP22"/>
  <c r="KP23"/>
  <c r="KP24"/>
  <c r="KP25"/>
  <c r="KP26"/>
  <c r="KP27"/>
  <c r="KP28"/>
  <c r="KP29"/>
  <c r="KP30"/>
  <c r="KP31"/>
  <c r="KP32"/>
  <c r="KP33"/>
  <c r="KP34"/>
  <c r="KP35"/>
  <c r="KP36"/>
  <c r="KP37"/>
  <c r="KP38"/>
  <c r="KP39"/>
  <c r="KP40"/>
  <c r="KP41"/>
  <c r="KP42"/>
  <c r="KP43"/>
  <c r="KP44"/>
  <c r="KP45"/>
  <c r="KP46"/>
  <c r="KP47"/>
  <c r="KP48"/>
  <c r="KP49"/>
  <c r="KP50"/>
  <c r="KP51"/>
  <c r="KP52"/>
  <c r="KP53"/>
  <c r="KP54"/>
  <c r="KP55"/>
  <c r="KP56"/>
  <c r="KP57"/>
  <c r="KP58"/>
  <c r="KP59"/>
  <c r="KP60"/>
  <c r="KP61"/>
  <c r="KP62"/>
  <c r="KP63"/>
  <c r="KP64"/>
  <c r="KP65"/>
  <c r="KP66"/>
  <c r="KP67"/>
  <c r="KP68"/>
  <c r="KP69"/>
  <c r="KP70"/>
  <c r="KP71"/>
  <c r="KP72"/>
  <c r="KP73"/>
  <c r="KP74"/>
  <c r="KP75"/>
  <c r="KP76"/>
  <c r="KP77"/>
  <c r="KP78"/>
  <c r="KP79"/>
  <c r="KP80"/>
  <c r="KP81"/>
  <c r="KP82"/>
  <c r="KP83"/>
  <c r="KP84"/>
  <c r="KP12"/>
  <c r="KM13"/>
  <c r="KM14"/>
  <c r="KM15"/>
  <c r="KM16"/>
  <c r="KM17"/>
  <c r="KM18"/>
  <c r="KM19"/>
  <c r="KM20"/>
  <c r="KM21"/>
  <c r="KM22"/>
  <c r="KM23"/>
  <c r="KM24"/>
  <c r="KM25"/>
  <c r="KM26"/>
  <c r="KM27"/>
  <c r="KM28"/>
  <c r="KM29"/>
  <c r="KM30"/>
  <c r="KM31"/>
  <c r="KM32"/>
  <c r="KM33"/>
  <c r="KM34"/>
  <c r="KM35"/>
  <c r="KM36"/>
  <c r="KM37"/>
  <c r="KM38"/>
  <c r="KM39"/>
  <c r="KM40"/>
  <c r="KM41"/>
  <c r="KM42"/>
  <c r="KM43"/>
  <c r="KM44"/>
  <c r="KM45"/>
  <c r="KM46"/>
  <c r="KM47"/>
  <c r="KM48"/>
  <c r="KM49"/>
  <c r="KM50"/>
  <c r="KM51"/>
  <c r="KM52"/>
  <c r="KM53"/>
  <c r="KM54"/>
  <c r="KM55"/>
  <c r="KM56"/>
  <c r="KM57"/>
  <c r="KM58"/>
  <c r="KM59"/>
  <c r="KM60"/>
  <c r="KM61"/>
  <c r="KM62"/>
  <c r="KM63"/>
  <c r="KM64"/>
  <c r="KM65"/>
  <c r="KM66"/>
  <c r="KM67"/>
  <c r="KM68"/>
  <c r="KM69"/>
  <c r="KM70"/>
  <c r="KM71"/>
  <c r="KM72"/>
  <c r="KM73"/>
  <c r="KM74"/>
  <c r="KM75"/>
  <c r="KM76"/>
  <c r="KM77"/>
  <c r="KM78"/>
  <c r="KM79"/>
  <c r="KM80"/>
  <c r="KM81"/>
  <c r="KM82"/>
  <c r="KM83"/>
  <c r="KM84"/>
  <c r="KM12"/>
  <c r="KL13"/>
  <c r="KL14"/>
  <c r="KL15"/>
  <c r="KL16"/>
  <c r="KL17"/>
  <c r="KL18"/>
  <c r="KL19"/>
  <c r="KL20"/>
  <c r="KL21"/>
  <c r="KL22"/>
  <c r="KL23"/>
  <c r="KL24"/>
  <c r="KL25"/>
  <c r="KL26"/>
  <c r="KL27"/>
  <c r="KL28"/>
  <c r="KL29"/>
  <c r="KL30"/>
  <c r="KL31"/>
  <c r="KL32"/>
  <c r="KL33"/>
  <c r="KL34"/>
  <c r="KL35"/>
  <c r="KL36"/>
  <c r="KL37"/>
  <c r="KL38"/>
  <c r="KL39"/>
  <c r="KL40"/>
  <c r="KL41"/>
  <c r="KL42"/>
  <c r="KL43"/>
  <c r="KL44"/>
  <c r="KL45"/>
  <c r="KL46"/>
  <c r="KL47"/>
  <c r="KL48"/>
  <c r="KL49"/>
  <c r="KL50"/>
  <c r="KL51"/>
  <c r="KL52"/>
  <c r="KL53"/>
  <c r="KL54"/>
  <c r="KL55"/>
  <c r="KL56"/>
  <c r="KL57"/>
  <c r="KL58"/>
  <c r="KL59"/>
  <c r="KL60"/>
  <c r="KL61"/>
  <c r="KL62"/>
  <c r="KL63"/>
  <c r="KL64"/>
  <c r="KL65"/>
  <c r="KL66"/>
  <c r="KL67"/>
  <c r="KL68"/>
  <c r="KL69"/>
  <c r="KL70"/>
  <c r="KL71"/>
  <c r="KL72"/>
  <c r="KL73"/>
  <c r="KL74"/>
  <c r="KL75"/>
  <c r="KL76"/>
  <c r="KL77"/>
  <c r="KL78"/>
  <c r="KL79"/>
  <c r="KL80"/>
  <c r="KL81"/>
  <c r="KL82"/>
  <c r="KL83"/>
  <c r="KL84"/>
  <c r="KL12"/>
  <c r="KL105" l="1"/>
  <c r="KL100"/>
  <c r="KL95"/>
  <c r="KQ12"/>
  <c r="KL94"/>
  <c r="KL93"/>
  <c r="KJ13"/>
  <c r="KJ15"/>
  <c r="KJ19"/>
  <c r="KJ21"/>
  <c r="KJ25"/>
  <c r="KJ29"/>
  <c r="KJ36"/>
  <c r="KJ39"/>
  <c r="KJ41"/>
  <c r="KJ44"/>
  <c r="KJ45"/>
  <c r="KJ48"/>
  <c r="KJ49"/>
  <c r="KJ51"/>
  <c r="KJ52"/>
  <c r="KJ53"/>
  <c r="KJ56"/>
  <c r="KJ60"/>
  <c r="KJ63"/>
  <c r="KJ64"/>
  <c r="KJ68"/>
  <c r="KJ72"/>
  <c r="KJ73"/>
  <c r="KJ75"/>
  <c r="KJ76"/>
  <c r="KJ78"/>
  <c r="KJ80"/>
  <c r="KI13"/>
  <c r="KI14"/>
  <c r="KI15"/>
  <c r="KI16"/>
  <c r="KI17"/>
  <c r="KI18"/>
  <c r="KI19"/>
  <c r="KI20"/>
  <c r="KI21"/>
  <c r="KI22"/>
  <c r="KI23"/>
  <c r="KI24"/>
  <c r="KE105" s="1"/>
  <c r="KI25"/>
  <c r="KI26"/>
  <c r="KI27"/>
  <c r="KI28"/>
  <c r="KI29"/>
  <c r="KI30"/>
  <c r="KI31"/>
  <c r="KI32"/>
  <c r="KI33"/>
  <c r="KI34"/>
  <c r="KI35"/>
  <c r="KI36"/>
  <c r="KI37"/>
  <c r="KI38"/>
  <c r="KI39"/>
  <c r="KI40"/>
  <c r="KI41"/>
  <c r="KI42"/>
  <c r="KI43"/>
  <c r="KI44"/>
  <c r="KI45"/>
  <c r="KI46"/>
  <c r="KI47"/>
  <c r="KI48"/>
  <c r="KI49"/>
  <c r="KI50"/>
  <c r="KI51"/>
  <c r="KI52"/>
  <c r="KI53"/>
  <c r="KI54"/>
  <c r="KI55"/>
  <c r="KI56"/>
  <c r="KI57"/>
  <c r="KI58"/>
  <c r="KI59"/>
  <c r="KI60"/>
  <c r="KI61"/>
  <c r="KI62"/>
  <c r="KI63"/>
  <c r="KI64"/>
  <c r="KI65"/>
  <c r="KI66"/>
  <c r="KI67"/>
  <c r="KI68"/>
  <c r="KI69"/>
  <c r="KI70"/>
  <c r="KI71"/>
  <c r="KI72"/>
  <c r="KI73"/>
  <c r="KI74"/>
  <c r="KI75"/>
  <c r="KI76"/>
  <c r="KI77"/>
  <c r="KI78"/>
  <c r="KI79"/>
  <c r="KI80"/>
  <c r="KI81"/>
  <c r="KI82"/>
  <c r="KI83"/>
  <c r="KI84"/>
  <c r="KH13"/>
  <c r="KH14"/>
  <c r="KH15"/>
  <c r="KH16"/>
  <c r="KE100" s="1"/>
  <c r="KH17"/>
  <c r="KH18"/>
  <c r="KH19"/>
  <c r="KH20"/>
  <c r="KH21"/>
  <c r="KH22"/>
  <c r="KH23"/>
  <c r="KH24"/>
  <c r="KH25"/>
  <c r="KH26"/>
  <c r="KH27"/>
  <c r="KH28"/>
  <c r="KH29"/>
  <c r="KH30"/>
  <c r="KH31"/>
  <c r="KH32"/>
  <c r="KH33"/>
  <c r="KH34"/>
  <c r="KH35"/>
  <c r="KH36"/>
  <c r="KH37"/>
  <c r="KH38"/>
  <c r="KH39"/>
  <c r="KH40"/>
  <c r="KH41"/>
  <c r="KH42"/>
  <c r="KH43"/>
  <c r="KH44"/>
  <c r="KH45"/>
  <c r="KH46"/>
  <c r="KH47"/>
  <c r="KH48"/>
  <c r="KH49"/>
  <c r="KH50"/>
  <c r="KH51"/>
  <c r="KH52"/>
  <c r="KH53"/>
  <c r="KH54"/>
  <c r="KH55"/>
  <c r="KH56"/>
  <c r="KH57"/>
  <c r="KH58"/>
  <c r="KH59"/>
  <c r="KH60"/>
  <c r="KH61"/>
  <c r="KH62"/>
  <c r="KH63"/>
  <c r="KH64"/>
  <c r="KH65"/>
  <c r="KH66"/>
  <c r="KH67"/>
  <c r="KH68"/>
  <c r="KH69"/>
  <c r="KH70"/>
  <c r="KH71"/>
  <c r="KH72"/>
  <c r="KH73"/>
  <c r="KH74"/>
  <c r="KH75"/>
  <c r="KH76"/>
  <c r="KH77"/>
  <c r="KH78"/>
  <c r="KH79"/>
  <c r="KH80"/>
  <c r="KH81"/>
  <c r="KH82"/>
  <c r="KH83"/>
  <c r="KH84"/>
  <c r="KG13"/>
  <c r="KE95" s="1"/>
  <c r="KG14"/>
  <c r="KG15"/>
  <c r="KG16"/>
  <c r="KG17"/>
  <c r="KG18"/>
  <c r="KG19"/>
  <c r="KG20"/>
  <c r="KG21"/>
  <c r="KG22"/>
  <c r="KG23"/>
  <c r="KG24"/>
  <c r="KG25"/>
  <c r="KG26"/>
  <c r="KG27"/>
  <c r="KG28"/>
  <c r="KG29"/>
  <c r="KG30"/>
  <c r="KG31"/>
  <c r="KG32"/>
  <c r="KG33"/>
  <c r="KG34"/>
  <c r="KG35"/>
  <c r="KG36"/>
  <c r="KG37"/>
  <c r="KG38"/>
  <c r="KG39"/>
  <c r="KG40"/>
  <c r="KG41"/>
  <c r="KG42"/>
  <c r="KG43"/>
  <c r="KG44"/>
  <c r="KG45"/>
  <c r="KG46"/>
  <c r="KG47"/>
  <c r="KG48"/>
  <c r="KG49"/>
  <c r="KG50"/>
  <c r="KG51"/>
  <c r="KG52"/>
  <c r="KG53"/>
  <c r="KG54"/>
  <c r="KG55"/>
  <c r="KG56"/>
  <c r="KG57"/>
  <c r="KG58"/>
  <c r="KG59"/>
  <c r="KG60"/>
  <c r="KG61"/>
  <c r="KG62"/>
  <c r="KG63"/>
  <c r="KG64"/>
  <c r="KG65"/>
  <c r="KG66"/>
  <c r="KG67"/>
  <c r="KG68"/>
  <c r="KG69"/>
  <c r="KG70"/>
  <c r="KG71"/>
  <c r="KG72"/>
  <c r="KG73"/>
  <c r="KG74"/>
  <c r="KG75"/>
  <c r="KG76"/>
  <c r="KG77"/>
  <c r="KG78"/>
  <c r="KG79"/>
  <c r="KG80"/>
  <c r="KG81"/>
  <c r="KG82"/>
  <c r="KG83"/>
  <c r="KG84"/>
  <c r="KF13"/>
  <c r="KF14"/>
  <c r="KF15"/>
  <c r="KF16"/>
  <c r="KJ16" s="1"/>
  <c r="KF17"/>
  <c r="KJ17" s="1"/>
  <c r="KF18"/>
  <c r="KJ18" s="1"/>
  <c r="KF19"/>
  <c r="KF20"/>
  <c r="KJ20" s="1"/>
  <c r="KF21"/>
  <c r="KF22"/>
  <c r="KJ22" s="1"/>
  <c r="KF23"/>
  <c r="KJ23" s="1"/>
  <c r="KF24"/>
  <c r="KF25"/>
  <c r="KF26"/>
  <c r="KF27"/>
  <c r="KF28"/>
  <c r="KF29"/>
  <c r="KF30"/>
  <c r="KF31"/>
  <c r="KF32"/>
  <c r="KJ32" s="1"/>
  <c r="KF33"/>
  <c r="KJ33" s="1"/>
  <c r="KF34"/>
  <c r="KJ34" s="1"/>
  <c r="KF35"/>
  <c r="KJ35" s="1"/>
  <c r="KF36"/>
  <c r="KF37"/>
  <c r="KJ37" s="1"/>
  <c r="KF38"/>
  <c r="KJ38" s="1"/>
  <c r="KF39"/>
  <c r="KF40"/>
  <c r="KF41"/>
  <c r="KF42"/>
  <c r="KF43"/>
  <c r="KF44"/>
  <c r="KF45"/>
  <c r="KF46"/>
  <c r="KF47"/>
  <c r="KF48"/>
  <c r="KF49"/>
  <c r="KF50"/>
  <c r="KJ50" s="1"/>
  <c r="KF51"/>
  <c r="KF52"/>
  <c r="KF53"/>
  <c r="KF54"/>
  <c r="KJ54" s="1"/>
  <c r="KF55"/>
  <c r="KJ55" s="1"/>
  <c r="KF56"/>
  <c r="KF57"/>
  <c r="KF58"/>
  <c r="KF59"/>
  <c r="KF60"/>
  <c r="KF61"/>
  <c r="KF62"/>
  <c r="KF63"/>
  <c r="KF64"/>
  <c r="KF65"/>
  <c r="KJ65" s="1"/>
  <c r="KF66"/>
  <c r="KJ66" s="1"/>
  <c r="KF67"/>
  <c r="KJ67" s="1"/>
  <c r="KF68"/>
  <c r="KF69"/>
  <c r="KJ69" s="1"/>
  <c r="KF70"/>
  <c r="KJ70" s="1"/>
  <c r="KF71"/>
  <c r="KJ71" s="1"/>
  <c r="KF72"/>
  <c r="KF73"/>
  <c r="KF74"/>
  <c r="KF75"/>
  <c r="KF76"/>
  <c r="KF77"/>
  <c r="KF78"/>
  <c r="KF79"/>
  <c r="KF80"/>
  <c r="KF81"/>
  <c r="KJ81" s="1"/>
  <c r="KF82"/>
  <c r="KJ82" s="1"/>
  <c r="KF83"/>
  <c r="KJ83" s="1"/>
  <c r="KF84"/>
  <c r="KJ84" s="1"/>
  <c r="KE13"/>
  <c r="KE14"/>
  <c r="KJ14" s="1"/>
  <c r="KE15"/>
  <c r="KE16"/>
  <c r="KE17"/>
  <c r="KE18"/>
  <c r="KE19"/>
  <c r="KE20"/>
  <c r="KE21"/>
  <c r="KE22"/>
  <c r="KE23"/>
  <c r="KE24"/>
  <c r="KJ24" s="1"/>
  <c r="KE25"/>
  <c r="KE26"/>
  <c r="KJ26" s="1"/>
  <c r="KE27"/>
  <c r="KJ27" s="1"/>
  <c r="KE28"/>
  <c r="KJ28" s="1"/>
  <c r="KE29"/>
  <c r="KE30"/>
  <c r="KJ30" s="1"/>
  <c r="KE31"/>
  <c r="KJ31" s="1"/>
  <c r="KE32"/>
  <c r="KE33"/>
  <c r="KE34"/>
  <c r="KE35"/>
  <c r="KE36"/>
  <c r="KE37"/>
  <c r="KE38"/>
  <c r="KE39"/>
  <c r="KE40"/>
  <c r="KJ40" s="1"/>
  <c r="KE41"/>
  <c r="KE42"/>
  <c r="KJ42" s="1"/>
  <c r="KE43"/>
  <c r="KJ43" s="1"/>
  <c r="KE44"/>
  <c r="KE45"/>
  <c r="KE46"/>
  <c r="KJ46" s="1"/>
  <c r="KE47"/>
  <c r="KJ47" s="1"/>
  <c r="KE48"/>
  <c r="KE49"/>
  <c r="KE50"/>
  <c r="KE51"/>
  <c r="KE52"/>
  <c r="KE53"/>
  <c r="KE54"/>
  <c r="KE55"/>
  <c r="KE56"/>
  <c r="KE57"/>
  <c r="KJ57" s="1"/>
  <c r="KE58"/>
  <c r="KJ58" s="1"/>
  <c r="KE59"/>
  <c r="KJ59" s="1"/>
  <c r="KE60"/>
  <c r="KE61"/>
  <c r="KJ61" s="1"/>
  <c r="KE62"/>
  <c r="KJ62" s="1"/>
  <c r="KE63"/>
  <c r="KE64"/>
  <c r="KE65"/>
  <c r="KE66"/>
  <c r="KE67"/>
  <c r="KE68"/>
  <c r="KE69"/>
  <c r="KE70"/>
  <c r="KE71"/>
  <c r="KE72"/>
  <c r="KE73"/>
  <c r="KE74"/>
  <c r="KJ74" s="1"/>
  <c r="KE75"/>
  <c r="KE76"/>
  <c r="KE77"/>
  <c r="KJ77" s="1"/>
  <c r="KE78"/>
  <c r="KE79"/>
  <c r="KJ79" s="1"/>
  <c r="KE80"/>
  <c r="KE81"/>
  <c r="KE82"/>
  <c r="KE83"/>
  <c r="KE84"/>
  <c r="KH12"/>
  <c r="KG12"/>
  <c r="KI12"/>
  <c r="KF12"/>
  <c r="KE94" s="1"/>
  <c r="KE12"/>
  <c r="KE93" s="1"/>
  <c r="KJ12" l="1"/>
  <c r="JT13"/>
  <c r="JT14"/>
  <c r="JT15"/>
  <c r="JT16"/>
  <c r="JT17"/>
  <c r="JT18"/>
  <c r="JT19"/>
  <c r="JT20"/>
  <c r="JT21"/>
  <c r="JT22"/>
  <c r="JT23"/>
  <c r="JT24"/>
  <c r="JT25"/>
  <c r="JT26"/>
  <c r="JT27"/>
  <c r="JT28"/>
  <c r="JT29"/>
  <c r="JT30"/>
  <c r="JT31"/>
  <c r="JT32"/>
  <c r="JT33"/>
  <c r="JT34"/>
  <c r="JT35"/>
  <c r="JT36"/>
  <c r="JT37"/>
  <c r="JT38"/>
  <c r="JT39"/>
  <c r="JT40"/>
  <c r="JT41"/>
  <c r="JT42"/>
  <c r="JT43"/>
  <c r="JT44"/>
  <c r="JT45"/>
  <c r="JT46"/>
  <c r="JT47"/>
  <c r="JT48"/>
  <c r="JT49"/>
  <c r="JT50"/>
  <c r="JT51"/>
  <c r="JT52"/>
  <c r="JT53"/>
  <c r="JT54"/>
  <c r="JT55"/>
  <c r="JT56"/>
  <c r="JT57"/>
  <c r="JT58"/>
  <c r="JT59"/>
  <c r="JT60"/>
  <c r="JT61"/>
  <c r="JT62"/>
  <c r="JT63"/>
  <c r="JT64"/>
  <c r="JT65"/>
  <c r="JT66"/>
  <c r="JT67"/>
  <c r="JT68"/>
  <c r="JT69"/>
  <c r="JT70"/>
  <c r="JT71"/>
  <c r="JT72"/>
  <c r="JT73"/>
  <c r="JT74"/>
  <c r="JT75"/>
  <c r="JT76"/>
  <c r="JT77"/>
  <c r="JT78"/>
  <c r="JT79"/>
  <c r="JT80"/>
  <c r="JT81"/>
  <c r="JT82"/>
  <c r="JT83"/>
  <c r="JT84"/>
  <c r="JT12"/>
  <c r="JS13"/>
  <c r="JS14"/>
  <c r="JS15"/>
  <c r="JS16"/>
  <c r="JS17"/>
  <c r="JS18"/>
  <c r="JS19"/>
  <c r="JS20"/>
  <c r="JS21"/>
  <c r="JS22"/>
  <c r="JS23"/>
  <c r="JS24"/>
  <c r="JS25"/>
  <c r="JS26"/>
  <c r="JS27"/>
  <c r="JS28"/>
  <c r="JS29"/>
  <c r="JS30"/>
  <c r="JS31"/>
  <c r="JS32"/>
  <c r="JS33"/>
  <c r="JS34"/>
  <c r="JS35"/>
  <c r="JS36"/>
  <c r="JS37"/>
  <c r="JS38"/>
  <c r="JS39"/>
  <c r="JS40"/>
  <c r="JS41"/>
  <c r="JS42"/>
  <c r="JS43"/>
  <c r="JS44"/>
  <c r="JS45"/>
  <c r="JS46"/>
  <c r="JS47"/>
  <c r="JS48"/>
  <c r="JS49"/>
  <c r="JS50"/>
  <c r="JS51"/>
  <c r="JS52"/>
  <c r="JS53"/>
  <c r="JS54"/>
  <c r="JS55"/>
  <c r="JS56"/>
  <c r="JS57"/>
  <c r="JS58"/>
  <c r="JS59"/>
  <c r="JS60"/>
  <c r="JS61"/>
  <c r="JS62"/>
  <c r="JS63"/>
  <c r="JS64"/>
  <c r="JS65"/>
  <c r="JS66"/>
  <c r="JS67"/>
  <c r="JS68"/>
  <c r="JS69"/>
  <c r="JS70"/>
  <c r="JS71"/>
  <c r="JS72"/>
  <c r="JS73"/>
  <c r="JS74"/>
  <c r="JS75"/>
  <c r="JS76"/>
  <c r="JS77"/>
  <c r="JS78"/>
  <c r="JS79"/>
  <c r="JS80"/>
  <c r="JS81"/>
  <c r="JS82"/>
  <c r="JS83"/>
  <c r="JS84"/>
  <c r="JS12"/>
  <c r="KE107" l="1"/>
  <c r="KG107" s="1"/>
  <c r="KE108"/>
  <c r="KE106"/>
  <c r="KG106" s="1"/>
  <c r="KE92"/>
  <c r="JF84"/>
  <c r="JF83"/>
  <c r="JF82"/>
  <c r="JF81"/>
  <c r="JF80"/>
  <c r="JF79"/>
  <c r="JF78"/>
  <c r="JF77"/>
  <c r="JF76"/>
  <c r="JF75"/>
  <c r="JF74"/>
  <c r="JF73"/>
  <c r="JF72"/>
  <c r="JF71"/>
  <c r="JF70"/>
  <c r="JF69"/>
  <c r="JF68"/>
  <c r="JF67"/>
  <c r="JF66"/>
  <c r="JF65"/>
  <c r="JF64"/>
  <c r="JF63"/>
  <c r="JF62"/>
  <c r="JF61"/>
  <c r="JF60"/>
  <c r="JF59"/>
  <c r="JF58"/>
  <c r="JF57"/>
  <c r="JF56"/>
  <c r="JF55"/>
  <c r="JF54"/>
  <c r="JF53"/>
  <c r="JF52"/>
  <c r="JF51"/>
  <c r="JF50"/>
  <c r="JF49"/>
  <c r="JF48"/>
  <c r="JF47"/>
  <c r="JF46"/>
  <c r="JF45"/>
  <c r="JF44"/>
  <c r="JF43"/>
  <c r="JF42"/>
  <c r="JF41"/>
  <c r="JF40"/>
  <c r="JF39"/>
  <c r="JF38"/>
  <c r="JF37"/>
  <c r="JF36"/>
  <c r="JF35"/>
  <c r="JF34"/>
  <c r="JF33"/>
  <c r="JF32"/>
  <c r="JF31"/>
  <c r="JF30"/>
  <c r="JF29"/>
  <c r="JF28"/>
  <c r="JF27"/>
  <c r="JF26"/>
  <c r="JF25"/>
  <c r="JF24"/>
  <c r="JF23"/>
  <c r="JF22"/>
  <c r="JH22" s="1"/>
  <c r="JF21"/>
  <c r="JF20"/>
  <c r="JF19"/>
  <c r="JF18"/>
  <c r="JF17"/>
  <c r="JF16"/>
  <c r="JF15"/>
  <c r="JF14"/>
  <c r="JF13"/>
  <c r="JF12"/>
  <c r="JE13"/>
  <c r="JE14"/>
  <c r="JE15"/>
  <c r="JE16"/>
  <c r="JE17"/>
  <c r="JE18"/>
  <c r="JE19"/>
  <c r="JE20"/>
  <c r="JE21"/>
  <c r="JE22"/>
  <c r="JE23"/>
  <c r="JE24"/>
  <c r="JE25"/>
  <c r="JE26"/>
  <c r="JE27"/>
  <c r="JE28"/>
  <c r="JE29"/>
  <c r="JE30"/>
  <c r="JE31"/>
  <c r="JE32"/>
  <c r="JE33"/>
  <c r="JH33" s="1"/>
  <c r="JE34"/>
  <c r="JE35"/>
  <c r="JE36"/>
  <c r="JE37"/>
  <c r="JE38"/>
  <c r="JE39"/>
  <c r="JE40"/>
  <c r="JE41"/>
  <c r="JE42"/>
  <c r="JE43"/>
  <c r="JE44"/>
  <c r="JE45"/>
  <c r="JE46"/>
  <c r="JE47"/>
  <c r="JE48"/>
  <c r="JE49"/>
  <c r="JE50"/>
  <c r="JE51"/>
  <c r="JE52"/>
  <c r="JE53"/>
  <c r="JE54"/>
  <c r="JE55"/>
  <c r="JE56"/>
  <c r="JE57"/>
  <c r="JE58"/>
  <c r="JE59"/>
  <c r="JE60"/>
  <c r="JE61"/>
  <c r="JE62"/>
  <c r="JE63"/>
  <c r="JE64"/>
  <c r="JE65"/>
  <c r="JH65" s="1"/>
  <c r="JE66"/>
  <c r="JE67"/>
  <c r="JE68"/>
  <c r="JE69"/>
  <c r="JE70"/>
  <c r="JE71"/>
  <c r="JE72"/>
  <c r="JE73"/>
  <c r="JE74"/>
  <c r="JE75"/>
  <c r="JE76"/>
  <c r="JE77"/>
  <c r="JE78"/>
  <c r="JE79"/>
  <c r="JE80"/>
  <c r="JE81"/>
  <c r="JE82"/>
  <c r="JE83"/>
  <c r="JE84"/>
  <c r="JE12"/>
  <c r="JH13"/>
  <c r="JH15"/>
  <c r="JH17"/>
  <c r="JH18"/>
  <c r="JH21"/>
  <c r="JH25"/>
  <c r="JH28"/>
  <c r="JH29"/>
  <c r="JH32"/>
  <c r="JH36"/>
  <c r="JH37"/>
  <c r="JH39"/>
  <c r="JH41"/>
  <c r="JH44"/>
  <c r="JH45"/>
  <c r="JH48"/>
  <c r="JH49"/>
  <c r="JH51"/>
  <c r="JH52"/>
  <c r="JH53"/>
  <c r="JH56"/>
  <c r="JH60"/>
  <c r="JH63"/>
  <c r="JH64"/>
  <c r="JH68"/>
  <c r="JH70"/>
  <c r="JH72"/>
  <c r="JH73"/>
  <c r="JH74"/>
  <c r="JH75"/>
  <c r="JH76"/>
  <c r="JH78"/>
  <c r="JH80"/>
  <c r="JG13"/>
  <c r="JG14"/>
  <c r="JG15"/>
  <c r="JG16"/>
  <c r="JG17"/>
  <c r="JG18"/>
  <c r="JG19"/>
  <c r="JG20"/>
  <c r="JG21"/>
  <c r="JG22"/>
  <c r="JG23"/>
  <c r="JG24"/>
  <c r="JG25"/>
  <c r="JG26"/>
  <c r="JG27"/>
  <c r="JG28"/>
  <c r="JG29"/>
  <c r="JG30"/>
  <c r="JG31"/>
  <c r="JG32"/>
  <c r="JG33"/>
  <c r="JG34"/>
  <c r="JG35"/>
  <c r="JG36"/>
  <c r="JG37"/>
  <c r="JG38"/>
  <c r="JG39"/>
  <c r="JG40"/>
  <c r="JG41"/>
  <c r="JG42"/>
  <c r="JG43"/>
  <c r="JG44"/>
  <c r="JG45"/>
  <c r="JG46"/>
  <c r="JG47"/>
  <c r="JG48"/>
  <c r="JG49"/>
  <c r="JG50"/>
  <c r="JG51"/>
  <c r="JG52"/>
  <c r="JG53"/>
  <c r="JG54"/>
  <c r="JG55"/>
  <c r="JG56"/>
  <c r="JG57"/>
  <c r="JG58"/>
  <c r="JG59"/>
  <c r="JG60"/>
  <c r="JG61"/>
  <c r="JG62"/>
  <c r="JG63"/>
  <c r="JG64"/>
  <c r="JG65"/>
  <c r="JG66"/>
  <c r="JG67"/>
  <c r="JG68"/>
  <c r="JG69"/>
  <c r="JG70"/>
  <c r="JG71"/>
  <c r="JG72"/>
  <c r="JG73"/>
  <c r="JG74"/>
  <c r="JG75"/>
  <c r="JG76"/>
  <c r="JG77"/>
  <c r="JG78"/>
  <c r="JG79"/>
  <c r="JG80"/>
  <c r="JG81"/>
  <c r="JG82"/>
  <c r="JG83"/>
  <c r="JG84"/>
  <c r="JG12"/>
  <c r="JD13"/>
  <c r="JD14"/>
  <c r="JD15"/>
  <c r="JD16"/>
  <c r="JD17"/>
  <c r="JD18"/>
  <c r="JD19"/>
  <c r="JD20"/>
  <c r="JD21"/>
  <c r="JD22"/>
  <c r="JD23"/>
  <c r="JD24"/>
  <c r="JD25"/>
  <c r="JD26"/>
  <c r="JD27"/>
  <c r="JD28"/>
  <c r="JD29"/>
  <c r="JD30"/>
  <c r="JD31"/>
  <c r="JD32"/>
  <c r="JD33"/>
  <c r="JD34"/>
  <c r="JD35"/>
  <c r="JD36"/>
  <c r="JD37"/>
  <c r="JD38"/>
  <c r="JD39"/>
  <c r="JD40"/>
  <c r="JD41"/>
  <c r="JD42"/>
  <c r="JD43"/>
  <c r="JD44"/>
  <c r="JD45"/>
  <c r="JD46"/>
  <c r="JD47"/>
  <c r="JD48"/>
  <c r="JD49"/>
  <c r="JD50"/>
  <c r="JD51"/>
  <c r="JD52"/>
  <c r="JD53"/>
  <c r="JD54"/>
  <c r="JD55"/>
  <c r="JD56"/>
  <c r="JD57"/>
  <c r="JD58"/>
  <c r="JD59"/>
  <c r="JD60"/>
  <c r="JD61"/>
  <c r="JD62"/>
  <c r="JD63"/>
  <c r="JD64"/>
  <c r="JD65"/>
  <c r="JD66"/>
  <c r="JD67"/>
  <c r="JD68"/>
  <c r="JD69"/>
  <c r="JD70"/>
  <c r="JD71"/>
  <c r="JD72"/>
  <c r="JD73"/>
  <c r="JD74"/>
  <c r="JD75"/>
  <c r="JD76"/>
  <c r="JD77"/>
  <c r="JD78"/>
  <c r="JD79"/>
  <c r="JD80"/>
  <c r="JD81"/>
  <c r="JD82"/>
  <c r="JD83"/>
  <c r="JD84"/>
  <c r="JD12"/>
  <c r="JC13"/>
  <c r="JC14"/>
  <c r="JC15"/>
  <c r="JC16"/>
  <c r="JH16" s="1"/>
  <c r="JC17"/>
  <c r="JC18"/>
  <c r="JC19"/>
  <c r="JC20"/>
  <c r="JC21"/>
  <c r="JC22"/>
  <c r="JC23"/>
  <c r="JC24"/>
  <c r="JC25"/>
  <c r="JC26"/>
  <c r="JC27"/>
  <c r="JH27" s="1"/>
  <c r="JC28"/>
  <c r="JC29"/>
  <c r="JC30"/>
  <c r="JC31"/>
  <c r="JC32"/>
  <c r="JC33"/>
  <c r="JC34"/>
  <c r="JC35"/>
  <c r="JC36"/>
  <c r="JC37"/>
  <c r="JC38"/>
  <c r="JC39"/>
  <c r="JC40"/>
  <c r="JH40" s="1"/>
  <c r="JC41"/>
  <c r="JC42"/>
  <c r="JC43"/>
  <c r="JC44"/>
  <c r="JC45"/>
  <c r="JC46"/>
  <c r="JC47"/>
  <c r="JC48"/>
  <c r="JC49"/>
  <c r="JC50"/>
  <c r="JC51"/>
  <c r="JC52"/>
  <c r="JC53"/>
  <c r="JC54"/>
  <c r="JC55"/>
  <c r="JH55" s="1"/>
  <c r="JC56"/>
  <c r="JC57"/>
  <c r="JC58"/>
  <c r="JC59"/>
  <c r="JC60"/>
  <c r="JC61"/>
  <c r="JC62"/>
  <c r="JH62" s="1"/>
  <c r="JC63"/>
  <c r="JC64"/>
  <c r="JC65"/>
  <c r="JC66"/>
  <c r="JH66" s="1"/>
  <c r="JC67"/>
  <c r="JH67" s="1"/>
  <c r="JC68"/>
  <c r="JC69"/>
  <c r="JC70"/>
  <c r="JC71"/>
  <c r="JC72"/>
  <c r="JC73"/>
  <c r="JC74"/>
  <c r="JC75"/>
  <c r="JC76"/>
  <c r="JC77"/>
  <c r="JH77" s="1"/>
  <c r="JC78"/>
  <c r="JC79"/>
  <c r="JH79" s="1"/>
  <c r="JC80"/>
  <c r="JC81"/>
  <c r="JH81" s="1"/>
  <c r="JC82"/>
  <c r="JC83"/>
  <c r="JC84"/>
  <c r="JC12"/>
  <c r="JH54" l="1"/>
  <c r="JC105"/>
  <c r="JC94"/>
  <c r="JH69"/>
  <c r="JH14"/>
  <c r="JH57"/>
  <c r="JH43"/>
  <c r="JH61"/>
  <c r="JC93"/>
  <c r="JH42"/>
  <c r="KG95"/>
  <c r="KG105"/>
  <c r="KG94"/>
  <c r="KI93"/>
  <c r="KG100"/>
  <c r="KG93"/>
  <c r="JH19"/>
  <c r="JH20"/>
  <c r="JH31"/>
  <c r="JH30"/>
  <c r="JC95"/>
  <c r="JC100"/>
  <c r="JH71"/>
  <c r="JH59"/>
  <c r="JH35"/>
  <c r="JH23"/>
  <c r="JH47"/>
  <c r="JH82"/>
  <c r="JH58"/>
  <c r="JH83"/>
  <c r="JH46"/>
  <c r="JH34"/>
  <c r="JH50"/>
  <c r="JH38"/>
  <c r="JH26"/>
  <c r="JH84"/>
  <c r="JH24"/>
  <c r="JH12"/>
  <c r="IX22"/>
  <c r="JH110" l="1"/>
  <c r="JC106"/>
  <c r="JC92"/>
  <c r="JC107"/>
  <c r="JC108"/>
  <c r="IR13"/>
  <c r="IR14"/>
  <c r="IR15"/>
  <c r="IR16"/>
  <c r="IR17"/>
  <c r="IR18"/>
  <c r="IR19"/>
  <c r="IR20"/>
  <c r="IR21"/>
  <c r="IR22"/>
  <c r="IR23"/>
  <c r="IR24"/>
  <c r="IR25"/>
  <c r="IR26"/>
  <c r="IR27"/>
  <c r="IR28"/>
  <c r="IR29"/>
  <c r="IR30"/>
  <c r="IR31"/>
  <c r="IR32"/>
  <c r="IR33"/>
  <c r="IR34"/>
  <c r="IR35"/>
  <c r="IR36"/>
  <c r="IR37"/>
  <c r="IR38"/>
  <c r="IR39"/>
  <c r="IR40"/>
  <c r="IR41"/>
  <c r="IR42"/>
  <c r="IR43"/>
  <c r="IR44"/>
  <c r="IR45"/>
  <c r="IR46"/>
  <c r="IR47"/>
  <c r="IR48"/>
  <c r="IR49"/>
  <c r="IR50"/>
  <c r="IR51"/>
  <c r="IR52"/>
  <c r="IR53"/>
  <c r="IR54"/>
  <c r="IR55"/>
  <c r="IR56"/>
  <c r="IR57"/>
  <c r="IR58"/>
  <c r="IR59"/>
  <c r="IR60"/>
  <c r="IR61"/>
  <c r="IR62"/>
  <c r="IR63"/>
  <c r="IR64"/>
  <c r="IR65"/>
  <c r="IR66"/>
  <c r="IR67"/>
  <c r="IR68"/>
  <c r="IR69"/>
  <c r="IR70"/>
  <c r="IR71"/>
  <c r="IR72"/>
  <c r="IR73"/>
  <c r="IR74"/>
  <c r="IR75"/>
  <c r="IR76"/>
  <c r="IR77"/>
  <c r="IR78"/>
  <c r="IR79"/>
  <c r="IR80"/>
  <c r="IR81"/>
  <c r="IR82"/>
  <c r="IR83"/>
  <c r="IR84"/>
  <c r="IR12"/>
  <c r="IQ13"/>
  <c r="IQ14"/>
  <c r="IQ15"/>
  <c r="IQ16"/>
  <c r="IQ17"/>
  <c r="IQ18"/>
  <c r="IQ19"/>
  <c r="IQ20"/>
  <c r="IQ21"/>
  <c r="IQ22"/>
  <c r="IQ23"/>
  <c r="IQ24"/>
  <c r="IQ25"/>
  <c r="IQ26"/>
  <c r="IQ27"/>
  <c r="IQ28"/>
  <c r="IQ29"/>
  <c r="IQ30"/>
  <c r="IQ31"/>
  <c r="IQ32"/>
  <c r="IQ33"/>
  <c r="IQ34"/>
  <c r="IQ35"/>
  <c r="IQ36"/>
  <c r="IQ37"/>
  <c r="IQ38"/>
  <c r="IQ39"/>
  <c r="IQ40"/>
  <c r="IQ41"/>
  <c r="IQ42"/>
  <c r="IQ43"/>
  <c r="IQ44"/>
  <c r="IQ45"/>
  <c r="IQ46"/>
  <c r="IQ47"/>
  <c r="IQ48"/>
  <c r="IQ49"/>
  <c r="IQ50"/>
  <c r="IQ51"/>
  <c r="IQ52"/>
  <c r="IQ53"/>
  <c r="IQ54"/>
  <c r="IQ55"/>
  <c r="IQ56"/>
  <c r="IQ57"/>
  <c r="IQ58"/>
  <c r="IQ59"/>
  <c r="IQ60"/>
  <c r="IQ61"/>
  <c r="IQ62"/>
  <c r="IQ63"/>
  <c r="IQ64"/>
  <c r="IQ65"/>
  <c r="IQ66"/>
  <c r="IQ67"/>
  <c r="IQ68"/>
  <c r="IQ69"/>
  <c r="IQ70"/>
  <c r="IQ71"/>
  <c r="IQ72"/>
  <c r="IQ73"/>
  <c r="IQ74"/>
  <c r="IQ75"/>
  <c r="IQ76"/>
  <c r="IQ77"/>
  <c r="IQ78"/>
  <c r="IQ79"/>
  <c r="IQ80"/>
  <c r="IQ81"/>
  <c r="IQ82"/>
  <c r="IQ83"/>
  <c r="IQ84"/>
  <c r="IQ12"/>
  <c r="JE107" l="1"/>
  <c r="JE106"/>
  <c r="JE93"/>
  <c r="JG93"/>
  <c r="JE94"/>
  <c r="JE95"/>
  <c r="JE105"/>
  <c r="JE100"/>
  <c r="IK13"/>
  <c r="IK14"/>
  <c r="IK15"/>
  <c r="IK16"/>
  <c r="IK17"/>
  <c r="IK18"/>
  <c r="IK19"/>
  <c r="IK20"/>
  <c r="IK21"/>
  <c r="IK22"/>
  <c r="IK23"/>
  <c r="IK24"/>
  <c r="IK25"/>
  <c r="IK26"/>
  <c r="IK27"/>
  <c r="IK28"/>
  <c r="IK29"/>
  <c r="IK30"/>
  <c r="IK31"/>
  <c r="IK32"/>
  <c r="IK33"/>
  <c r="IK34"/>
  <c r="IK35"/>
  <c r="IK36"/>
  <c r="IK37"/>
  <c r="IM37" s="1"/>
  <c r="IK38"/>
  <c r="IK39"/>
  <c r="IK40"/>
  <c r="IK41"/>
  <c r="IK42"/>
  <c r="IK43"/>
  <c r="IK44"/>
  <c r="IK45"/>
  <c r="IK46"/>
  <c r="IK47"/>
  <c r="IK48"/>
  <c r="IK49"/>
  <c r="IK50"/>
  <c r="IK51"/>
  <c r="IK52"/>
  <c r="IK53"/>
  <c r="IK54"/>
  <c r="IK55"/>
  <c r="IK56"/>
  <c r="IK57"/>
  <c r="IK58"/>
  <c r="IK59"/>
  <c r="IK60"/>
  <c r="IK61"/>
  <c r="IK62"/>
  <c r="IK63"/>
  <c r="IK64"/>
  <c r="IK65"/>
  <c r="IK66"/>
  <c r="IK67"/>
  <c r="IK68"/>
  <c r="IK69"/>
  <c r="IK70"/>
  <c r="IK71"/>
  <c r="IK72"/>
  <c r="IK73"/>
  <c r="IK74"/>
  <c r="IK75"/>
  <c r="IK76"/>
  <c r="IK77"/>
  <c r="IK78"/>
  <c r="IK79"/>
  <c r="IK80"/>
  <c r="IK81"/>
  <c r="IK82"/>
  <c r="IK83"/>
  <c r="IK84"/>
  <c r="IK12"/>
  <c r="IJ13"/>
  <c r="IJ14"/>
  <c r="IJ15"/>
  <c r="IJ16"/>
  <c r="IJ17"/>
  <c r="IJ18"/>
  <c r="IJ19"/>
  <c r="IJ20"/>
  <c r="IJ21"/>
  <c r="IJ22"/>
  <c r="IJ23"/>
  <c r="IJ24"/>
  <c r="IJ25"/>
  <c r="IJ26"/>
  <c r="IJ27"/>
  <c r="IJ28"/>
  <c r="IJ29"/>
  <c r="IJ30"/>
  <c r="IM30" s="1"/>
  <c r="IJ31"/>
  <c r="IJ32"/>
  <c r="IJ33"/>
  <c r="IJ34"/>
  <c r="IJ35"/>
  <c r="IJ36"/>
  <c r="IJ37"/>
  <c r="IJ38"/>
  <c r="IJ39"/>
  <c r="IJ40"/>
  <c r="IJ41"/>
  <c r="IJ42"/>
  <c r="IJ43"/>
  <c r="IJ44"/>
  <c r="IJ45"/>
  <c r="IJ46"/>
  <c r="IJ47"/>
  <c r="IJ48"/>
  <c r="IJ49"/>
  <c r="IJ50"/>
  <c r="IJ51"/>
  <c r="IJ52"/>
  <c r="IJ53"/>
  <c r="IJ54"/>
  <c r="IJ55"/>
  <c r="IJ56"/>
  <c r="IJ57"/>
  <c r="IJ58"/>
  <c r="IJ59"/>
  <c r="IJ60"/>
  <c r="IJ61"/>
  <c r="IJ62"/>
  <c r="IJ63"/>
  <c r="IJ64"/>
  <c r="IJ65"/>
  <c r="IJ66"/>
  <c r="IJ67"/>
  <c r="IJ68"/>
  <c r="IJ69"/>
  <c r="IJ70"/>
  <c r="IJ71"/>
  <c r="IJ72"/>
  <c r="IJ73"/>
  <c r="IJ74"/>
  <c r="IJ75"/>
  <c r="IJ76"/>
  <c r="IJ77"/>
  <c r="IM77" s="1"/>
  <c r="IJ78"/>
  <c r="IJ79"/>
  <c r="IJ80"/>
  <c r="IJ81"/>
  <c r="IJ82"/>
  <c r="IJ83"/>
  <c r="IJ84"/>
  <c r="IJ12"/>
  <c r="IM13"/>
  <c r="IM15"/>
  <c r="IM21"/>
  <c r="IM25"/>
  <c r="IM29"/>
  <c r="IM39"/>
  <c r="IM41"/>
  <c r="IM44"/>
  <c r="IM45"/>
  <c r="IM46"/>
  <c r="IM48"/>
  <c r="IM49"/>
  <c r="IM51"/>
  <c r="IM52"/>
  <c r="IM53"/>
  <c r="IM56"/>
  <c r="IM60"/>
  <c r="IM63"/>
  <c r="IM64"/>
  <c r="IM68"/>
  <c r="IM72"/>
  <c r="IM73"/>
  <c r="IM75"/>
  <c r="IM76"/>
  <c r="IM78"/>
  <c r="IM80"/>
  <c r="IM81"/>
  <c r="IM12"/>
  <c r="IL13"/>
  <c r="IL14"/>
  <c r="IL15"/>
  <c r="IL16"/>
  <c r="IL17"/>
  <c r="IL18"/>
  <c r="IL19"/>
  <c r="IL20"/>
  <c r="IL21"/>
  <c r="IL22"/>
  <c r="IL23"/>
  <c r="IL24"/>
  <c r="IL25"/>
  <c r="IL26"/>
  <c r="IL27"/>
  <c r="IL28"/>
  <c r="IL29"/>
  <c r="IL30"/>
  <c r="IL31"/>
  <c r="IL32"/>
  <c r="IL33"/>
  <c r="IL34"/>
  <c r="IL35"/>
  <c r="IL36"/>
  <c r="IL37"/>
  <c r="IL38"/>
  <c r="IL39"/>
  <c r="IL40"/>
  <c r="IL41"/>
  <c r="IL42"/>
  <c r="IL43"/>
  <c r="IL44"/>
  <c r="IL45"/>
  <c r="IL46"/>
  <c r="IL47"/>
  <c r="IL48"/>
  <c r="IL49"/>
  <c r="IL50"/>
  <c r="IL51"/>
  <c r="IL52"/>
  <c r="IL53"/>
  <c r="IL54"/>
  <c r="IL55"/>
  <c r="IL56"/>
  <c r="IL57"/>
  <c r="IL58"/>
  <c r="IL59"/>
  <c r="IL60"/>
  <c r="IL61"/>
  <c r="IL62"/>
  <c r="IL63"/>
  <c r="IL64"/>
  <c r="IL65"/>
  <c r="IL66"/>
  <c r="IL67"/>
  <c r="IL68"/>
  <c r="IL69"/>
  <c r="IL70"/>
  <c r="IL71"/>
  <c r="IL72"/>
  <c r="IL73"/>
  <c r="IL74"/>
  <c r="IL75"/>
  <c r="IL76"/>
  <c r="IL77"/>
  <c r="IL78"/>
  <c r="IL79"/>
  <c r="IL80"/>
  <c r="IL81"/>
  <c r="IL82"/>
  <c r="IL83"/>
  <c r="IL84"/>
  <c r="IL12"/>
  <c r="II13"/>
  <c r="II14"/>
  <c r="IM14" s="1"/>
  <c r="II15"/>
  <c r="II16"/>
  <c r="II17"/>
  <c r="II18"/>
  <c r="II19"/>
  <c r="II20"/>
  <c r="II21"/>
  <c r="II22"/>
  <c r="II23"/>
  <c r="II24"/>
  <c r="II25"/>
  <c r="II26"/>
  <c r="II27"/>
  <c r="II28"/>
  <c r="II29"/>
  <c r="II30"/>
  <c r="II31"/>
  <c r="II32"/>
  <c r="II33"/>
  <c r="II34"/>
  <c r="II35"/>
  <c r="II36"/>
  <c r="II37"/>
  <c r="II38"/>
  <c r="II39"/>
  <c r="II40"/>
  <c r="II41"/>
  <c r="II42"/>
  <c r="II43"/>
  <c r="II44"/>
  <c r="II45"/>
  <c r="II46"/>
  <c r="II47"/>
  <c r="II48"/>
  <c r="II49"/>
  <c r="II50"/>
  <c r="II51"/>
  <c r="II52"/>
  <c r="II53"/>
  <c r="II54"/>
  <c r="II55"/>
  <c r="II56"/>
  <c r="II57"/>
  <c r="II58"/>
  <c r="II59"/>
  <c r="II60"/>
  <c r="II61"/>
  <c r="II62"/>
  <c r="II63"/>
  <c r="II64"/>
  <c r="II65"/>
  <c r="II66"/>
  <c r="II67"/>
  <c r="II68"/>
  <c r="II69"/>
  <c r="II70"/>
  <c r="II71"/>
  <c r="II72"/>
  <c r="II73"/>
  <c r="II74"/>
  <c r="II75"/>
  <c r="II76"/>
  <c r="II77"/>
  <c r="II78"/>
  <c r="II79"/>
  <c r="II80"/>
  <c r="II81"/>
  <c r="II82"/>
  <c r="II83"/>
  <c r="II84"/>
  <c r="II12"/>
  <c r="IH13"/>
  <c r="IH14"/>
  <c r="IH15"/>
  <c r="IH16"/>
  <c r="IH17"/>
  <c r="IH18"/>
  <c r="IH19"/>
  <c r="IH20"/>
  <c r="IM20" s="1"/>
  <c r="IH21"/>
  <c r="IH22"/>
  <c r="IH23"/>
  <c r="IH24"/>
  <c r="IH25"/>
  <c r="IH26"/>
  <c r="IH27"/>
  <c r="IH28"/>
  <c r="IH29"/>
  <c r="IH30"/>
  <c r="IH31"/>
  <c r="IH32"/>
  <c r="IM32" s="1"/>
  <c r="IH33"/>
  <c r="IH34"/>
  <c r="IH35"/>
  <c r="IH36"/>
  <c r="IH37"/>
  <c r="IH38"/>
  <c r="IH39"/>
  <c r="IH40"/>
  <c r="IH41"/>
  <c r="IH42"/>
  <c r="IH43"/>
  <c r="IH44"/>
  <c r="IH45"/>
  <c r="IH46"/>
  <c r="IH47"/>
  <c r="IH48"/>
  <c r="IH49"/>
  <c r="IH50"/>
  <c r="IH51"/>
  <c r="IH52"/>
  <c r="IH53"/>
  <c r="IH54"/>
  <c r="IH55"/>
  <c r="IH56"/>
  <c r="IH57"/>
  <c r="IH58"/>
  <c r="IH59"/>
  <c r="IH60"/>
  <c r="IH61"/>
  <c r="IM61" s="1"/>
  <c r="IH62"/>
  <c r="IH63"/>
  <c r="IH64"/>
  <c r="IH65"/>
  <c r="IH66"/>
  <c r="IH67"/>
  <c r="IH68"/>
  <c r="IH69"/>
  <c r="IH70"/>
  <c r="IH71"/>
  <c r="IH72"/>
  <c r="IH73"/>
  <c r="IH74"/>
  <c r="IH75"/>
  <c r="IH76"/>
  <c r="IH77"/>
  <c r="IH78"/>
  <c r="IH79"/>
  <c r="IH80"/>
  <c r="IH81"/>
  <c r="IH82"/>
  <c r="IH83"/>
  <c r="IH84"/>
  <c r="IH12"/>
  <c r="IM66" l="1"/>
  <c r="IM33"/>
  <c r="IM65"/>
  <c r="IM17"/>
  <c r="IM40"/>
  <c r="IM42"/>
  <c r="IM54"/>
  <c r="IM27"/>
  <c r="IM26"/>
  <c r="IM82"/>
  <c r="IM74"/>
  <c r="IM50"/>
  <c r="IM28"/>
  <c r="IM16"/>
  <c r="IM79"/>
  <c r="IM31"/>
  <c r="IM67"/>
  <c r="IM19"/>
  <c r="IM83"/>
  <c r="IM18"/>
  <c r="IM62"/>
  <c r="IM69"/>
  <c r="IM57"/>
  <c r="IM71"/>
  <c r="IM59"/>
  <c r="IM47"/>
  <c r="IM35"/>
  <c r="IM23"/>
  <c r="IM70"/>
  <c r="IM58"/>
  <c r="IM34"/>
  <c r="IM22"/>
  <c r="IM55"/>
  <c r="IM43"/>
  <c r="IM38"/>
  <c r="IM84"/>
  <c r="IM36"/>
  <c r="IM24"/>
  <c r="ID13"/>
  <c r="ID14"/>
  <c r="ID15"/>
  <c r="ID16"/>
  <c r="ID17"/>
  <c r="ID18"/>
  <c r="ID19"/>
  <c r="ID20"/>
  <c r="ID21"/>
  <c r="ID22"/>
  <c r="ID23"/>
  <c r="ID24"/>
  <c r="ID25"/>
  <c r="ID26"/>
  <c r="ID27"/>
  <c r="ID28"/>
  <c r="ID29"/>
  <c r="ID30"/>
  <c r="ID31"/>
  <c r="ID32"/>
  <c r="ID33"/>
  <c r="ID34"/>
  <c r="ID35"/>
  <c r="ID36"/>
  <c r="ID37"/>
  <c r="ID38"/>
  <c r="ID39"/>
  <c r="ID40"/>
  <c r="ID41"/>
  <c r="ID42"/>
  <c r="ID43"/>
  <c r="ID44"/>
  <c r="ID45"/>
  <c r="ID46"/>
  <c r="ID47"/>
  <c r="ID48"/>
  <c r="ID49"/>
  <c r="ID50"/>
  <c r="ID51"/>
  <c r="ID52"/>
  <c r="ID53"/>
  <c r="ID54"/>
  <c r="ID55"/>
  <c r="ID56"/>
  <c r="ID57"/>
  <c r="ID58"/>
  <c r="ID59"/>
  <c r="ID60"/>
  <c r="ID61"/>
  <c r="ID62"/>
  <c r="ID63"/>
  <c r="ID64"/>
  <c r="ID65"/>
  <c r="ID66"/>
  <c r="ID67"/>
  <c r="ID68"/>
  <c r="ID69"/>
  <c r="ID70"/>
  <c r="ID71"/>
  <c r="ID72"/>
  <c r="ID73"/>
  <c r="ID74"/>
  <c r="ID75"/>
  <c r="ID76"/>
  <c r="ID77"/>
  <c r="ID78"/>
  <c r="ID79"/>
  <c r="ID80"/>
  <c r="ID81"/>
  <c r="ID82"/>
  <c r="ID83"/>
  <c r="ID84"/>
  <c r="ID12"/>
  <c r="IC13"/>
  <c r="IC14"/>
  <c r="IC15"/>
  <c r="IC16"/>
  <c r="IC17"/>
  <c r="IC18"/>
  <c r="IC19"/>
  <c r="IC20"/>
  <c r="IC21"/>
  <c r="IC22"/>
  <c r="IC23"/>
  <c r="IC24"/>
  <c r="IC25"/>
  <c r="IC26"/>
  <c r="IC27"/>
  <c r="IC28"/>
  <c r="IC29"/>
  <c r="IC30"/>
  <c r="IC31"/>
  <c r="IC32"/>
  <c r="IC33"/>
  <c r="IC34"/>
  <c r="IC35"/>
  <c r="IC36"/>
  <c r="IC37"/>
  <c r="IC38"/>
  <c r="IC39"/>
  <c r="IC40"/>
  <c r="IC41"/>
  <c r="IC42"/>
  <c r="IC43"/>
  <c r="IC44"/>
  <c r="IC45"/>
  <c r="IC46"/>
  <c r="IC47"/>
  <c r="IC48"/>
  <c r="IC49"/>
  <c r="IC50"/>
  <c r="IC51"/>
  <c r="IC52"/>
  <c r="IC53"/>
  <c r="IC54"/>
  <c r="IC55"/>
  <c r="IC56"/>
  <c r="IC57"/>
  <c r="IC58"/>
  <c r="IC59"/>
  <c r="IC60"/>
  <c r="IC61"/>
  <c r="IC62"/>
  <c r="IC63"/>
  <c r="IC64"/>
  <c r="IC65"/>
  <c r="IC66"/>
  <c r="IC67"/>
  <c r="IC68"/>
  <c r="IC69"/>
  <c r="IC70"/>
  <c r="IC71"/>
  <c r="IC72"/>
  <c r="IC73"/>
  <c r="IC74"/>
  <c r="IC75"/>
  <c r="IC76"/>
  <c r="IC77"/>
  <c r="IC78"/>
  <c r="IC79"/>
  <c r="IC80"/>
  <c r="IC81"/>
  <c r="IC82"/>
  <c r="IC83"/>
  <c r="IC84"/>
  <c r="IC12"/>
  <c r="IF13"/>
  <c r="IF15"/>
  <c r="IF21"/>
  <c r="IF25"/>
  <c r="IF29"/>
  <c r="IF39"/>
  <c r="IF41"/>
  <c r="IF44"/>
  <c r="IF45"/>
  <c r="IF48"/>
  <c r="IF49"/>
  <c r="IF51"/>
  <c r="IF52"/>
  <c r="IF53"/>
  <c r="IF56"/>
  <c r="IF60"/>
  <c r="IF63"/>
  <c r="IF64"/>
  <c r="IF68"/>
  <c r="IF72"/>
  <c r="IF75"/>
  <c r="IF76"/>
  <c r="IF78"/>
  <c r="IF80"/>
  <c r="IE13"/>
  <c r="IE14"/>
  <c r="IE15"/>
  <c r="IE16"/>
  <c r="IE17"/>
  <c r="IE18"/>
  <c r="IE19"/>
  <c r="IE20"/>
  <c r="IE21"/>
  <c r="IE22"/>
  <c r="IE23"/>
  <c r="IE24"/>
  <c r="IE25"/>
  <c r="IE26"/>
  <c r="IE27"/>
  <c r="IE28"/>
  <c r="IE29"/>
  <c r="IE30"/>
  <c r="IE31"/>
  <c r="IE32"/>
  <c r="IE33"/>
  <c r="IE34"/>
  <c r="IE35"/>
  <c r="IE36"/>
  <c r="IE37"/>
  <c r="IE38"/>
  <c r="IE39"/>
  <c r="IE40"/>
  <c r="IE41"/>
  <c r="IE42"/>
  <c r="IE43"/>
  <c r="IE44"/>
  <c r="IE45"/>
  <c r="IE46"/>
  <c r="IE47"/>
  <c r="IE48"/>
  <c r="IE49"/>
  <c r="IE50"/>
  <c r="IE51"/>
  <c r="IE52"/>
  <c r="IE53"/>
  <c r="IE54"/>
  <c r="IE55"/>
  <c r="IE56"/>
  <c r="IE57"/>
  <c r="IE58"/>
  <c r="IE59"/>
  <c r="IE60"/>
  <c r="IE61"/>
  <c r="IE62"/>
  <c r="IE63"/>
  <c r="IE64"/>
  <c r="IE65"/>
  <c r="IE66"/>
  <c r="IE67"/>
  <c r="IE68"/>
  <c r="IE69"/>
  <c r="IE70"/>
  <c r="IE71"/>
  <c r="IE72"/>
  <c r="IE73"/>
  <c r="IE74"/>
  <c r="IE75"/>
  <c r="IE76"/>
  <c r="IE77"/>
  <c r="IE78"/>
  <c r="IE79"/>
  <c r="IE80"/>
  <c r="IE81"/>
  <c r="IE82"/>
  <c r="IE83"/>
  <c r="IE84"/>
  <c r="IE12"/>
  <c r="IB13"/>
  <c r="IB14"/>
  <c r="IB15"/>
  <c r="IB16"/>
  <c r="IB17"/>
  <c r="IB18"/>
  <c r="IB19"/>
  <c r="IB20"/>
  <c r="IB21"/>
  <c r="IB22"/>
  <c r="IB23"/>
  <c r="IB24"/>
  <c r="IB25"/>
  <c r="IB26"/>
  <c r="IB27"/>
  <c r="IB28"/>
  <c r="IB29"/>
  <c r="IB30"/>
  <c r="IB31"/>
  <c r="IB32"/>
  <c r="IB33"/>
  <c r="IB34"/>
  <c r="IB35"/>
  <c r="IB36"/>
  <c r="IB37"/>
  <c r="IB38"/>
  <c r="IB39"/>
  <c r="IB40"/>
  <c r="IB41"/>
  <c r="IB42"/>
  <c r="IB43"/>
  <c r="IB44"/>
  <c r="IB45"/>
  <c r="IB46"/>
  <c r="IB47"/>
  <c r="IB48"/>
  <c r="IB49"/>
  <c r="IB50"/>
  <c r="IB51"/>
  <c r="IB52"/>
  <c r="IB53"/>
  <c r="IB54"/>
  <c r="IB55"/>
  <c r="IB56"/>
  <c r="IB57"/>
  <c r="IB58"/>
  <c r="IB59"/>
  <c r="IB60"/>
  <c r="IB61"/>
  <c r="IB62"/>
  <c r="IB63"/>
  <c r="IB64"/>
  <c r="IB65"/>
  <c r="IB66"/>
  <c r="IB67"/>
  <c r="IB68"/>
  <c r="IB69"/>
  <c r="IB70"/>
  <c r="IB71"/>
  <c r="IB72"/>
  <c r="IB73"/>
  <c r="IB74"/>
  <c r="IB75"/>
  <c r="IB76"/>
  <c r="IB77"/>
  <c r="IB78"/>
  <c r="IB79"/>
  <c r="IB80"/>
  <c r="IB81"/>
  <c r="IB82"/>
  <c r="IB83"/>
  <c r="IB84"/>
  <c r="IB12"/>
  <c r="IA13"/>
  <c r="IA14"/>
  <c r="IA15"/>
  <c r="IA16"/>
  <c r="IA17"/>
  <c r="IA18"/>
  <c r="IA19"/>
  <c r="IA20"/>
  <c r="IA21"/>
  <c r="IA22"/>
  <c r="IA23"/>
  <c r="IA24"/>
  <c r="IA25"/>
  <c r="IA26"/>
  <c r="IA27"/>
  <c r="IA28"/>
  <c r="IA29"/>
  <c r="IA30"/>
  <c r="IA31"/>
  <c r="IA32"/>
  <c r="IA33"/>
  <c r="IA34"/>
  <c r="IA35"/>
  <c r="IA36"/>
  <c r="IA37"/>
  <c r="IA38"/>
  <c r="IA39"/>
  <c r="IA40"/>
  <c r="IA41"/>
  <c r="IA42"/>
  <c r="IA43"/>
  <c r="IA44"/>
  <c r="IA45"/>
  <c r="IA46"/>
  <c r="IA47"/>
  <c r="IA48"/>
  <c r="IA49"/>
  <c r="IA50"/>
  <c r="IA51"/>
  <c r="IA52"/>
  <c r="IA53"/>
  <c r="IA54"/>
  <c r="IA55"/>
  <c r="IA56"/>
  <c r="IA57"/>
  <c r="IA58"/>
  <c r="IA59"/>
  <c r="IA60"/>
  <c r="IA61"/>
  <c r="IA62"/>
  <c r="IA63"/>
  <c r="IA64"/>
  <c r="IA65"/>
  <c r="IA66"/>
  <c r="IA67"/>
  <c r="IA68"/>
  <c r="IA69"/>
  <c r="IA70"/>
  <c r="IA71"/>
  <c r="IA72"/>
  <c r="IA73"/>
  <c r="IA74"/>
  <c r="IA75"/>
  <c r="IA76"/>
  <c r="IA77"/>
  <c r="IA78"/>
  <c r="IA79"/>
  <c r="IA80"/>
  <c r="IA81"/>
  <c r="IA82"/>
  <c r="IA83"/>
  <c r="IA84"/>
  <c r="IA12"/>
  <c r="IF17" l="1"/>
  <c r="IF30"/>
  <c r="IF66"/>
  <c r="IF18"/>
  <c r="IF54"/>
  <c r="IF42"/>
  <c r="IF40"/>
  <c r="IF27"/>
  <c r="IF73"/>
  <c r="IF61"/>
  <c r="IF37"/>
  <c r="IF62"/>
  <c r="IF50"/>
  <c r="IF33"/>
  <c r="IA95"/>
  <c r="IA105"/>
  <c r="IA93"/>
  <c r="IA94"/>
  <c r="IF32"/>
  <c r="IF20"/>
  <c r="IF31"/>
  <c r="IF65"/>
  <c r="IF77"/>
  <c r="IF28"/>
  <c r="IF16"/>
  <c r="IA100"/>
  <c r="IF79"/>
  <c r="IF67"/>
  <c r="IF55"/>
  <c r="IF43"/>
  <c r="IF82"/>
  <c r="IF19"/>
  <c r="IF83"/>
  <c r="IF22"/>
  <c r="IF74"/>
  <c r="IF38"/>
  <c r="IF26"/>
  <c r="IF14"/>
  <c r="IF81"/>
  <c r="IF69"/>
  <c r="IF57"/>
  <c r="IF59"/>
  <c r="IF47"/>
  <c r="IF35"/>
  <c r="IF23"/>
  <c r="IF71"/>
  <c r="IF70"/>
  <c r="IF58"/>
  <c r="IF46"/>
  <c r="IF34"/>
  <c r="IF84"/>
  <c r="IF36"/>
  <c r="IF24"/>
  <c r="IF12"/>
  <c r="HW13"/>
  <c r="HW14"/>
  <c r="HW15"/>
  <c r="HW16"/>
  <c r="HW17"/>
  <c r="HW18"/>
  <c r="HW19"/>
  <c r="HW20"/>
  <c r="HW21"/>
  <c r="HW22"/>
  <c r="HW23"/>
  <c r="HW24"/>
  <c r="HW25"/>
  <c r="HW26"/>
  <c r="HW27"/>
  <c r="HW28"/>
  <c r="HW29"/>
  <c r="HW30"/>
  <c r="HW31"/>
  <c r="HW32"/>
  <c r="HW33"/>
  <c r="HW34"/>
  <c r="HW35"/>
  <c r="HW36"/>
  <c r="HW37"/>
  <c r="HW38"/>
  <c r="HW39"/>
  <c r="HW40"/>
  <c r="HW41"/>
  <c r="HW42"/>
  <c r="HW43"/>
  <c r="HW44"/>
  <c r="HW45"/>
  <c r="HW46"/>
  <c r="HW47"/>
  <c r="HW48"/>
  <c r="HW49"/>
  <c r="HW50"/>
  <c r="HW51"/>
  <c r="HW52"/>
  <c r="HW53"/>
  <c r="HW54"/>
  <c r="HW55"/>
  <c r="HW56"/>
  <c r="HW57"/>
  <c r="HW58"/>
  <c r="HW59"/>
  <c r="HW60"/>
  <c r="HW61"/>
  <c r="HW62"/>
  <c r="HW63"/>
  <c r="HW64"/>
  <c r="HW65"/>
  <c r="HW66"/>
  <c r="HW67"/>
  <c r="HW68"/>
  <c r="HW69"/>
  <c r="HW70"/>
  <c r="HW71"/>
  <c r="HW72"/>
  <c r="HW73"/>
  <c r="HW74"/>
  <c r="HW75"/>
  <c r="HW76"/>
  <c r="HW77"/>
  <c r="HW78"/>
  <c r="HW79"/>
  <c r="HW80"/>
  <c r="HW81"/>
  <c r="HW82"/>
  <c r="HW83"/>
  <c r="HW84"/>
  <c r="HW12"/>
  <c r="HV13"/>
  <c r="HV14"/>
  <c r="HV15"/>
  <c r="HV16"/>
  <c r="HV17"/>
  <c r="HV18"/>
  <c r="HV19"/>
  <c r="HV20"/>
  <c r="HV21"/>
  <c r="HV22"/>
  <c r="HV23"/>
  <c r="HV24"/>
  <c r="HV25"/>
  <c r="HV26"/>
  <c r="HV27"/>
  <c r="HV28"/>
  <c r="HV29"/>
  <c r="HV30"/>
  <c r="HV31"/>
  <c r="HV32"/>
  <c r="HV33"/>
  <c r="HV34"/>
  <c r="HV35"/>
  <c r="HV36"/>
  <c r="HV37"/>
  <c r="HV38"/>
  <c r="HV39"/>
  <c r="HV40"/>
  <c r="HV41"/>
  <c r="HV42"/>
  <c r="HV43"/>
  <c r="HV44"/>
  <c r="HV45"/>
  <c r="HV46"/>
  <c r="HV47"/>
  <c r="HV48"/>
  <c r="HV49"/>
  <c r="HV50"/>
  <c r="HV51"/>
  <c r="HV52"/>
  <c r="HV53"/>
  <c r="HV54"/>
  <c r="HV55"/>
  <c r="HV56"/>
  <c r="HV57"/>
  <c r="HV58"/>
  <c r="HV59"/>
  <c r="HV60"/>
  <c r="HV61"/>
  <c r="HV62"/>
  <c r="HV63"/>
  <c r="HV64"/>
  <c r="HV65"/>
  <c r="HV66"/>
  <c r="HV67"/>
  <c r="HV68"/>
  <c r="HV69"/>
  <c r="HV70"/>
  <c r="HV71"/>
  <c r="HV72"/>
  <c r="HV73"/>
  <c r="HV74"/>
  <c r="HV75"/>
  <c r="HV76"/>
  <c r="HV77"/>
  <c r="HV78"/>
  <c r="HV79"/>
  <c r="HV80"/>
  <c r="HV81"/>
  <c r="HV82"/>
  <c r="HV83"/>
  <c r="HV84"/>
  <c r="HV12"/>
  <c r="HY13"/>
  <c r="HY15"/>
  <c r="HY19"/>
  <c r="HY21"/>
  <c r="HY25"/>
  <c r="HY29"/>
  <c r="HY39"/>
  <c r="HY41"/>
  <c r="HY43"/>
  <c r="HY44"/>
  <c r="HY45"/>
  <c r="HY48"/>
  <c r="HY49"/>
  <c r="HY51"/>
  <c r="HY52"/>
  <c r="HY53"/>
  <c r="HY56"/>
  <c r="HY60"/>
  <c r="HY63"/>
  <c r="HY64"/>
  <c r="HY68"/>
  <c r="HY72"/>
  <c r="HY73"/>
  <c r="HY75"/>
  <c r="HY76"/>
  <c r="HY78"/>
  <c r="HY80"/>
  <c r="HX13"/>
  <c r="HX14"/>
  <c r="HX15"/>
  <c r="HX16"/>
  <c r="HX17"/>
  <c r="HX18"/>
  <c r="HX19"/>
  <c r="HX20"/>
  <c r="HX21"/>
  <c r="HX22"/>
  <c r="HX23"/>
  <c r="HX24"/>
  <c r="HX25"/>
  <c r="HX26"/>
  <c r="HX27"/>
  <c r="HX28"/>
  <c r="HX29"/>
  <c r="HX30"/>
  <c r="HX31"/>
  <c r="HX32"/>
  <c r="HX33"/>
  <c r="HX34"/>
  <c r="HX35"/>
  <c r="HX36"/>
  <c r="HX37"/>
  <c r="HX38"/>
  <c r="HX39"/>
  <c r="HX40"/>
  <c r="HX41"/>
  <c r="HX42"/>
  <c r="HX43"/>
  <c r="HX44"/>
  <c r="HX45"/>
  <c r="HX46"/>
  <c r="HX47"/>
  <c r="HX48"/>
  <c r="HX49"/>
  <c r="HX50"/>
  <c r="HX51"/>
  <c r="HX52"/>
  <c r="HX53"/>
  <c r="HX54"/>
  <c r="HX55"/>
  <c r="HX56"/>
  <c r="HX57"/>
  <c r="HX58"/>
  <c r="HX59"/>
  <c r="HX60"/>
  <c r="HX61"/>
  <c r="HX62"/>
  <c r="HX63"/>
  <c r="HX64"/>
  <c r="HX65"/>
  <c r="HX66"/>
  <c r="HX67"/>
  <c r="HX68"/>
  <c r="HX69"/>
  <c r="HX70"/>
  <c r="HX71"/>
  <c r="HX72"/>
  <c r="HX73"/>
  <c r="HX74"/>
  <c r="HX75"/>
  <c r="HX76"/>
  <c r="HX77"/>
  <c r="HX78"/>
  <c r="HX79"/>
  <c r="HX80"/>
  <c r="HX81"/>
  <c r="HX82"/>
  <c r="HX83"/>
  <c r="HX84"/>
  <c r="HX12"/>
  <c r="HU25"/>
  <c r="HU26"/>
  <c r="HU27"/>
  <c r="HU28"/>
  <c r="HU29"/>
  <c r="HU30"/>
  <c r="HU31"/>
  <c r="HU32"/>
  <c r="HU33"/>
  <c r="HU34"/>
  <c r="HU35"/>
  <c r="HU36"/>
  <c r="HU37"/>
  <c r="HU38"/>
  <c r="HU39"/>
  <c r="HU40"/>
  <c r="HU41"/>
  <c r="HU42"/>
  <c r="HU43"/>
  <c r="HU44"/>
  <c r="HU45"/>
  <c r="HU46"/>
  <c r="HU47"/>
  <c r="HU48"/>
  <c r="HU49"/>
  <c r="HU50"/>
  <c r="HU51"/>
  <c r="HU52"/>
  <c r="HU53"/>
  <c r="HU54"/>
  <c r="HU55"/>
  <c r="HU56"/>
  <c r="HU57"/>
  <c r="HU58"/>
  <c r="HU59"/>
  <c r="HU60"/>
  <c r="HU61"/>
  <c r="HU62"/>
  <c r="HU63"/>
  <c r="HU64"/>
  <c r="HU65"/>
  <c r="HU66"/>
  <c r="HU67"/>
  <c r="HU68"/>
  <c r="HU69"/>
  <c r="HU70"/>
  <c r="HU71"/>
  <c r="HU72"/>
  <c r="HU73"/>
  <c r="HU74"/>
  <c r="HU75"/>
  <c r="HU76"/>
  <c r="HU77"/>
  <c r="HU78"/>
  <c r="HU79"/>
  <c r="HU80"/>
  <c r="HU81"/>
  <c r="HU82"/>
  <c r="HU83"/>
  <c r="HU84"/>
  <c r="HU24"/>
  <c r="HU13"/>
  <c r="HU14"/>
  <c r="HU15"/>
  <c r="HU16"/>
  <c r="HU17"/>
  <c r="HU18"/>
  <c r="HU19"/>
  <c r="HU20"/>
  <c r="HU21"/>
  <c r="HU22"/>
  <c r="HU23"/>
  <c r="HU12"/>
  <c r="HG12"/>
  <c r="HT13"/>
  <c r="HT14"/>
  <c r="HT15"/>
  <c r="HT16"/>
  <c r="HT17"/>
  <c r="HT18"/>
  <c r="HT19"/>
  <c r="HT20"/>
  <c r="HT21"/>
  <c r="HT22"/>
  <c r="HT23"/>
  <c r="HT24"/>
  <c r="HT25"/>
  <c r="HT26"/>
  <c r="HT27"/>
  <c r="HT28"/>
  <c r="HT29"/>
  <c r="HT30"/>
  <c r="HT31"/>
  <c r="HT32"/>
  <c r="HT33"/>
  <c r="HT34"/>
  <c r="HT35"/>
  <c r="HT36"/>
  <c r="HT37"/>
  <c r="HT38"/>
  <c r="HT39"/>
  <c r="HT40"/>
  <c r="HT41"/>
  <c r="HT42"/>
  <c r="HT43"/>
  <c r="HT44"/>
  <c r="HT45"/>
  <c r="HT46"/>
  <c r="HT47"/>
  <c r="HT48"/>
  <c r="HT49"/>
  <c r="HT50"/>
  <c r="HT51"/>
  <c r="HT52"/>
  <c r="HT53"/>
  <c r="HT54"/>
  <c r="HT55"/>
  <c r="HT56"/>
  <c r="HT57"/>
  <c r="HT58"/>
  <c r="HT59"/>
  <c r="HT60"/>
  <c r="HT61"/>
  <c r="HT62"/>
  <c r="HT63"/>
  <c r="HT64"/>
  <c r="HT65"/>
  <c r="HT66"/>
  <c r="HT67"/>
  <c r="HT68"/>
  <c r="HT69"/>
  <c r="HT70"/>
  <c r="HT71"/>
  <c r="HT72"/>
  <c r="HT73"/>
  <c r="HT74"/>
  <c r="HT75"/>
  <c r="HT76"/>
  <c r="HT77"/>
  <c r="HT78"/>
  <c r="HT79"/>
  <c r="HT80"/>
  <c r="HT81"/>
  <c r="HT82"/>
  <c r="HT83"/>
  <c r="HT84"/>
  <c r="HT12"/>
  <c r="HY61" l="1"/>
  <c r="HY16"/>
  <c r="HT105"/>
  <c r="HY17"/>
  <c r="HY37"/>
  <c r="HY27"/>
  <c r="HY14"/>
  <c r="HY38"/>
  <c r="HT94"/>
  <c r="HY55"/>
  <c r="HY31"/>
  <c r="HY33"/>
  <c r="HY30"/>
  <c r="HY42"/>
  <c r="HY46"/>
  <c r="HY57"/>
  <c r="HY67"/>
  <c r="HY32"/>
  <c r="HY20"/>
  <c r="IA92"/>
  <c r="IA107"/>
  <c r="IA106"/>
  <c r="HY18"/>
  <c r="HY77"/>
  <c r="HY65"/>
  <c r="HY28"/>
  <c r="HY66"/>
  <c r="HY54"/>
  <c r="HY26"/>
  <c r="HY40"/>
  <c r="HY74"/>
  <c r="HY62"/>
  <c r="HY47"/>
  <c r="HY35"/>
  <c r="HY23"/>
  <c r="HY70"/>
  <c r="HY58"/>
  <c r="HY34"/>
  <c r="HY22"/>
  <c r="HY79"/>
  <c r="HY81"/>
  <c r="HY69"/>
  <c r="HY71"/>
  <c r="HY83"/>
  <c r="HY82"/>
  <c r="HY59"/>
  <c r="HY50"/>
  <c r="HY84"/>
  <c r="HY36"/>
  <c r="HY24"/>
  <c r="HT100"/>
  <c r="HY12"/>
  <c r="HT95"/>
  <c r="HT93"/>
  <c r="HO13"/>
  <c r="HO14"/>
  <c r="HO15"/>
  <c r="HO16"/>
  <c r="HO17"/>
  <c r="HO18"/>
  <c r="HO19"/>
  <c r="HO20"/>
  <c r="HO21"/>
  <c r="HO22"/>
  <c r="HO23"/>
  <c r="HO24"/>
  <c r="HO25"/>
  <c r="HO26"/>
  <c r="HO27"/>
  <c r="HO28"/>
  <c r="HO29"/>
  <c r="HO30"/>
  <c r="HO31"/>
  <c r="HO32"/>
  <c r="HO33"/>
  <c r="HO34"/>
  <c r="HO35"/>
  <c r="HO36"/>
  <c r="HO37"/>
  <c r="HO38"/>
  <c r="HO39"/>
  <c r="HO40"/>
  <c r="HO41"/>
  <c r="HO42"/>
  <c r="HO43"/>
  <c r="HO44"/>
  <c r="HO45"/>
  <c r="HO46"/>
  <c r="HO47"/>
  <c r="HO48"/>
  <c r="HO49"/>
  <c r="HO50"/>
  <c r="HO51"/>
  <c r="HO52"/>
  <c r="HO53"/>
  <c r="HO54"/>
  <c r="HO55"/>
  <c r="HO56"/>
  <c r="HO57"/>
  <c r="HO58"/>
  <c r="HO59"/>
  <c r="HO60"/>
  <c r="HO61"/>
  <c r="HO62"/>
  <c r="HO63"/>
  <c r="HO64"/>
  <c r="HO65"/>
  <c r="HO66"/>
  <c r="HO67"/>
  <c r="HO68"/>
  <c r="HO69"/>
  <c r="HO70"/>
  <c r="HO71"/>
  <c r="HO72"/>
  <c r="HO73"/>
  <c r="HO74"/>
  <c r="HO75"/>
  <c r="HO76"/>
  <c r="HO77"/>
  <c r="HO78"/>
  <c r="HO79"/>
  <c r="HO80"/>
  <c r="HO81"/>
  <c r="HO82"/>
  <c r="HO83"/>
  <c r="HO84"/>
  <c r="HO12"/>
  <c r="HN20"/>
  <c r="HP13"/>
  <c r="HP14"/>
  <c r="HP15"/>
  <c r="HP16"/>
  <c r="HP17"/>
  <c r="HP18"/>
  <c r="HP19"/>
  <c r="HP20"/>
  <c r="HP21"/>
  <c r="HP22"/>
  <c r="HP23"/>
  <c r="HP24"/>
  <c r="HP25"/>
  <c r="HP26"/>
  <c r="HP27"/>
  <c r="HP28"/>
  <c r="HP29"/>
  <c r="HP30"/>
  <c r="HP31"/>
  <c r="HP32"/>
  <c r="HP33"/>
  <c r="HP34"/>
  <c r="HP35"/>
  <c r="HP36"/>
  <c r="HP37"/>
  <c r="HP38"/>
  <c r="HP39"/>
  <c r="HP40"/>
  <c r="HP41"/>
  <c r="HP42"/>
  <c r="HP43"/>
  <c r="HP44"/>
  <c r="HP45"/>
  <c r="HP46"/>
  <c r="HP47"/>
  <c r="HP48"/>
  <c r="HP49"/>
  <c r="HP50"/>
  <c r="HP51"/>
  <c r="HP52"/>
  <c r="HP53"/>
  <c r="HP54"/>
  <c r="HP55"/>
  <c r="HP56"/>
  <c r="HP57"/>
  <c r="HP58"/>
  <c r="HP59"/>
  <c r="HP60"/>
  <c r="HP61"/>
  <c r="HP62"/>
  <c r="HP63"/>
  <c r="HP64"/>
  <c r="HP65"/>
  <c r="HP66"/>
  <c r="HP67"/>
  <c r="HP68"/>
  <c r="HP69"/>
  <c r="HP70"/>
  <c r="HP71"/>
  <c r="HP72"/>
  <c r="HP73"/>
  <c r="HP74"/>
  <c r="HP75"/>
  <c r="HP76"/>
  <c r="HP77"/>
  <c r="HP78"/>
  <c r="HP79"/>
  <c r="HP80"/>
  <c r="HP81"/>
  <c r="HP82"/>
  <c r="HP83"/>
  <c r="HP84"/>
  <c r="HP12"/>
  <c r="HI12"/>
  <c r="HQ13"/>
  <c r="HQ14"/>
  <c r="HQ15"/>
  <c r="HQ16"/>
  <c r="HQ17"/>
  <c r="HQ18"/>
  <c r="HQ19"/>
  <c r="HQ20"/>
  <c r="HQ21"/>
  <c r="HQ22"/>
  <c r="HQ23"/>
  <c r="HQ24"/>
  <c r="HQ25"/>
  <c r="HQ26"/>
  <c r="HQ27"/>
  <c r="HQ28"/>
  <c r="HQ29"/>
  <c r="HQ30"/>
  <c r="HQ31"/>
  <c r="HQ32"/>
  <c r="HQ33"/>
  <c r="HQ34"/>
  <c r="HQ35"/>
  <c r="HQ36"/>
  <c r="HQ37"/>
  <c r="HQ38"/>
  <c r="HQ39"/>
  <c r="HQ40"/>
  <c r="HQ41"/>
  <c r="HQ42"/>
  <c r="HQ43"/>
  <c r="HQ44"/>
  <c r="HQ45"/>
  <c r="HQ46"/>
  <c r="HQ47"/>
  <c r="HQ48"/>
  <c r="HQ49"/>
  <c r="HQ50"/>
  <c r="HQ51"/>
  <c r="HQ52"/>
  <c r="HQ53"/>
  <c r="HQ54"/>
  <c r="HQ55"/>
  <c r="HQ56"/>
  <c r="HQ57"/>
  <c r="HQ58"/>
  <c r="HQ59"/>
  <c r="HQ60"/>
  <c r="HQ61"/>
  <c r="HQ62"/>
  <c r="HQ63"/>
  <c r="HQ64"/>
  <c r="HQ65"/>
  <c r="HQ66"/>
  <c r="HQ67"/>
  <c r="HQ68"/>
  <c r="HQ69"/>
  <c r="HQ70"/>
  <c r="HQ71"/>
  <c r="HQ72"/>
  <c r="HQ73"/>
  <c r="HQ74"/>
  <c r="HQ75"/>
  <c r="HQ76"/>
  <c r="HQ77"/>
  <c r="HQ78"/>
  <c r="HQ79"/>
  <c r="HQ80"/>
  <c r="HQ81"/>
  <c r="HQ82"/>
  <c r="HQ83"/>
  <c r="HQ84"/>
  <c r="HQ12"/>
  <c r="HJ12"/>
  <c r="HN13"/>
  <c r="HN14"/>
  <c r="HN15"/>
  <c r="HN16"/>
  <c r="HN17"/>
  <c r="HN18"/>
  <c r="HN19"/>
  <c r="HN21"/>
  <c r="HN22"/>
  <c r="HN23"/>
  <c r="HN24"/>
  <c r="HN25"/>
  <c r="HN26"/>
  <c r="HN27"/>
  <c r="HN28"/>
  <c r="HN29"/>
  <c r="HN30"/>
  <c r="HN31"/>
  <c r="HN32"/>
  <c r="HN33"/>
  <c r="HN34"/>
  <c r="HN35"/>
  <c r="HN36"/>
  <c r="HN37"/>
  <c r="HN38"/>
  <c r="HN39"/>
  <c r="HN40"/>
  <c r="HN41"/>
  <c r="HN42"/>
  <c r="HN43"/>
  <c r="HN44"/>
  <c r="HN45"/>
  <c r="HN46"/>
  <c r="HN47"/>
  <c r="HN48"/>
  <c r="HN49"/>
  <c r="HN50"/>
  <c r="HN51"/>
  <c r="HN52"/>
  <c r="HN53"/>
  <c r="HN54"/>
  <c r="HN55"/>
  <c r="HN56"/>
  <c r="HN57"/>
  <c r="HN58"/>
  <c r="HN59"/>
  <c r="HN60"/>
  <c r="HN61"/>
  <c r="HN62"/>
  <c r="HN63"/>
  <c r="HN64"/>
  <c r="HN65"/>
  <c r="HN66"/>
  <c r="HN67"/>
  <c r="HN68"/>
  <c r="HN69"/>
  <c r="HN70"/>
  <c r="HN71"/>
  <c r="HN72"/>
  <c r="HN73"/>
  <c r="HN74"/>
  <c r="HN75"/>
  <c r="HN76"/>
  <c r="HN77"/>
  <c r="HN78"/>
  <c r="HN79"/>
  <c r="HN80"/>
  <c r="HN81"/>
  <c r="HN82"/>
  <c r="HN83"/>
  <c r="HN84"/>
  <c r="HN12"/>
  <c r="HR13"/>
  <c r="HR15"/>
  <c r="HR17"/>
  <c r="HR18"/>
  <c r="HR25"/>
  <c r="HR29"/>
  <c r="HR39"/>
  <c r="HR41"/>
  <c r="HR44"/>
  <c r="HR45"/>
  <c r="HR46"/>
  <c r="HR48"/>
  <c r="HR49"/>
  <c r="HR51"/>
  <c r="HR52"/>
  <c r="HR53"/>
  <c r="HR56"/>
  <c r="HR60"/>
  <c r="HR63"/>
  <c r="HR64"/>
  <c r="HR72"/>
  <c r="HR75"/>
  <c r="HR76"/>
  <c r="HR78"/>
  <c r="HR80"/>
  <c r="HM13"/>
  <c r="HM14"/>
  <c r="HM15"/>
  <c r="HM16"/>
  <c r="HM17"/>
  <c r="HM18"/>
  <c r="HM19"/>
  <c r="HM20"/>
  <c r="HM21"/>
  <c r="HM22"/>
  <c r="HM23"/>
  <c r="HM24"/>
  <c r="HM25"/>
  <c r="HM26"/>
  <c r="HM27"/>
  <c r="HM28"/>
  <c r="HM29"/>
  <c r="HM30"/>
  <c r="HM31"/>
  <c r="HM32"/>
  <c r="HM33"/>
  <c r="HM34"/>
  <c r="HM35"/>
  <c r="HM36"/>
  <c r="HM37"/>
  <c r="HM38"/>
  <c r="HM39"/>
  <c r="HM40"/>
  <c r="HM41"/>
  <c r="HM42"/>
  <c r="HM43"/>
  <c r="HM44"/>
  <c r="HM45"/>
  <c r="HM46"/>
  <c r="HM47"/>
  <c r="HM48"/>
  <c r="HM49"/>
  <c r="HM50"/>
  <c r="HM51"/>
  <c r="HM52"/>
  <c r="HM53"/>
  <c r="HM54"/>
  <c r="HM55"/>
  <c r="HM56"/>
  <c r="HM57"/>
  <c r="HM58"/>
  <c r="HM59"/>
  <c r="HM60"/>
  <c r="HM61"/>
  <c r="HM62"/>
  <c r="HM63"/>
  <c r="HM64"/>
  <c r="HM65"/>
  <c r="HM66"/>
  <c r="HM67"/>
  <c r="HM68"/>
  <c r="HM69"/>
  <c r="HM70"/>
  <c r="HM71"/>
  <c r="HM72"/>
  <c r="HM73"/>
  <c r="HM74"/>
  <c r="HM75"/>
  <c r="HM76"/>
  <c r="HM77"/>
  <c r="HM78"/>
  <c r="HM79"/>
  <c r="HM80"/>
  <c r="HM81"/>
  <c r="HM82"/>
  <c r="HM83"/>
  <c r="HM84"/>
  <c r="HM12"/>
  <c r="AP2" i="4"/>
  <c r="HR30" i="2" l="1"/>
  <c r="IC107"/>
  <c r="HM93"/>
  <c r="HM105"/>
  <c r="HR54"/>
  <c r="HR37"/>
  <c r="HR62"/>
  <c r="HR50"/>
  <c r="HR38"/>
  <c r="HR26"/>
  <c r="HR14"/>
  <c r="IC106"/>
  <c r="HR68"/>
  <c r="HR32"/>
  <c r="HR28"/>
  <c r="HR67"/>
  <c r="HR55"/>
  <c r="HR19"/>
  <c r="HR42"/>
  <c r="HR77"/>
  <c r="HR65"/>
  <c r="HR40"/>
  <c r="HR16"/>
  <c r="HR27"/>
  <c r="HR73"/>
  <c r="HR61"/>
  <c r="HR79"/>
  <c r="HR31"/>
  <c r="HR43"/>
  <c r="HR82"/>
  <c r="HR70"/>
  <c r="HR58"/>
  <c r="HR34"/>
  <c r="HR22"/>
  <c r="HR81"/>
  <c r="IC105"/>
  <c r="IC93"/>
  <c r="IE93"/>
  <c r="IC95"/>
  <c r="IC94"/>
  <c r="HT108"/>
  <c r="HT92"/>
  <c r="HT107"/>
  <c r="HT106"/>
  <c r="HR20"/>
  <c r="HR66"/>
  <c r="HR35"/>
  <c r="HM95"/>
  <c r="HR69"/>
  <c r="HR57"/>
  <c r="HR33"/>
  <c r="HR21"/>
  <c r="HR74"/>
  <c r="HR84"/>
  <c r="HR36"/>
  <c r="HR24"/>
  <c r="HR83"/>
  <c r="HR71"/>
  <c r="HR59"/>
  <c r="HR47"/>
  <c r="HR23"/>
  <c r="HM100"/>
  <c r="HR12"/>
  <c r="HM94"/>
  <c r="HG13"/>
  <c r="HG14"/>
  <c r="HG15"/>
  <c r="HG16"/>
  <c r="HG17"/>
  <c r="HG18"/>
  <c r="HG19"/>
  <c r="HG20"/>
  <c r="HG21"/>
  <c r="HG22"/>
  <c r="HG23"/>
  <c r="HG24"/>
  <c r="HG25"/>
  <c r="HG26"/>
  <c r="HG27"/>
  <c r="HG28"/>
  <c r="HG29"/>
  <c r="HG30"/>
  <c r="HG31"/>
  <c r="HG32"/>
  <c r="HG33"/>
  <c r="HG34"/>
  <c r="HG35"/>
  <c r="HG36"/>
  <c r="HG37"/>
  <c r="HG38"/>
  <c r="HG39"/>
  <c r="HG40"/>
  <c r="HG41"/>
  <c r="HG42"/>
  <c r="HG43"/>
  <c r="HG44"/>
  <c r="HG45"/>
  <c r="HG46"/>
  <c r="HG47"/>
  <c r="HG48"/>
  <c r="HG49"/>
  <c r="HG50"/>
  <c r="HG51"/>
  <c r="HG52"/>
  <c r="HG53"/>
  <c r="HG54"/>
  <c r="HG55"/>
  <c r="HG56"/>
  <c r="HG57"/>
  <c r="HG58"/>
  <c r="HG59"/>
  <c r="HG60"/>
  <c r="HG61"/>
  <c r="HG62"/>
  <c r="HG63"/>
  <c r="HG64"/>
  <c r="HG65"/>
  <c r="HG66"/>
  <c r="HG67"/>
  <c r="HG68"/>
  <c r="HG69"/>
  <c r="HG70"/>
  <c r="HG71"/>
  <c r="HG72"/>
  <c r="HG73"/>
  <c r="HG74"/>
  <c r="HG75"/>
  <c r="HG76"/>
  <c r="HG77"/>
  <c r="HG78"/>
  <c r="HG79"/>
  <c r="HG80"/>
  <c r="HG81"/>
  <c r="HG82"/>
  <c r="HG83"/>
  <c r="HG84"/>
  <c r="HI13"/>
  <c r="HI14"/>
  <c r="HI15"/>
  <c r="HI16"/>
  <c r="HI17"/>
  <c r="HI18"/>
  <c r="HI19"/>
  <c r="HI20"/>
  <c r="HI21"/>
  <c r="HI22"/>
  <c r="HI23"/>
  <c r="HI24"/>
  <c r="HI25"/>
  <c r="HI26"/>
  <c r="HI27"/>
  <c r="HI28"/>
  <c r="HI29"/>
  <c r="HI30"/>
  <c r="HI31"/>
  <c r="HI32"/>
  <c r="HI33"/>
  <c r="HI34"/>
  <c r="HI35"/>
  <c r="HI36"/>
  <c r="HI37"/>
  <c r="HI38"/>
  <c r="HI39"/>
  <c r="HI40"/>
  <c r="HI41"/>
  <c r="HI42"/>
  <c r="HI43"/>
  <c r="HI44"/>
  <c r="HI45"/>
  <c r="HI46"/>
  <c r="HI47"/>
  <c r="HI48"/>
  <c r="HI49"/>
  <c r="HI50"/>
  <c r="HI51"/>
  <c r="HI52"/>
  <c r="HI53"/>
  <c r="HI54"/>
  <c r="HI55"/>
  <c r="HI56"/>
  <c r="HI57"/>
  <c r="HI58"/>
  <c r="HI59"/>
  <c r="HI60"/>
  <c r="HI61"/>
  <c r="HI62"/>
  <c r="HI63"/>
  <c r="HI64"/>
  <c r="HI65"/>
  <c r="HI66"/>
  <c r="HI67"/>
  <c r="HI68"/>
  <c r="HI69"/>
  <c r="HI70"/>
  <c r="HI71"/>
  <c r="HI72"/>
  <c r="HI73"/>
  <c r="HI74"/>
  <c r="HI75"/>
  <c r="HI76"/>
  <c r="HI77"/>
  <c r="HI78"/>
  <c r="HI79"/>
  <c r="HI80"/>
  <c r="HI81"/>
  <c r="HI82"/>
  <c r="HI83"/>
  <c r="HI84"/>
  <c r="HH13"/>
  <c r="HH14"/>
  <c r="HH15"/>
  <c r="HH16"/>
  <c r="HH17"/>
  <c r="HH18"/>
  <c r="HH19"/>
  <c r="HH20"/>
  <c r="HH21"/>
  <c r="HH22"/>
  <c r="HH23"/>
  <c r="HH24"/>
  <c r="HH25"/>
  <c r="HH26"/>
  <c r="HH27"/>
  <c r="HH28"/>
  <c r="HH29"/>
  <c r="HH30"/>
  <c r="HH31"/>
  <c r="HH32"/>
  <c r="HH33"/>
  <c r="HH34"/>
  <c r="HH35"/>
  <c r="HH36"/>
  <c r="HH37"/>
  <c r="HH38"/>
  <c r="HH39"/>
  <c r="HH40"/>
  <c r="HH41"/>
  <c r="HH42"/>
  <c r="HH43"/>
  <c r="HH44"/>
  <c r="HH45"/>
  <c r="HH46"/>
  <c r="HH47"/>
  <c r="HH48"/>
  <c r="HH49"/>
  <c r="HH50"/>
  <c r="HH51"/>
  <c r="HH52"/>
  <c r="HH53"/>
  <c r="HH54"/>
  <c r="HH55"/>
  <c r="HH56"/>
  <c r="HH57"/>
  <c r="HH58"/>
  <c r="HH59"/>
  <c r="HH60"/>
  <c r="HH61"/>
  <c r="HH62"/>
  <c r="HH63"/>
  <c r="HH64"/>
  <c r="HH65"/>
  <c r="HH66"/>
  <c r="HH67"/>
  <c r="HH68"/>
  <c r="HH69"/>
  <c r="HH70"/>
  <c r="HH71"/>
  <c r="HH72"/>
  <c r="HH73"/>
  <c r="HH74"/>
  <c r="HH75"/>
  <c r="HH76"/>
  <c r="HH77"/>
  <c r="HH78"/>
  <c r="HH79"/>
  <c r="HH80"/>
  <c r="HH81"/>
  <c r="HH82"/>
  <c r="HH83"/>
  <c r="HH84"/>
  <c r="HH12"/>
  <c r="HK13"/>
  <c r="HK15"/>
  <c r="HK21"/>
  <c r="HK25"/>
  <c r="HK29"/>
  <c r="HK37"/>
  <c r="HK39"/>
  <c r="HK41"/>
  <c r="HK44"/>
  <c r="HK45"/>
  <c r="HK48"/>
  <c r="HK49"/>
  <c r="HK51"/>
  <c r="HK52"/>
  <c r="HK53"/>
  <c r="HK56"/>
  <c r="HK60"/>
  <c r="HK63"/>
  <c r="HK64"/>
  <c r="HK72"/>
  <c r="HK74"/>
  <c r="HK75"/>
  <c r="HK76"/>
  <c r="HK78"/>
  <c r="HK80"/>
  <c r="HJ13"/>
  <c r="HJ14"/>
  <c r="HJ15"/>
  <c r="HJ16"/>
  <c r="HJ17"/>
  <c r="HJ18"/>
  <c r="HJ19"/>
  <c r="HJ20"/>
  <c r="HJ21"/>
  <c r="HJ22"/>
  <c r="HJ23"/>
  <c r="HJ24"/>
  <c r="HJ25"/>
  <c r="HJ26"/>
  <c r="HJ27"/>
  <c r="HJ28"/>
  <c r="HJ29"/>
  <c r="HJ30"/>
  <c r="HJ31"/>
  <c r="HJ32"/>
  <c r="HJ33"/>
  <c r="HJ34"/>
  <c r="HJ35"/>
  <c r="HJ36"/>
  <c r="HJ37"/>
  <c r="HJ38"/>
  <c r="HJ39"/>
  <c r="HJ40"/>
  <c r="HJ41"/>
  <c r="HJ42"/>
  <c r="HJ43"/>
  <c r="HJ44"/>
  <c r="HJ45"/>
  <c r="HJ46"/>
  <c r="HJ47"/>
  <c r="HJ48"/>
  <c r="HJ49"/>
  <c r="HJ50"/>
  <c r="HJ51"/>
  <c r="HJ52"/>
  <c r="HJ53"/>
  <c r="HJ54"/>
  <c r="HJ55"/>
  <c r="HJ56"/>
  <c r="HJ57"/>
  <c r="HJ58"/>
  <c r="HJ59"/>
  <c r="HJ60"/>
  <c r="HJ61"/>
  <c r="HJ62"/>
  <c r="HJ63"/>
  <c r="HJ64"/>
  <c r="HJ65"/>
  <c r="HJ66"/>
  <c r="HJ67"/>
  <c r="HJ68"/>
  <c r="HJ69"/>
  <c r="HJ70"/>
  <c r="HJ71"/>
  <c r="HJ72"/>
  <c r="HJ73"/>
  <c r="HJ74"/>
  <c r="HJ75"/>
  <c r="HJ76"/>
  <c r="HJ77"/>
  <c r="HJ78"/>
  <c r="HJ79"/>
  <c r="HJ80"/>
  <c r="HJ81"/>
  <c r="HJ82"/>
  <c r="HJ83"/>
  <c r="HJ84"/>
  <c r="HF13"/>
  <c r="HF14"/>
  <c r="HF15"/>
  <c r="HF16"/>
  <c r="HF17"/>
  <c r="HF18"/>
  <c r="HF19"/>
  <c r="HF20"/>
  <c r="HF21"/>
  <c r="HF22"/>
  <c r="HF23"/>
  <c r="HF24"/>
  <c r="HF25"/>
  <c r="HF26"/>
  <c r="HF27"/>
  <c r="HF28"/>
  <c r="HF29"/>
  <c r="HF30"/>
  <c r="HF31"/>
  <c r="HF32"/>
  <c r="HF33"/>
  <c r="HF34"/>
  <c r="HF35"/>
  <c r="HF36"/>
  <c r="HF37"/>
  <c r="HF38"/>
  <c r="HF39"/>
  <c r="HF40"/>
  <c r="HF41"/>
  <c r="HF42"/>
  <c r="HF43"/>
  <c r="HF44"/>
  <c r="HF45"/>
  <c r="HF46"/>
  <c r="HF47"/>
  <c r="HF48"/>
  <c r="HF49"/>
  <c r="HF50"/>
  <c r="HF51"/>
  <c r="HF52"/>
  <c r="HF53"/>
  <c r="HF54"/>
  <c r="HF55"/>
  <c r="HF56"/>
  <c r="HF57"/>
  <c r="HF58"/>
  <c r="HF59"/>
  <c r="HF60"/>
  <c r="HF61"/>
  <c r="HF62"/>
  <c r="HF63"/>
  <c r="HF64"/>
  <c r="HF65"/>
  <c r="HF66"/>
  <c r="HF67"/>
  <c r="HF68"/>
  <c r="HF69"/>
  <c r="HF70"/>
  <c r="HF71"/>
  <c r="HF72"/>
  <c r="HF73"/>
  <c r="HF74"/>
  <c r="HF75"/>
  <c r="HF76"/>
  <c r="HF77"/>
  <c r="HF78"/>
  <c r="HF79"/>
  <c r="HF80"/>
  <c r="HF81"/>
  <c r="HF82"/>
  <c r="HF83"/>
  <c r="HF84"/>
  <c r="HF12"/>
  <c r="HK27" l="1"/>
  <c r="HX93"/>
  <c r="HM107"/>
  <c r="HM106"/>
  <c r="HM108"/>
  <c r="HM92"/>
  <c r="HO94" s="1"/>
  <c r="HK26"/>
  <c r="HK14"/>
  <c r="HK50"/>
  <c r="HK70"/>
  <c r="HK54"/>
  <c r="HK42"/>
  <c r="HK30"/>
  <c r="HK18"/>
  <c r="HK66"/>
  <c r="HK77"/>
  <c r="HK17"/>
  <c r="HK58"/>
  <c r="HK46"/>
  <c r="HK34"/>
  <c r="HK22"/>
  <c r="HK69"/>
  <c r="HK33"/>
  <c r="HK81"/>
  <c r="HK57"/>
  <c r="HK67"/>
  <c r="HK55"/>
  <c r="HK43"/>
  <c r="HK31"/>
  <c r="HK19"/>
  <c r="HK40"/>
  <c r="HK28"/>
  <c r="HK16"/>
  <c r="HK68"/>
  <c r="HK32"/>
  <c r="HK20"/>
  <c r="HK61"/>
  <c r="HK62"/>
  <c r="HK38"/>
  <c r="HK79"/>
  <c r="HK65"/>
  <c r="HK73"/>
  <c r="HK35"/>
  <c r="HK23"/>
  <c r="HK84"/>
  <c r="HK36"/>
  <c r="HK24"/>
  <c r="HK82"/>
  <c r="HK83"/>
  <c r="HK71"/>
  <c r="HK59"/>
  <c r="HK47"/>
  <c r="HK12"/>
  <c r="HB13"/>
  <c r="HB14"/>
  <c r="HB15"/>
  <c r="HB16"/>
  <c r="HB17"/>
  <c r="HB18"/>
  <c r="HB19"/>
  <c r="HB20"/>
  <c r="HB21"/>
  <c r="HB22"/>
  <c r="HB23"/>
  <c r="HB24"/>
  <c r="HB25"/>
  <c r="HB26"/>
  <c r="HB27"/>
  <c r="HB28"/>
  <c r="HB29"/>
  <c r="HB30"/>
  <c r="HB31"/>
  <c r="HB32"/>
  <c r="HB33"/>
  <c r="HB34"/>
  <c r="HB35"/>
  <c r="HB36"/>
  <c r="HB37"/>
  <c r="HB38"/>
  <c r="HB39"/>
  <c r="HB40"/>
  <c r="HB41"/>
  <c r="HB42"/>
  <c r="HB43"/>
  <c r="HB44"/>
  <c r="HB45"/>
  <c r="HB46"/>
  <c r="HB47"/>
  <c r="HB48"/>
  <c r="HB49"/>
  <c r="HB50"/>
  <c r="HB51"/>
  <c r="HB52"/>
  <c r="HB53"/>
  <c r="HB54"/>
  <c r="HB55"/>
  <c r="HB56"/>
  <c r="HB57"/>
  <c r="HB58"/>
  <c r="HB59"/>
  <c r="HB60"/>
  <c r="HB61"/>
  <c r="HB62"/>
  <c r="HB63"/>
  <c r="HB64"/>
  <c r="HB65"/>
  <c r="HB66"/>
  <c r="HB67"/>
  <c r="HB68"/>
  <c r="HB69"/>
  <c r="HB70"/>
  <c r="HB71"/>
  <c r="HB72"/>
  <c r="HB73"/>
  <c r="HB74"/>
  <c r="HB75"/>
  <c r="HB76"/>
  <c r="HB77"/>
  <c r="HB78"/>
  <c r="HB79"/>
  <c r="HB80"/>
  <c r="HB81"/>
  <c r="HB82"/>
  <c r="HB83"/>
  <c r="HB84"/>
  <c r="HB12"/>
  <c r="HA13"/>
  <c r="HA14"/>
  <c r="HA15"/>
  <c r="HA16"/>
  <c r="HD16" s="1"/>
  <c r="HA17"/>
  <c r="HA18"/>
  <c r="HA19"/>
  <c r="HA20"/>
  <c r="HA21"/>
  <c r="HA22"/>
  <c r="HA23"/>
  <c r="HA24"/>
  <c r="HA25"/>
  <c r="HA26"/>
  <c r="HA27"/>
  <c r="HA28"/>
  <c r="HA29"/>
  <c r="HA30"/>
  <c r="HA31"/>
  <c r="HA32"/>
  <c r="HD32" s="1"/>
  <c r="HA33"/>
  <c r="HD33" s="1"/>
  <c r="HA34"/>
  <c r="HA35"/>
  <c r="HA36"/>
  <c r="HA37"/>
  <c r="HA38"/>
  <c r="HA39"/>
  <c r="HA40"/>
  <c r="HA41"/>
  <c r="HA42"/>
  <c r="HA43"/>
  <c r="HA44"/>
  <c r="HA45"/>
  <c r="HA46"/>
  <c r="HA47"/>
  <c r="HA48"/>
  <c r="HA49"/>
  <c r="HA50"/>
  <c r="HD50" s="1"/>
  <c r="HA51"/>
  <c r="HA52"/>
  <c r="HA53"/>
  <c r="HA54"/>
  <c r="HA55"/>
  <c r="HA56"/>
  <c r="HA57"/>
  <c r="HA58"/>
  <c r="HA59"/>
  <c r="HA60"/>
  <c r="HA61"/>
  <c r="HA62"/>
  <c r="HA63"/>
  <c r="HA64"/>
  <c r="HA65"/>
  <c r="HA66"/>
  <c r="HA67"/>
  <c r="HA68"/>
  <c r="HA69"/>
  <c r="HA70"/>
  <c r="HA71"/>
  <c r="HA72"/>
  <c r="HA73"/>
  <c r="HA74"/>
  <c r="HA75"/>
  <c r="HA76"/>
  <c r="HA77"/>
  <c r="HA78"/>
  <c r="HA79"/>
  <c r="HA80"/>
  <c r="HA81"/>
  <c r="HD81" s="1"/>
  <c r="HA82"/>
  <c r="HA83"/>
  <c r="HA84"/>
  <c r="HA12"/>
  <c r="HD13"/>
  <c r="HD15"/>
  <c r="HD21"/>
  <c r="HD25"/>
  <c r="HD37"/>
  <c r="HD39"/>
  <c r="HD41"/>
  <c r="HD44"/>
  <c r="HD45"/>
  <c r="HD48"/>
  <c r="HD49"/>
  <c r="HD51"/>
  <c r="HD52"/>
  <c r="HD53"/>
  <c r="HD56"/>
  <c r="HD60"/>
  <c r="HD63"/>
  <c r="HD64"/>
  <c r="HD72"/>
  <c r="HD75"/>
  <c r="HD76"/>
  <c r="HD78"/>
  <c r="HD80"/>
  <c r="HC13"/>
  <c r="HC14"/>
  <c r="HC15"/>
  <c r="HC16"/>
  <c r="HC17"/>
  <c r="HC18"/>
  <c r="HC19"/>
  <c r="HC20"/>
  <c r="HC21"/>
  <c r="HC22"/>
  <c r="HC23"/>
  <c r="HC24"/>
  <c r="HC25"/>
  <c r="HC26"/>
  <c r="HC27"/>
  <c r="HC28"/>
  <c r="HC29"/>
  <c r="HC30"/>
  <c r="HC31"/>
  <c r="HC32"/>
  <c r="HC33"/>
  <c r="HC34"/>
  <c r="HC35"/>
  <c r="HC36"/>
  <c r="HC37"/>
  <c r="HC38"/>
  <c r="HC39"/>
  <c r="HC40"/>
  <c r="HC41"/>
  <c r="HC42"/>
  <c r="HC43"/>
  <c r="HC44"/>
  <c r="HC45"/>
  <c r="HC46"/>
  <c r="HC47"/>
  <c r="HC48"/>
  <c r="HC49"/>
  <c r="HC50"/>
  <c r="HC51"/>
  <c r="HC52"/>
  <c r="HC53"/>
  <c r="HC54"/>
  <c r="HC55"/>
  <c r="HC56"/>
  <c r="HC57"/>
  <c r="HC58"/>
  <c r="HC59"/>
  <c r="HC60"/>
  <c r="HC61"/>
  <c r="HC62"/>
  <c r="HC63"/>
  <c r="HC64"/>
  <c r="HC65"/>
  <c r="HC66"/>
  <c r="HC67"/>
  <c r="HC68"/>
  <c r="HC69"/>
  <c r="HC70"/>
  <c r="HC71"/>
  <c r="HC72"/>
  <c r="HC73"/>
  <c r="HC74"/>
  <c r="HC75"/>
  <c r="HC76"/>
  <c r="HC77"/>
  <c r="HC78"/>
  <c r="HC79"/>
  <c r="HC80"/>
  <c r="HC81"/>
  <c r="HC82"/>
  <c r="HC83"/>
  <c r="HC84"/>
  <c r="HC12"/>
  <c r="GZ13"/>
  <c r="GZ14"/>
  <c r="GZ15"/>
  <c r="GZ16"/>
  <c r="GZ17"/>
  <c r="GZ18"/>
  <c r="GZ19"/>
  <c r="HD19" s="1"/>
  <c r="GZ20"/>
  <c r="GZ21"/>
  <c r="GZ22"/>
  <c r="GZ23"/>
  <c r="GZ24"/>
  <c r="GZ25"/>
  <c r="GZ26"/>
  <c r="GZ27"/>
  <c r="GZ28"/>
  <c r="GZ29"/>
  <c r="GZ30"/>
  <c r="GZ31"/>
  <c r="GZ32"/>
  <c r="GZ33"/>
  <c r="GZ34"/>
  <c r="HD34" s="1"/>
  <c r="GZ35"/>
  <c r="GZ36"/>
  <c r="GZ37"/>
  <c r="GZ38"/>
  <c r="GZ39"/>
  <c r="GZ40"/>
  <c r="GZ41"/>
  <c r="GZ42"/>
  <c r="GZ43"/>
  <c r="GZ44"/>
  <c r="GZ45"/>
  <c r="GZ46"/>
  <c r="GZ47"/>
  <c r="GZ48"/>
  <c r="GZ49"/>
  <c r="GZ50"/>
  <c r="GZ51"/>
  <c r="GZ52"/>
  <c r="GZ53"/>
  <c r="GZ54"/>
  <c r="GZ55"/>
  <c r="GZ56"/>
  <c r="GZ57"/>
  <c r="GZ58"/>
  <c r="GZ59"/>
  <c r="GZ60"/>
  <c r="GZ61"/>
  <c r="GZ62"/>
  <c r="GZ63"/>
  <c r="GZ64"/>
  <c r="GZ65"/>
  <c r="GZ66"/>
  <c r="GZ67"/>
  <c r="GZ68"/>
  <c r="GZ69"/>
  <c r="GZ70"/>
  <c r="GZ71"/>
  <c r="GZ72"/>
  <c r="GZ73"/>
  <c r="GZ74"/>
  <c r="GZ75"/>
  <c r="GZ76"/>
  <c r="GZ77"/>
  <c r="GZ78"/>
  <c r="GZ79"/>
  <c r="GZ80"/>
  <c r="GZ81"/>
  <c r="GZ82"/>
  <c r="GZ83"/>
  <c r="GZ84"/>
  <c r="GZ12"/>
  <c r="GY13"/>
  <c r="GY14"/>
  <c r="HD14" s="1"/>
  <c r="GY15"/>
  <c r="GY16"/>
  <c r="GY17"/>
  <c r="GY18"/>
  <c r="GY19"/>
  <c r="GY20"/>
  <c r="HD20" s="1"/>
  <c r="GY21"/>
  <c r="GY22"/>
  <c r="GY23"/>
  <c r="GY24"/>
  <c r="GY25"/>
  <c r="GY26"/>
  <c r="GY27"/>
  <c r="GY28"/>
  <c r="GY29"/>
  <c r="GY30"/>
  <c r="GY31"/>
  <c r="GY32"/>
  <c r="GY33"/>
  <c r="GY34"/>
  <c r="GY35"/>
  <c r="GY36"/>
  <c r="GY37"/>
  <c r="GY38"/>
  <c r="GY39"/>
  <c r="GY40"/>
  <c r="GY41"/>
  <c r="GY42"/>
  <c r="GY43"/>
  <c r="GY44"/>
  <c r="GY45"/>
  <c r="GY46"/>
  <c r="GY47"/>
  <c r="GY48"/>
  <c r="GY49"/>
  <c r="GY50"/>
  <c r="GY51"/>
  <c r="GY52"/>
  <c r="GY53"/>
  <c r="GY54"/>
  <c r="GY55"/>
  <c r="GY56"/>
  <c r="GY57"/>
  <c r="HD57" s="1"/>
  <c r="GY58"/>
  <c r="GY59"/>
  <c r="GY60"/>
  <c r="GY61"/>
  <c r="HD61" s="1"/>
  <c r="GY62"/>
  <c r="GY63"/>
  <c r="GY64"/>
  <c r="GY65"/>
  <c r="GY66"/>
  <c r="GY67"/>
  <c r="GY68"/>
  <c r="GY69"/>
  <c r="HD69" s="1"/>
  <c r="GY70"/>
  <c r="GY71"/>
  <c r="GY72"/>
  <c r="GY73"/>
  <c r="HD73" s="1"/>
  <c r="GY74"/>
  <c r="GY75"/>
  <c r="GY76"/>
  <c r="GY77"/>
  <c r="GY78"/>
  <c r="GY79"/>
  <c r="GY80"/>
  <c r="GY81"/>
  <c r="GY82"/>
  <c r="GY83"/>
  <c r="GY84"/>
  <c r="GY12"/>
  <c r="GU13"/>
  <c r="GU14"/>
  <c r="GU15"/>
  <c r="GU16"/>
  <c r="GU17"/>
  <c r="GU18"/>
  <c r="GU19"/>
  <c r="GU20"/>
  <c r="GU21"/>
  <c r="GU22"/>
  <c r="GU23"/>
  <c r="GU24"/>
  <c r="GU25"/>
  <c r="GU26"/>
  <c r="GU27"/>
  <c r="GU28"/>
  <c r="GU29"/>
  <c r="GU30"/>
  <c r="GU31"/>
  <c r="GU32"/>
  <c r="GU33"/>
  <c r="GU34"/>
  <c r="GU35"/>
  <c r="GU36"/>
  <c r="GU37"/>
  <c r="GU38"/>
  <c r="GU39"/>
  <c r="GU40"/>
  <c r="GU41"/>
  <c r="GU42"/>
  <c r="GU43"/>
  <c r="GU44"/>
  <c r="GU45"/>
  <c r="GU46"/>
  <c r="GU47"/>
  <c r="GU48"/>
  <c r="GU49"/>
  <c r="GU50"/>
  <c r="GU51"/>
  <c r="GU52"/>
  <c r="GU53"/>
  <c r="GU54"/>
  <c r="GU55"/>
  <c r="GU56"/>
  <c r="GU57"/>
  <c r="GU58"/>
  <c r="GU59"/>
  <c r="GU60"/>
  <c r="GU61"/>
  <c r="GU62"/>
  <c r="GU63"/>
  <c r="GU64"/>
  <c r="GU65"/>
  <c r="GU66"/>
  <c r="GU67"/>
  <c r="GU68"/>
  <c r="GU69"/>
  <c r="GU70"/>
  <c r="GU71"/>
  <c r="GU72"/>
  <c r="GU73"/>
  <c r="GU74"/>
  <c r="GU75"/>
  <c r="GU76"/>
  <c r="GU77"/>
  <c r="GU78"/>
  <c r="GU79"/>
  <c r="GU80"/>
  <c r="GU81"/>
  <c r="GU82"/>
  <c r="GU83"/>
  <c r="GU84"/>
  <c r="GU12"/>
  <c r="GT13"/>
  <c r="GT14"/>
  <c r="GT15"/>
  <c r="GT16"/>
  <c r="GT17"/>
  <c r="GT18"/>
  <c r="GT19"/>
  <c r="GT20"/>
  <c r="GT21"/>
  <c r="GT22"/>
  <c r="GT23"/>
  <c r="GT24"/>
  <c r="GT25"/>
  <c r="GT26"/>
  <c r="GT27"/>
  <c r="GT28"/>
  <c r="GT29"/>
  <c r="GT30"/>
  <c r="GT31"/>
  <c r="GT32"/>
  <c r="GT33"/>
  <c r="GT34"/>
  <c r="GT35"/>
  <c r="GT36"/>
  <c r="GT37"/>
  <c r="GT38"/>
  <c r="GT39"/>
  <c r="GT40"/>
  <c r="GT41"/>
  <c r="GT42"/>
  <c r="GT43"/>
  <c r="GT44"/>
  <c r="GT45"/>
  <c r="GT46"/>
  <c r="GT47"/>
  <c r="GT48"/>
  <c r="GT49"/>
  <c r="GT50"/>
  <c r="GT51"/>
  <c r="GT52"/>
  <c r="GT53"/>
  <c r="GT54"/>
  <c r="GT55"/>
  <c r="GT56"/>
  <c r="GT57"/>
  <c r="GT58"/>
  <c r="GT59"/>
  <c r="GT60"/>
  <c r="GT61"/>
  <c r="GT62"/>
  <c r="GT63"/>
  <c r="GT64"/>
  <c r="GT65"/>
  <c r="GT66"/>
  <c r="GT67"/>
  <c r="GT68"/>
  <c r="GT69"/>
  <c r="GT70"/>
  <c r="GT71"/>
  <c r="GT72"/>
  <c r="GT73"/>
  <c r="GT74"/>
  <c r="GT75"/>
  <c r="GT76"/>
  <c r="GT77"/>
  <c r="GT78"/>
  <c r="GT79"/>
  <c r="GT80"/>
  <c r="GT81"/>
  <c r="GT82"/>
  <c r="GT83"/>
  <c r="GT84"/>
  <c r="GT12"/>
  <c r="GW13"/>
  <c r="GW14"/>
  <c r="GW15"/>
  <c r="GW16"/>
  <c r="GW21"/>
  <c r="GW25"/>
  <c r="GW26"/>
  <c r="GW29"/>
  <c r="GW39"/>
  <c r="GW41"/>
  <c r="GW43"/>
  <c r="GW44"/>
  <c r="GW45"/>
  <c r="GW47"/>
  <c r="GW49"/>
  <c r="GW51"/>
  <c r="GW52"/>
  <c r="GW53"/>
  <c r="GW56"/>
  <c r="GW60"/>
  <c r="GW63"/>
  <c r="GW64"/>
  <c r="GW72"/>
  <c r="GW75"/>
  <c r="GW76"/>
  <c r="GW78"/>
  <c r="GW79"/>
  <c r="GW80"/>
  <c r="GV13"/>
  <c r="GV14"/>
  <c r="GV15"/>
  <c r="GV16"/>
  <c r="GV17"/>
  <c r="GV18"/>
  <c r="GV19"/>
  <c r="GV20"/>
  <c r="GV21"/>
  <c r="GV22"/>
  <c r="GV23"/>
  <c r="GV24"/>
  <c r="GV25"/>
  <c r="GV26"/>
  <c r="GV27"/>
  <c r="GV28"/>
  <c r="GV29"/>
  <c r="GV30"/>
  <c r="GV31"/>
  <c r="GV32"/>
  <c r="GV33"/>
  <c r="GV34"/>
  <c r="GV35"/>
  <c r="GV36"/>
  <c r="GV37"/>
  <c r="GV38"/>
  <c r="GV39"/>
  <c r="GV40"/>
  <c r="GV41"/>
  <c r="GV42"/>
  <c r="GV43"/>
  <c r="GV44"/>
  <c r="GV45"/>
  <c r="GV46"/>
  <c r="GV47"/>
  <c r="GV48"/>
  <c r="GV49"/>
  <c r="GV50"/>
  <c r="GV51"/>
  <c r="GV52"/>
  <c r="GV53"/>
  <c r="GV54"/>
  <c r="GV55"/>
  <c r="GV56"/>
  <c r="GV57"/>
  <c r="GV58"/>
  <c r="GV59"/>
  <c r="GV60"/>
  <c r="GV61"/>
  <c r="GV62"/>
  <c r="GV63"/>
  <c r="GV64"/>
  <c r="GV65"/>
  <c r="GW65" s="1"/>
  <c r="GV66"/>
  <c r="GV67"/>
  <c r="GV68"/>
  <c r="GV69"/>
  <c r="GV70"/>
  <c r="GV71"/>
  <c r="GV72"/>
  <c r="GV73"/>
  <c r="GV74"/>
  <c r="GV75"/>
  <c r="GV76"/>
  <c r="GV77"/>
  <c r="GV78"/>
  <c r="GV79"/>
  <c r="GV80"/>
  <c r="GV81"/>
  <c r="GV82"/>
  <c r="GV83"/>
  <c r="GV84"/>
  <c r="GV12"/>
  <c r="GS13"/>
  <c r="GS14"/>
  <c r="GS15"/>
  <c r="GS16"/>
  <c r="GS17"/>
  <c r="GS18"/>
  <c r="GS19"/>
  <c r="GS20"/>
  <c r="GS21"/>
  <c r="GS22"/>
  <c r="GS23"/>
  <c r="GS24"/>
  <c r="GS25"/>
  <c r="GS26"/>
  <c r="GS27"/>
  <c r="GS28"/>
  <c r="GS29"/>
  <c r="GS30"/>
  <c r="GS31"/>
  <c r="GS32"/>
  <c r="GS33"/>
  <c r="GS34"/>
  <c r="GS35"/>
  <c r="GS36"/>
  <c r="GS37"/>
  <c r="GS38"/>
  <c r="GS39"/>
  <c r="GS40"/>
  <c r="GS41"/>
  <c r="GS42"/>
  <c r="GS43"/>
  <c r="GS44"/>
  <c r="GS45"/>
  <c r="GS46"/>
  <c r="GS47"/>
  <c r="GS48"/>
  <c r="GS49"/>
  <c r="GS50"/>
  <c r="GS51"/>
  <c r="GS52"/>
  <c r="GS53"/>
  <c r="GS54"/>
  <c r="GS55"/>
  <c r="GS56"/>
  <c r="GS57"/>
  <c r="GS58"/>
  <c r="GS59"/>
  <c r="GS60"/>
  <c r="GS61"/>
  <c r="GS62"/>
  <c r="GS63"/>
  <c r="GS64"/>
  <c r="GS65"/>
  <c r="GS66"/>
  <c r="GS67"/>
  <c r="GS68"/>
  <c r="GS69"/>
  <c r="GS70"/>
  <c r="GS71"/>
  <c r="GS72"/>
  <c r="GS73"/>
  <c r="GS74"/>
  <c r="GS75"/>
  <c r="GS76"/>
  <c r="GS77"/>
  <c r="GS78"/>
  <c r="GS79"/>
  <c r="GS80"/>
  <c r="GS81"/>
  <c r="GS82"/>
  <c r="GS83"/>
  <c r="GS84"/>
  <c r="GS12"/>
  <c r="GR13"/>
  <c r="GR14"/>
  <c r="GR15"/>
  <c r="GR16"/>
  <c r="GR17"/>
  <c r="GR18"/>
  <c r="GR19"/>
  <c r="GR20"/>
  <c r="GR21"/>
  <c r="GR22"/>
  <c r="GR23"/>
  <c r="GR24"/>
  <c r="GR25"/>
  <c r="GR26"/>
  <c r="GR27"/>
  <c r="GR28"/>
  <c r="GR29"/>
  <c r="GR30"/>
  <c r="GR31"/>
  <c r="GR32"/>
  <c r="GR33"/>
  <c r="GR34"/>
  <c r="GR35"/>
  <c r="GR36"/>
  <c r="GR37"/>
  <c r="GR38"/>
  <c r="GR39"/>
  <c r="GR40"/>
  <c r="GR41"/>
  <c r="GR42"/>
  <c r="GR43"/>
  <c r="GR44"/>
  <c r="GR45"/>
  <c r="GR46"/>
  <c r="GR47"/>
  <c r="GR48"/>
  <c r="GR49"/>
  <c r="GR50"/>
  <c r="GR51"/>
  <c r="GR52"/>
  <c r="GR53"/>
  <c r="GR54"/>
  <c r="GR55"/>
  <c r="GR56"/>
  <c r="GR57"/>
  <c r="GR58"/>
  <c r="GR59"/>
  <c r="GR60"/>
  <c r="GR61"/>
  <c r="GR62"/>
  <c r="GR63"/>
  <c r="GR64"/>
  <c r="GR65"/>
  <c r="GR66"/>
  <c r="GR67"/>
  <c r="GR68"/>
  <c r="GR69"/>
  <c r="GR70"/>
  <c r="GR71"/>
  <c r="GR72"/>
  <c r="GR73"/>
  <c r="GR74"/>
  <c r="GR75"/>
  <c r="GR76"/>
  <c r="GR77"/>
  <c r="GR78"/>
  <c r="GR79"/>
  <c r="GR80"/>
  <c r="GR81"/>
  <c r="GR82"/>
  <c r="GR83"/>
  <c r="GR84"/>
  <c r="GR12"/>
  <c r="GN13"/>
  <c r="GN14"/>
  <c r="GN15"/>
  <c r="GN16"/>
  <c r="GN17"/>
  <c r="GN18"/>
  <c r="GN19"/>
  <c r="GN20"/>
  <c r="GN21"/>
  <c r="GN22"/>
  <c r="GN23"/>
  <c r="GN24"/>
  <c r="GN25"/>
  <c r="GN26"/>
  <c r="GN27"/>
  <c r="GN28"/>
  <c r="GN29"/>
  <c r="GN30"/>
  <c r="GN31"/>
  <c r="GN32"/>
  <c r="GN33"/>
  <c r="GN34"/>
  <c r="GN35"/>
  <c r="GN36"/>
  <c r="GN37"/>
  <c r="GN38"/>
  <c r="GN39"/>
  <c r="GN40"/>
  <c r="GN41"/>
  <c r="GN42"/>
  <c r="GN43"/>
  <c r="GN44"/>
  <c r="GN45"/>
  <c r="GN46"/>
  <c r="GN47"/>
  <c r="GN48"/>
  <c r="GN49"/>
  <c r="GN50"/>
  <c r="GN51"/>
  <c r="GN52"/>
  <c r="GN53"/>
  <c r="GN54"/>
  <c r="GN55"/>
  <c r="GN56"/>
  <c r="GN57"/>
  <c r="GN58"/>
  <c r="GN59"/>
  <c r="GN60"/>
  <c r="GN61"/>
  <c r="GN62"/>
  <c r="GN63"/>
  <c r="GN64"/>
  <c r="GN65"/>
  <c r="GN66"/>
  <c r="GN67"/>
  <c r="GN68"/>
  <c r="GN69"/>
  <c r="GN70"/>
  <c r="GN71"/>
  <c r="GN72"/>
  <c r="GN73"/>
  <c r="GN74"/>
  <c r="GN75"/>
  <c r="GN76"/>
  <c r="GN77"/>
  <c r="GN78"/>
  <c r="GN79"/>
  <c r="GN80"/>
  <c r="GN81"/>
  <c r="GN82"/>
  <c r="GN83"/>
  <c r="GN84"/>
  <c r="GN12"/>
  <c r="GM13"/>
  <c r="GM14"/>
  <c r="GM15"/>
  <c r="GM16"/>
  <c r="GM17"/>
  <c r="GM18"/>
  <c r="GM19"/>
  <c r="GM20"/>
  <c r="GM21"/>
  <c r="GM22"/>
  <c r="GM23"/>
  <c r="GM24"/>
  <c r="GM25"/>
  <c r="GM26"/>
  <c r="GM27"/>
  <c r="GM28"/>
  <c r="GM29"/>
  <c r="GM30"/>
  <c r="GM31"/>
  <c r="GM32"/>
  <c r="GM33"/>
  <c r="GM34"/>
  <c r="GM35"/>
  <c r="GM36"/>
  <c r="GM37"/>
  <c r="GM38"/>
  <c r="GM39"/>
  <c r="GM40"/>
  <c r="GM41"/>
  <c r="GM42"/>
  <c r="GM43"/>
  <c r="GM44"/>
  <c r="GM45"/>
  <c r="GM46"/>
  <c r="GM47"/>
  <c r="GM48"/>
  <c r="GM49"/>
  <c r="GM50"/>
  <c r="GM51"/>
  <c r="GM52"/>
  <c r="GM53"/>
  <c r="GM54"/>
  <c r="GM55"/>
  <c r="GM56"/>
  <c r="GM57"/>
  <c r="GM58"/>
  <c r="GM59"/>
  <c r="GM60"/>
  <c r="GM61"/>
  <c r="GM62"/>
  <c r="GM63"/>
  <c r="GM64"/>
  <c r="GM65"/>
  <c r="GM66"/>
  <c r="GM67"/>
  <c r="GM68"/>
  <c r="GM69"/>
  <c r="GM70"/>
  <c r="GM71"/>
  <c r="GM72"/>
  <c r="GM73"/>
  <c r="GM74"/>
  <c r="GM75"/>
  <c r="GM76"/>
  <c r="GM77"/>
  <c r="GM78"/>
  <c r="GM79"/>
  <c r="GM80"/>
  <c r="GM81"/>
  <c r="GM82"/>
  <c r="GM83"/>
  <c r="GM84"/>
  <c r="GM12"/>
  <c r="GP13"/>
  <c r="GP15"/>
  <c r="GP25"/>
  <c r="GP29"/>
  <c r="GP37"/>
  <c r="GP39"/>
  <c r="GP41"/>
  <c r="GP44"/>
  <c r="GP45"/>
  <c r="GP48"/>
  <c r="GP49"/>
  <c r="GP51"/>
  <c r="GP52"/>
  <c r="GP53"/>
  <c r="GP56"/>
  <c r="GP60"/>
  <c r="GP63"/>
  <c r="GP64"/>
  <c r="GP65"/>
  <c r="GP68"/>
  <c r="GP72"/>
  <c r="GP75"/>
  <c r="GP76"/>
  <c r="GP78"/>
  <c r="GP79"/>
  <c r="GP80"/>
  <c r="GO13"/>
  <c r="GO14"/>
  <c r="GO15"/>
  <c r="GO16"/>
  <c r="GO17"/>
  <c r="GO18"/>
  <c r="GO19"/>
  <c r="GO20"/>
  <c r="GO21"/>
  <c r="GO22"/>
  <c r="GO23"/>
  <c r="GO24"/>
  <c r="GO25"/>
  <c r="GO26"/>
  <c r="GO27"/>
  <c r="GO28"/>
  <c r="GO29"/>
  <c r="GO30"/>
  <c r="GO31"/>
  <c r="GO32"/>
  <c r="GO33"/>
  <c r="GO34"/>
  <c r="GO35"/>
  <c r="GO36"/>
  <c r="GO37"/>
  <c r="GO38"/>
  <c r="GO39"/>
  <c r="GO40"/>
  <c r="GO41"/>
  <c r="GO42"/>
  <c r="GO43"/>
  <c r="GO44"/>
  <c r="GO45"/>
  <c r="GO46"/>
  <c r="GO47"/>
  <c r="GO48"/>
  <c r="GO49"/>
  <c r="GO50"/>
  <c r="GO51"/>
  <c r="GO52"/>
  <c r="GO53"/>
  <c r="GO54"/>
  <c r="GO55"/>
  <c r="GO56"/>
  <c r="GO57"/>
  <c r="GO58"/>
  <c r="GO59"/>
  <c r="GO60"/>
  <c r="GO61"/>
  <c r="GO62"/>
  <c r="GO63"/>
  <c r="GO64"/>
  <c r="GO65"/>
  <c r="GO66"/>
  <c r="GO67"/>
  <c r="GO68"/>
  <c r="GO69"/>
  <c r="GO70"/>
  <c r="GO71"/>
  <c r="GO72"/>
  <c r="GO73"/>
  <c r="GO74"/>
  <c r="GO75"/>
  <c r="GO76"/>
  <c r="GO77"/>
  <c r="GO78"/>
  <c r="GO79"/>
  <c r="GO80"/>
  <c r="GO81"/>
  <c r="GO82"/>
  <c r="GO83"/>
  <c r="GO84"/>
  <c r="GO12"/>
  <c r="GL13"/>
  <c r="GL14"/>
  <c r="GL15"/>
  <c r="GL16"/>
  <c r="GL17"/>
  <c r="GL18"/>
  <c r="GL19"/>
  <c r="GL20"/>
  <c r="GL21"/>
  <c r="GL22"/>
  <c r="GL23"/>
  <c r="GL24"/>
  <c r="GL25"/>
  <c r="GL26"/>
  <c r="GL27"/>
  <c r="GL28"/>
  <c r="GL29"/>
  <c r="GL30"/>
  <c r="GL31"/>
  <c r="GL32"/>
  <c r="GL33"/>
  <c r="GL34"/>
  <c r="GL35"/>
  <c r="GL36"/>
  <c r="GL37"/>
  <c r="GL38"/>
  <c r="GL39"/>
  <c r="GL40"/>
  <c r="GL41"/>
  <c r="GL42"/>
  <c r="GL43"/>
  <c r="GL44"/>
  <c r="GL45"/>
  <c r="GL46"/>
  <c r="GL47"/>
  <c r="GL48"/>
  <c r="GL49"/>
  <c r="GL50"/>
  <c r="GL51"/>
  <c r="GL52"/>
  <c r="GL53"/>
  <c r="GL54"/>
  <c r="GL55"/>
  <c r="GL56"/>
  <c r="GL57"/>
  <c r="GL58"/>
  <c r="GL59"/>
  <c r="GL60"/>
  <c r="GL61"/>
  <c r="GL62"/>
  <c r="GL63"/>
  <c r="GL64"/>
  <c r="GL65"/>
  <c r="GL66"/>
  <c r="GL67"/>
  <c r="GL68"/>
  <c r="GL69"/>
  <c r="GL70"/>
  <c r="GL71"/>
  <c r="GL72"/>
  <c r="GL73"/>
  <c r="GL74"/>
  <c r="GL75"/>
  <c r="GL76"/>
  <c r="GL77"/>
  <c r="GL78"/>
  <c r="GL79"/>
  <c r="GL80"/>
  <c r="GL81"/>
  <c r="GL82"/>
  <c r="GL83"/>
  <c r="GL84"/>
  <c r="GK13"/>
  <c r="GK14"/>
  <c r="GK15"/>
  <c r="GK16"/>
  <c r="GK17"/>
  <c r="GK18"/>
  <c r="GK19"/>
  <c r="GK20"/>
  <c r="GK21"/>
  <c r="GK22"/>
  <c r="GK23"/>
  <c r="GK24"/>
  <c r="GK25"/>
  <c r="GK26"/>
  <c r="GK27"/>
  <c r="GK28"/>
  <c r="GK29"/>
  <c r="GK30"/>
  <c r="GK31"/>
  <c r="GK32"/>
  <c r="GK33"/>
  <c r="GK34"/>
  <c r="GK35"/>
  <c r="GK36"/>
  <c r="GK37"/>
  <c r="GK38"/>
  <c r="GK39"/>
  <c r="GK40"/>
  <c r="GK41"/>
  <c r="GK42"/>
  <c r="GK43"/>
  <c r="GK44"/>
  <c r="GK45"/>
  <c r="GK46"/>
  <c r="GK47"/>
  <c r="GK48"/>
  <c r="GK49"/>
  <c r="GK50"/>
  <c r="GK51"/>
  <c r="GK52"/>
  <c r="GK53"/>
  <c r="GK54"/>
  <c r="GK55"/>
  <c r="GK56"/>
  <c r="GK57"/>
  <c r="GK58"/>
  <c r="GK59"/>
  <c r="GK60"/>
  <c r="GK61"/>
  <c r="GK62"/>
  <c r="GK63"/>
  <c r="GK64"/>
  <c r="GK65"/>
  <c r="GK66"/>
  <c r="GK67"/>
  <c r="GK68"/>
  <c r="GK69"/>
  <c r="GK70"/>
  <c r="GK71"/>
  <c r="GK72"/>
  <c r="GK73"/>
  <c r="GK74"/>
  <c r="GK75"/>
  <c r="GK76"/>
  <c r="GK77"/>
  <c r="GK78"/>
  <c r="GK79"/>
  <c r="GK80"/>
  <c r="GK81"/>
  <c r="GK82"/>
  <c r="GK83"/>
  <c r="GK84"/>
  <c r="GK12"/>
  <c r="GL12"/>
  <c r="GP57" l="1"/>
  <c r="HD38"/>
  <c r="HD43"/>
  <c r="HD28"/>
  <c r="HD40"/>
  <c r="HD22"/>
  <c r="HD55"/>
  <c r="HD31"/>
  <c r="GP21"/>
  <c r="HD26"/>
  <c r="GY105"/>
  <c r="GY93"/>
  <c r="GY94"/>
  <c r="HD27"/>
  <c r="HD82"/>
  <c r="HD70"/>
  <c r="HD58"/>
  <c r="HD46"/>
  <c r="HD67"/>
  <c r="HD29"/>
  <c r="GP33"/>
  <c r="GP19"/>
  <c r="GW59"/>
  <c r="GW35"/>
  <c r="GW23"/>
  <c r="GW68"/>
  <c r="GY100"/>
  <c r="HD66"/>
  <c r="HD54"/>
  <c r="HD42"/>
  <c r="HD30"/>
  <c r="HD18"/>
  <c r="HD65"/>
  <c r="HD17"/>
  <c r="GW27"/>
  <c r="GW84"/>
  <c r="GW24"/>
  <c r="GP81"/>
  <c r="GP27"/>
  <c r="HD74"/>
  <c r="HD62"/>
  <c r="GP28"/>
  <c r="HD83"/>
  <c r="HD47"/>
  <c r="HD35"/>
  <c r="HD23"/>
  <c r="GP73"/>
  <c r="GW67"/>
  <c r="GW55"/>
  <c r="GW31"/>
  <c r="GW19"/>
  <c r="HD79"/>
  <c r="GY95"/>
  <c r="HD77"/>
  <c r="GR93"/>
  <c r="HO106"/>
  <c r="HO95"/>
  <c r="HO100"/>
  <c r="HO105"/>
  <c r="HQ93"/>
  <c r="HO93"/>
  <c r="HO107"/>
  <c r="HD71"/>
  <c r="HD59"/>
  <c r="HD68"/>
  <c r="HD84"/>
  <c r="HD36"/>
  <c r="HD24"/>
  <c r="HD12"/>
  <c r="GR94"/>
  <c r="GW40"/>
  <c r="GW28"/>
  <c r="GP20"/>
  <c r="GP77"/>
  <c r="GW48"/>
  <c r="GW36"/>
  <c r="GR105"/>
  <c r="GW34"/>
  <c r="GP17"/>
  <c r="GP40"/>
  <c r="GW32"/>
  <c r="GW20"/>
  <c r="GP24"/>
  <c r="GK105"/>
  <c r="GP36"/>
  <c r="GP47"/>
  <c r="GP35"/>
  <c r="GP23"/>
  <c r="GW17"/>
  <c r="GP42"/>
  <c r="GP34"/>
  <c r="GP26"/>
  <c r="GP22"/>
  <c r="GP14"/>
  <c r="GW69"/>
  <c r="GW61"/>
  <c r="GW57"/>
  <c r="GW37"/>
  <c r="GW33"/>
  <c r="GP69"/>
  <c r="GP61"/>
  <c r="GK95"/>
  <c r="GW30"/>
  <c r="GW22"/>
  <c r="GW18"/>
  <c r="GK93"/>
  <c r="GK94"/>
  <c r="GP62"/>
  <c r="GP38"/>
  <c r="GP30"/>
  <c r="GP18"/>
  <c r="GP43"/>
  <c r="GP31"/>
  <c r="GP84"/>
  <c r="GP32"/>
  <c r="GK100"/>
  <c r="GW83"/>
  <c r="GW81"/>
  <c r="GW77"/>
  <c r="GW73"/>
  <c r="GW71"/>
  <c r="GR100"/>
  <c r="GR95"/>
  <c r="GW70"/>
  <c r="GW66"/>
  <c r="GW62"/>
  <c r="GW58"/>
  <c r="GW54"/>
  <c r="GW50"/>
  <c r="GW46"/>
  <c r="GW42"/>
  <c r="GW38"/>
  <c r="GW82"/>
  <c r="GW74"/>
  <c r="GW12"/>
  <c r="GP16"/>
  <c r="GP83"/>
  <c r="GP67"/>
  <c r="GP55"/>
  <c r="GP82"/>
  <c r="GP74"/>
  <c r="GP70"/>
  <c r="GP66"/>
  <c r="GP58"/>
  <c r="GP54"/>
  <c r="GP50"/>
  <c r="GP46"/>
  <c r="GP71"/>
  <c r="GP59"/>
  <c r="GP12"/>
  <c r="GG13"/>
  <c r="GG14"/>
  <c r="GG15"/>
  <c r="GG16"/>
  <c r="GG17"/>
  <c r="GG18"/>
  <c r="GG19"/>
  <c r="GG20"/>
  <c r="GG21"/>
  <c r="GG22"/>
  <c r="GG23"/>
  <c r="GG24"/>
  <c r="GG25"/>
  <c r="GG26"/>
  <c r="GG27"/>
  <c r="GG28"/>
  <c r="GG29"/>
  <c r="GG30"/>
  <c r="GG31"/>
  <c r="GG32"/>
  <c r="GG33"/>
  <c r="GG34"/>
  <c r="GG35"/>
  <c r="GG36"/>
  <c r="GG37"/>
  <c r="GG38"/>
  <c r="GG39"/>
  <c r="GG40"/>
  <c r="GG41"/>
  <c r="GG42"/>
  <c r="GG43"/>
  <c r="GG44"/>
  <c r="GG45"/>
  <c r="GG46"/>
  <c r="GG47"/>
  <c r="GG48"/>
  <c r="GG49"/>
  <c r="GG50"/>
  <c r="GG51"/>
  <c r="GG52"/>
  <c r="GG53"/>
  <c r="GG54"/>
  <c r="GG55"/>
  <c r="GG56"/>
  <c r="GG57"/>
  <c r="GG58"/>
  <c r="GG59"/>
  <c r="GG60"/>
  <c r="GG61"/>
  <c r="GG62"/>
  <c r="GG63"/>
  <c r="GG64"/>
  <c r="GG65"/>
  <c r="GG66"/>
  <c r="GG67"/>
  <c r="GG68"/>
  <c r="GG69"/>
  <c r="GG70"/>
  <c r="GG71"/>
  <c r="GG72"/>
  <c r="GG73"/>
  <c r="GG74"/>
  <c r="GG75"/>
  <c r="GG76"/>
  <c r="GG77"/>
  <c r="GG78"/>
  <c r="GG79"/>
  <c r="GG80"/>
  <c r="GG81"/>
  <c r="GG82"/>
  <c r="GG83"/>
  <c r="GG84"/>
  <c r="GG12"/>
  <c r="GF37"/>
  <c r="GF74"/>
  <c r="GF48"/>
  <c r="GF13"/>
  <c r="GF14"/>
  <c r="GF15"/>
  <c r="GF16"/>
  <c r="GF17"/>
  <c r="GF18"/>
  <c r="GF19"/>
  <c r="GF20"/>
  <c r="GF21"/>
  <c r="GF22"/>
  <c r="GF23"/>
  <c r="GF24"/>
  <c r="GF25"/>
  <c r="GF26"/>
  <c r="GF27"/>
  <c r="GF28"/>
  <c r="GF29"/>
  <c r="GF30"/>
  <c r="GF31"/>
  <c r="GF32"/>
  <c r="GF33"/>
  <c r="GF34"/>
  <c r="GF35"/>
  <c r="GF36"/>
  <c r="GF38"/>
  <c r="GF39"/>
  <c r="GF40"/>
  <c r="GF41"/>
  <c r="GF42"/>
  <c r="GF43"/>
  <c r="GF44"/>
  <c r="GF45"/>
  <c r="GF46"/>
  <c r="GF47"/>
  <c r="GF49"/>
  <c r="GF50"/>
  <c r="GF51"/>
  <c r="GF52"/>
  <c r="GF53"/>
  <c r="GF54"/>
  <c r="GF55"/>
  <c r="GF56"/>
  <c r="GF57"/>
  <c r="GF58"/>
  <c r="GF59"/>
  <c r="GF60"/>
  <c r="GF61"/>
  <c r="GF62"/>
  <c r="GF63"/>
  <c r="GF64"/>
  <c r="GF65"/>
  <c r="GF66"/>
  <c r="GF67"/>
  <c r="GF68"/>
  <c r="GF69"/>
  <c r="GF70"/>
  <c r="GF71"/>
  <c r="GF72"/>
  <c r="GF73"/>
  <c r="GF75"/>
  <c r="GF76"/>
  <c r="GF77"/>
  <c r="GF78"/>
  <c r="GF79"/>
  <c r="GF80"/>
  <c r="GF81"/>
  <c r="GF82"/>
  <c r="GF83"/>
  <c r="GF84"/>
  <c r="GF12"/>
  <c r="FZ12"/>
  <c r="GI13"/>
  <c r="GI15"/>
  <c r="GI16"/>
  <c r="GI17"/>
  <c r="GI21"/>
  <c r="GI25"/>
  <c r="GI28"/>
  <c r="GI33"/>
  <c r="GI39"/>
  <c r="GI41"/>
  <c r="GI43"/>
  <c r="GI44"/>
  <c r="GI45"/>
  <c r="GI46"/>
  <c r="GI49"/>
  <c r="GI51"/>
  <c r="GI52"/>
  <c r="GI53"/>
  <c r="GI56"/>
  <c r="GI60"/>
  <c r="GI63"/>
  <c r="GI64"/>
  <c r="GI72"/>
  <c r="GI75"/>
  <c r="GI76"/>
  <c r="GI78"/>
  <c r="GI79"/>
  <c r="GI80"/>
  <c r="GH13"/>
  <c r="GH14"/>
  <c r="GH15"/>
  <c r="GH16"/>
  <c r="GH17"/>
  <c r="GH18"/>
  <c r="GH19"/>
  <c r="GH20"/>
  <c r="GH21"/>
  <c r="GH22"/>
  <c r="GH23"/>
  <c r="GH24"/>
  <c r="GH25"/>
  <c r="GH26"/>
  <c r="GH27"/>
  <c r="GH28"/>
  <c r="GH29"/>
  <c r="GH30"/>
  <c r="GH31"/>
  <c r="GH32"/>
  <c r="GH33"/>
  <c r="GH34"/>
  <c r="GH35"/>
  <c r="GH36"/>
  <c r="GH37"/>
  <c r="GH38"/>
  <c r="GH39"/>
  <c r="GH40"/>
  <c r="GH41"/>
  <c r="GH42"/>
  <c r="GH43"/>
  <c r="GH44"/>
  <c r="GH45"/>
  <c r="GH46"/>
  <c r="GH47"/>
  <c r="GH48"/>
  <c r="GH49"/>
  <c r="GH50"/>
  <c r="GH51"/>
  <c r="GH52"/>
  <c r="GH53"/>
  <c r="GH54"/>
  <c r="GH55"/>
  <c r="GH56"/>
  <c r="GH57"/>
  <c r="GH58"/>
  <c r="GH59"/>
  <c r="GH60"/>
  <c r="GH61"/>
  <c r="GH62"/>
  <c r="GH63"/>
  <c r="GH64"/>
  <c r="GH65"/>
  <c r="GH66"/>
  <c r="GH67"/>
  <c r="GH68"/>
  <c r="GH69"/>
  <c r="GH70"/>
  <c r="GH71"/>
  <c r="GH72"/>
  <c r="GH73"/>
  <c r="GH74"/>
  <c r="GH75"/>
  <c r="GH76"/>
  <c r="GH77"/>
  <c r="GH78"/>
  <c r="GH79"/>
  <c r="GH80"/>
  <c r="GH81"/>
  <c r="GH82"/>
  <c r="GH83"/>
  <c r="GH84"/>
  <c r="GH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GE36"/>
  <c r="GE37"/>
  <c r="GE38"/>
  <c r="GE39"/>
  <c r="GE40"/>
  <c r="GE41"/>
  <c r="GE42"/>
  <c r="GE43"/>
  <c r="GE44"/>
  <c r="GE45"/>
  <c r="GE46"/>
  <c r="GE47"/>
  <c r="GE48"/>
  <c r="GE49"/>
  <c r="GE50"/>
  <c r="GE51"/>
  <c r="GE52"/>
  <c r="GE53"/>
  <c r="GE54"/>
  <c r="GE55"/>
  <c r="GE56"/>
  <c r="GE57"/>
  <c r="GE58"/>
  <c r="GE59"/>
  <c r="GE60"/>
  <c r="GE61"/>
  <c r="GE62"/>
  <c r="GE63"/>
  <c r="GE64"/>
  <c r="GE65"/>
  <c r="GE66"/>
  <c r="GE67"/>
  <c r="GE68"/>
  <c r="GE69"/>
  <c r="GE70"/>
  <c r="GE71"/>
  <c r="GE72"/>
  <c r="GE73"/>
  <c r="GE74"/>
  <c r="GE75"/>
  <c r="GE76"/>
  <c r="GE77"/>
  <c r="GE78"/>
  <c r="GE79"/>
  <c r="GE80"/>
  <c r="GE81"/>
  <c r="GE82"/>
  <c r="GE83"/>
  <c r="GE84"/>
  <c r="GE12"/>
  <c r="GD13"/>
  <c r="GD14"/>
  <c r="GD15"/>
  <c r="GD16"/>
  <c r="GD17"/>
  <c r="GD18"/>
  <c r="GD19"/>
  <c r="GD20"/>
  <c r="GD21"/>
  <c r="GD22"/>
  <c r="GD23"/>
  <c r="GD24"/>
  <c r="GD25"/>
  <c r="GD26"/>
  <c r="GD27"/>
  <c r="GD28"/>
  <c r="GD29"/>
  <c r="GD30"/>
  <c r="GD31"/>
  <c r="GD32"/>
  <c r="GD33"/>
  <c r="GD34"/>
  <c r="GD35"/>
  <c r="GD36"/>
  <c r="GD37"/>
  <c r="GD38"/>
  <c r="GD39"/>
  <c r="GD40"/>
  <c r="GD41"/>
  <c r="GD42"/>
  <c r="GD43"/>
  <c r="GD44"/>
  <c r="GD45"/>
  <c r="GD46"/>
  <c r="GD47"/>
  <c r="GD48"/>
  <c r="GD49"/>
  <c r="GD50"/>
  <c r="GD51"/>
  <c r="GD52"/>
  <c r="GD53"/>
  <c r="GD54"/>
  <c r="GD55"/>
  <c r="GD56"/>
  <c r="GD57"/>
  <c r="GD58"/>
  <c r="GD59"/>
  <c r="GD60"/>
  <c r="GD61"/>
  <c r="GD62"/>
  <c r="GD63"/>
  <c r="GD64"/>
  <c r="GD65"/>
  <c r="GD66"/>
  <c r="GD67"/>
  <c r="GD68"/>
  <c r="GD69"/>
  <c r="GD70"/>
  <c r="GD71"/>
  <c r="GD72"/>
  <c r="GD73"/>
  <c r="GD74"/>
  <c r="GD75"/>
  <c r="GD76"/>
  <c r="GD77"/>
  <c r="GD78"/>
  <c r="GD79"/>
  <c r="GD80"/>
  <c r="GD81"/>
  <c r="GD82"/>
  <c r="GD83"/>
  <c r="GD84"/>
  <c r="GD12"/>
  <c r="GD3"/>
  <c r="GY106" l="1"/>
  <c r="GY108"/>
  <c r="GY107"/>
  <c r="GY92"/>
  <c r="GR106"/>
  <c r="GR107"/>
  <c r="GR108"/>
  <c r="GR92"/>
  <c r="GV93" s="1"/>
  <c r="GK106"/>
  <c r="GK107"/>
  <c r="GK92"/>
  <c r="GK108"/>
  <c r="GD105"/>
  <c r="GD94"/>
  <c r="GD93"/>
  <c r="GD100"/>
  <c r="GD95"/>
  <c r="GI12"/>
  <c r="FS13"/>
  <c r="FS14"/>
  <c r="FS15"/>
  <c r="FS16"/>
  <c r="FS17"/>
  <c r="FS18"/>
  <c r="FS19"/>
  <c r="FS20"/>
  <c r="FS21"/>
  <c r="FS22"/>
  <c r="FS23"/>
  <c r="FS24"/>
  <c r="FS25"/>
  <c r="FS26"/>
  <c r="FS27"/>
  <c r="FS28"/>
  <c r="FS29"/>
  <c r="FS30"/>
  <c r="FS31"/>
  <c r="FS32"/>
  <c r="FS33"/>
  <c r="FS34"/>
  <c r="FS35"/>
  <c r="FS36"/>
  <c r="FS37"/>
  <c r="FS38"/>
  <c r="FS39"/>
  <c r="FS40"/>
  <c r="FS41"/>
  <c r="FS42"/>
  <c r="FS43"/>
  <c r="FS44"/>
  <c r="FS45"/>
  <c r="FS46"/>
  <c r="FS47"/>
  <c r="FS48"/>
  <c r="FS49"/>
  <c r="FS50"/>
  <c r="FS51"/>
  <c r="FS52"/>
  <c r="FS53"/>
  <c r="FS54"/>
  <c r="FS55"/>
  <c r="FS56"/>
  <c r="FS57"/>
  <c r="FS58"/>
  <c r="FS59"/>
  <c r="FS60"/>
  <c r="FS61"/>
  <c r="FS62"/>
  <c r="FS63"/>
  <c r="FS64"/>
  <c r="FS65"/>
  <c r="FS66"/>
  <c r="FS67"/>
  <c r="FS68"/>
  <c r="FS69"/>
  <c r="FS70"/>
  <c r="FS71"/>
  <c r="FS72"/>
  <c r="FS73"/>
  <c r="FS74"/>
  <c r="FS75"/>
  <c r="FS76"/>
  <c r="FS77"/>
  <c r="FS78"/>
  <c r="FS79"/>
  <c r="FS80"/>
  <c r="FS81"/>
  <c r="FS82"/>
  <c r="FS83"/>
  <c r="FS84"/>
  <c r="FS12"/>
  <c r="FR55"/>
  <c r="FR50"/>
  <c r="FR27"/>
  <c r="FR13"/>
  <c r="FR14"/>
  <c r="FR15"/>
  <c r="FR16"/>
  <c r="FR17"/>
  <c r="FR18"/>
  <c r="FR19"/>
  <c r="FR20"/>
  <c r="FR21"/>
  <c r="FR22"/>
  <c r="FR23"/>
  <c r="FR24"/>
  <c r="FR25"/>
  <c r="FR26"/>
  <c r="FR28"/>
  <c r="FR29"/>
  <c r="FR30"/>
  <c r="FR31"/>
  <c r="FR32"/>
  <c r="FR33"/>
  <c r="FR34"/>
  <c r="FR35"/>
  <c r="FR36"/>
  <c r="FR37"/>
  <c r="FR38"/>
  <c r="FR39"/>
  <c r="FR40"/>
  <c r="FR41"/>
  <c r="FR42"/>
  <c r="FR43"/>
  <c r="FR44"/>
  <c r="FR45"/>
  <c r="FR46"/>
  <c r="FR47"/>
  <c r="FR48"/>
  <c r="FR49"/>
  <c r="FR51"/>
  <c r="FR52"/>
  <c r="FR53"/>
  <c r="FR54"/>
  <c r="FR56"/>
  <c r="FR57"/>
  <c r="FR58"/>
  <c r="FR59"/>
  <c r="FR60"/>
  <c r="FR61"/>
  <c r="FR62"/>
  <c r="FR63"/>
  <c r="FR64"/>
  <c r="FR65"/>
  <c r="FR66"/>
  <c r="FR67"/>
  <c r="FR68"/>
  <c r="FR69"/>
  <c r="FR70"/>
  <c r="FR71"/>
  <c r="FR72"/>
  <c r="FR73"/>
  <c r="FR74"/>
  <c r="FR75"/>
  <c r="FR76"/>
  <c r="FR77"/>
  <c r="FR78"/>
  <c r="FR79"/>
  <c r="FR80"/>
  <c r="FR81"/>
  <c r="FR82"/>
  <c r="FR83"/>
  <c r="FR84"/>
  <c r="FR12"/>
  <c r="FU13"/>
  <c r="FU21"/>
  <c r="FU25"/>
  <c r="FU28"/>
  <c r="FU39"/>
  <c r="FU41"/>
  <c r="FU44"/>
  <c r="FU45"/>
  <c r="FU49"/>
  <c r="FU51"/>
  <c r="FU52"/>
  <c r="FU56"/>
  <c r="FU60"/>
  <c r="FU63"/>
  <c r="FU64"/>
  <c r="FU69"/>
  <c r="FU72"/>
  <c r="FU75"/>
  <c r="FU76"/>
  <c r="FU78"/>
  <c r="FU79"/>
  <c r="FU80"/>
  <c r="FQ13"/>
  <c r="FQ14"/>
  <c r="FQ15"/>
  <c r="FQ16"/>
  <c r="FQ17"/>
  <c r="FQ18"/>
  <c r="FQ19"/>
  <c r="FQ20"/>
  <c r="FQ21"/>
  <c r="FQ22"/>
  <c r="FQ23"/>
  <c r="FQ24"/>
  <c r="FQ25"/>
  <c r="FQ26"/>
  <c r="FQ27"/>
  <c r="FQ28"/>
  <c r="FQ29"/>
  <c r="FQ30"/>
  <c r="FQ31"/>
  <c r="FQ32"/>
  <c r="FQ33"/>
  <c r="FQ34"/>
  <c r="FQ35"/>
  <c r="FQ36"/>
  <c r="FQ37"/>
  <c r="FQ38"/>
  <c r="FQ39"/>
  <c r="FQ40"/>
  <c r="FQ41"/>
  <c r="FQ42"/>
  <c r="FQ43"/>
  <c r="FQ44"/>
  <c r="FQ45"/>
  <c r="FQ46"/>
  <c r="FQ47"/>
  <c r="FQ48"/>
  <c r="FQ49"/>
  <c r="FQ50"/>
  <c r="FQ51"/>
  <c r="FQ52"/>
  <c r="FQ53"/>
  <c r="FQ54"/>
  <c r="FQ55"/>
  <c r="FQ56"/>
  <c r="FQ57"/>
  <c r="FQ58"/>
  <c r="FQ59"/>
  <c r="FQ60"/>
  <c r="FQ61"/>
  <c r="FQ62"/>
  <c r="FQ63"/>
  <c r="FQ64"/>
  <c r="FQ65"/>
  <c r="FQ66"/>
  <c r="FQ67"/>
  <c r="FQ68"/>
  <c r="FQ69"/>
  <c r="FQ70"/>
  <c r="FQ71"/>
  <c r="FQ72"/>
  <c r="FQ73"/>
  <c r="FQ74"/>
  <c r="FQ75"/>
  <c r="FQ76"/>
  <c r="FQ77"/>
  <c r="FQ78"/>
  <c r="FQ79"/>
  <c r="FQ80"/>
  <c r="FQ81"/>
  <c r="FQ82"/>
  <c r="FQ83"/>
  <c r="FQ84"/>
  <c r="FQ12"/>
  <c r="FT13"/>
  <c r="FT14"/>
  <c r="FT15"/>
  <c r="FT16"/>
  <c r="FT17"/>
  <c r="FT18"/>
  <c r="FT19"/>
  <c r="FT20"/>
  <c r="FT21"/>
  <c r="FT22"/>
  <c r="FT23"/>
  <c r="FT24"/>
  <c r="FT25"/>
  <c r="FT26"/>
  <c r="FT27"/>
  <c r="FT28"/>
  <c r="FT29"/>
  <c r="FT30"/>
  <c r="FT31"/>
  <c r="FT32"/>
  <c r="FT33"/>
  <c r="FT34"/>
  <c r="FT35"/>
  <c r="FT36"/>
  <c r="FT37"/>
  <c r="FT38"/>
  <c r="FT39"/>
  <c r="FT40"/>
  <c r="FT41"/>
  <c r="FT42"/>
  <c r="FT43"/>
  <c r="FT44"/>
  <c r="FT45"/>
  <c r="FT46"/>
  <c r="FT47"/>
  <c r="FT48"/>
  <c r="FT49"/>
  <c r="FT50"/>
  <c r="FT51"/>
  <c r="FT52"/>
  <c r="FT53"/>
  <c r="FT54"/>
  <c r="FT55"/>
  <c r="FT56"/>
  <c r="FT57"/>
  <c r="FT58"/>
  <c r="FT59"/>
  <c r="FT60"/>
  <c r="FT61"/>
  <c r="FT62"/>
  <c r="FT63"/>
  <c r="FT64"/>
  <c r="FT65"/>
  <c r="FT66"/>
  <c r="FT67"/>
  <c r="FT68"/>
  <c r="FT69"/>
  <c r="FT70"/>
  <c r="FT71"/>
  <c r="FT72"/>
  <c r="FT73"/>
  <c r="FT74"/>
  <c r="FT75"/>
  <c r="FT76"/>
  <c r="FT77"/>
  <c r="FT78"/>
  <c r="FT79"/>
  <c r="FT80"/>
  <c r="FT81"/>
  <c r="FT82"/>
  <c r="FT83"/>
  <c r="FT84"/>
  <c r="FT12"/>
  <c r="FP13"/>
  <c r="FP14"/>
  <c r="FP15"/>
  <c r="FP16"/>
  <c r="FP17"/>
  <c r="FP18"/>
  <c r="FP19"/>
  <c r="FP20"/>
  <c r="FP21"/>
  <c r="FP22"/>
  <c r="FP23"/>
  <c r="FP24"/>
  <c r="FP25"/>
  <c r="FP26"/>
  <c r="FP27"/>
  <c r="FP28"/>
  <c r="FP29"/>
  <c r="FP30"/>
  <c r="FP31"/>
  <c r="FP32"/>
  <c r="FP33"/>
  <c r="FP34"/>
  <c r="FP35"/>
  <c r="FP36"/>
  <c r="FP37"/>
  <c r="FP38"/>
  <c r="FP39"/>
  <c r="FP40"/>
  <c r="FP41"/>
  <c r="FP42"/>
  <c r="FP43"/>
  <c r="FP44"/>
  <c r="FP45"/>
  <c r="FP46"/>
  <c r="FP47"/>
  <c r="FP48"/>
  <c r="FP49"/>
  <c r="FP50"/>
  <c r="FP51"/>
  <c r="FP52"/>
  <c r="FP53"/>
  <c r="FP54"/>
  <c r="FP55"/>
  <c r="FP56"/>
  <c r="FP57"/>
  <c r="FP58"/>
  <c r="FP59"/>
  <c r="FP60"/>
  <c r="FP61"/>
  <c r="FP62"/>
  <c r="FP63"/>
  <c r="FP64"/>
  <c r="FP65"/>
  <c r="FP66"/>
  <c r="FP67"/>
  <c r="FP68"/>
  <c r="FP69"/>
  <c r="FP70"/>
  <c r="FP71"/>
  <c r="FP72"/>
  <c r="FP73"/>
  <c r="FP74"/>
  <c r="FP75"/>
  <c r="FP76"/>
  <c r="FP77"/>
  <c r="FP78"/>
  <c r="FP79"/>
  <c r="FP80"/>
  <c r="FP81"/>
  <c r="FP82"/>
  <c r="FP83"/>
  <c r="FP84"/>
  <c r="FP12"/>
  <c r="FU32" l="1"/>
  <c r="FU29"/>
  <c r="FU73"/>
  <c r="HA107"/>
  <c r="HA93"/>
  <c r="HA100"/>
  <c r="HA94"/>
  <c r="HA105"/>
  <c r="HA95"/>
  <c r="HA106"/>
  <c r="GM107"/>
  <c r="FU53"/>
  <c r="FU40"/>
  <c r="FU16"/>
  <c r="FU31"/>
  <c r="FU15"/>
  <c r="FU37"/>
  <c r="GM106"/>
  <c r="FU17"/>
  <c r="GM105"/>
  <c r="GM100"/>
  <c r="GM94"/>
  <c r="GM95"/>
  <c r="GM93"/>
  <c r="FU43"/>
  <c r="FU19"/>
  <c r="FU20"/>
  <c r="FU66"/>
  <c r="FU54"/>
  <c r="FU42"/>
  <c r="FU30"/>
  <c r="FU18"/>
  <c r="FU38"/>
  <c r="FU14"/>
  <c r="FU61"/>
  <c r="FU34"/>
  <c r="FU46"/>
  <c r="FU67"/>
  <c r="FU27"/>
  <c r="FU77"/>
  <c r="FU65"/>
  <c r="FU55"/>
  <c r="FU33"/>
  <c r="FU74"/>
  <c r="FU26"/>
  <c r="FU82"/>
  <c r="FU58"/>
  <c r="FU57"/>
  <c r="FU35"/>
  <c r="FU68"/>
  <c r="FU70"/>
  <c r="FU22"/>
  <c r="FU62"/>
  <c r="FU50"/>
  <c r="FU83"/>
  <c r="FU71"/>
  <c r="FU59"/>
  <c r="FU47"/>
  <c r="FU23"/>
  <c r="FU81"/>
  <c r="FU84"/>
  <c r="FU48"/>
  <c r="FU36"/>
  <c r="FU24"/>
  <c r="FU12"/>
  <c r="FI3"/>
  <c r="FG13"/>
  <c r="FG15"/>
  <c r="FG16"/>
  <c r="FG21"/>
  <c r="FG25"/>
  <c r="FG39"/>
  <c r="FG41"/>
  <c r="FG43"/>
  <c r="FG44"/>
  <c r="FG45"/>
  <c r="FG49"/>
  <c r="FG51"/>
  <c r="FG52"/>
  <c r="FG53"/>
  <c r="FG54"/>
  <c r="FG56"/>
  <c r="FG60"/>
  <c r="FG63"/>
  <c r="FG64"/>
  <c r="FG70"/>
  <c r="FG72"/>
  <c r="FG75"/>
  <c r="FG76"/>
  <c r="FG78"/>
  <c r="FG79"/>
  <c r="FG80"/>
  <c r="FF13"/>
  <c r="FF14"/>
  <c r="FF15"/>
  <c r="FF16"/>
  <c r="FF17"/>
  <c r="FF18"/>
  <c r="FF19"/>
  <c r="FF20"/>
  <c r="FF21"/>
  <c r="FF22"/>
  <c r="FF23"/>
  <c r="FF24"/>
  <c r="FF25"/>
  <c r="FF26"/>
  <c r="FF27"/>
  <c r="FF28"/>
  <c r="FF29"/>
  <c r="FF30"/>
  <c r="FF31"/>
  <c r="FF32"/>
  <c r="FF33"/>
  <c r="FF34"/>
  <c r="FF35"/>
  <c r="FF36"/>
  <c r="FF37"/>
  <c r="FF38"/>
  <c r="FF39"/>
  <c r="FF40"/>
  <c r="FF41"/>
  <c r="FF42"/>
  <c r="FF43"/>
  <c r="FF44"/>
  <c r="FF45"/>
  <c r="FF46"/>
  <c r="FF47"/>
  <c r="FF48"/>
  <c r="FF49"/>
  <c r="FF50"/>
  <c r="FF51"/>
  <c r="FF52"/>
  <c r="FF53"/>
  <c r="FF54"/>
  <c r="FF55"/>
  <c r="FF56"/>
  <c r="FF57"/>
  <c r="FF58"/>
  <c r="FF59"/>
  <c r="FF60"/>
  <c r="FF61"/>
  <c r="FF62"/>
  <c r="FF63"/>
  <c r="FF64"/>
  <c r="FF65"/>
  <c r="FF66"/>
  <c r="FF67"/>
  <c r="FF68"/>
  <c r="FF69"/>
  <c r="FF70"/>
  <c r="FF71"/>
  <c r="FF72"/>
  <c r="FF73"/>
  <c r="FF74"/>
  <c r="FF75"/>
  <c r="FF76"/>
  <c r="FF77"/>
  <c r="FF78"/>
  <c r="FF79"/>
  <c r="FF80"/>
  <c r="FF81"/>
  <c r="FF82"/>
  <c r="FF83"/>
  <c r="FF84"/>
  <c r="FE13"/>
  <c r="FE14"/>
  <c r="FE15"/>
  <c r="FE16"/>
  <c r="FE17"/>
  <c r="FE18"/>
  <c r="FE19"/>
  <c r="FE20"/>
  <c r="FE21"/>
  <c r="FE22"/>
  <c r="FE23"/>
  <c r="FE24"/>
  <c r="FE25"/>
  <c r="FE26"/>
  <c r="FE27"/>
  <c r="FE28"/>
  <c r="FE29"/>
  <c r="FE30"/>
  <c r="FE31"/>
  <c r="FE32"/>
  <c r="FE33"/>
  <c r="FE34"/>
  <c r="FE35"/>
  <c r="FE36"/>
  <c r="FE37"/>
  <c r="FE38"/>
  <c r="FE39"/>
  <c r="FE40"/>
  <c r="FE41"/>
  <c r="FE42"/>
  <c r="FE43"/>
  <c r="FE44"/>
  <c r="FE45"/>
  <c r="FE46"/>
  <c r="FE47"/>
  <c r="FE48"/>
  <c r="FE49"/>
  <c r="FE50"/>
  <c r="FE51"/>
  <c r="FE52"/>
  <c r="FE53"/>
  <c r="FE54"/>
  <c r="FE55"/>
  <c r="FE56"/>
  <c r="FE57"/>
  <c r="FE58"/>
  <c r="FE59"/>
  <c r="FE60"/>
  <c r="FE61"/>
  <c r="FE62"/>
  <c r="FE63"/>
  <c r="FE64"/>
  <c r="FE65"/>
  <c r="FE66"/>
  <c r="FE67"/>
  <c r="FE68"/>
  <c r="FE69"/>
  <c r="FE70"/>
  <c r="FE71"/>
  <c r="FE72"/>
  <c r="FE73"/>
  <c r="FE74"/>
  <c r="FE75"/>
  <c r="FE76"/>
  <c r="FE77"/>
  <c r="FE78"/>
  <c r="FE79"/>
  <c r="FE80"/>
  <c r="FE81"/>
  <c r="FE82"/>
  <c r="FE83"/>
  <c r="FE84"/>
  <c r="FD13"/>
  <c r="FD14"/>
  <c r="FD15"/>
  <c r="FD16"/>
  <c r="FD17"/>
  <c r="FD18"/>
  <c r="FD19"/>
  <c r="FD20"/>
  <c r="FD21"/>
  <c r="FD22"/>
  <c r="FD23"/>
  <c r="FD24"/>
  <c r="FD25"/>
  <c r="FD26"/>
  <c r="FD27"/>
  <c r="FD28"/>
  <c r="FD29"/>
  <c r="FD30"/>
  <c r="FD31"/>
  <c r="FD32"/>
  <c r="FD33"/>
  <c r="FD34"/>
  <c r="FD35"/>
  <c r="FD36"/>
  <c r="FD37"/>
  <c r="FD38"/>
  <c r="FD39"/>
  <c r="FD40"/>
  <c r="FD41"/>
  <c r="FD42"/>
  <c r="FD43"/>
  <c r="FD44"/>
  <c r="FD45"/>
  <c r="FD46"/>
  <c r="FD47"/>
  <c r="FD48"/>
  <c r="FD49"/>
  <c r="FD50"/>
  <c r="FD51"/>
  <c r="FD52"/>
  <c r="FD53"/>
  <c r="FD54"/>
  <c r="FD55"/>
  <c r="FD56"/>
  <c r="FD57"/>
  <c r="FD58"/>
  <c r="FD59"/>
  <c r="FD60"/>
  <c r="FD61"/>
  <c r="FD62"/>
  <c r="FD63"/>
  <c r="FD64"/>
  <c r="FD65"/>
  <c r="FD66"/>
  <c r="FD67"/>
  <c r="FD68"/>
  <c r="FD69"/>
  <c r="FD70"/>
  <c r="FD71"/>
  <c r="FD72"/>
  <c r="FD73"/>
  <c r="FD74"/>
  <c r="FD75"/>
  <c r="FD76"/>
  <c r="FD77"/>
  <c r="FD78"/>
  <c r="FD79"/>
  <c r="FD80"/>
  <c r="FD81"/>
  <c r="FD82"/>
  <c r="FD83"/>
  <c r="FD84"/>
  <c r="FC13"/>
  <c r="FC14"/>
  <c r="FC15"/>
  <c r="FC16"/>
  <c r="FC17"/>
  <c r="FC18"/>
  <c r="FC19"/>
  <c r="FC20"/>
  <c r="FC21"/>
  <c r="FC22"/>
  <c r="FC23"/>
  <c r="FC24"/>
  <c r="FC25"/>
  <c r="FC26"/>
  <c r="FC27"/>
  <c r="FC28"/>
  <c r="FC29"/>
  <c r="FC30"/>
  <c r="FC31"/>
  <c r="FC32"/>
  <c r="FC33"/>
  <c r="FC34"/>
  <c r="FC35"/>
  <c r="FC36"/>
  <c r="FC37"/>
  <c r="FC38"/>
  <c r="FC39"/>
  <c r="FC40"/>
  <c r="FC41"/>
  <c r="FC42"/>
  <c r="FC43"/>
  <c r="FC44"/>
  <c r="FC45"/>
  <c r="FC46"/>
  <c r="FC47"/>
  <c r="FC48"/>
  <c r="FC49"/>
  <c r="FC50"/>
  <c r="FC51"/>
  <c r="FC52"/>
  <c r="FC53"/>
  <c r="FC54"/>
  <c r="FC55"/>
  <c r="FC56"/>
  <c r="FC57"/>
  <c r="FC58"/>
  <c r="FC59"/>
  <c r="FC60"/>
  <c r="FC61"/>
  <c r="FC62"/>
  <c r="FC63"/>
  <c r="FC64"/>
  <c r="FC65"/>
  <c r="FC66"/>
  <c r="FC67"/>
  <c r="FC68"/>
  <c r="FC69"/>
  <c r="FC70"/>
  <c r="FC71"/>
  <c r="FC72"/>
  <c r="FC73"/>
  <c r="FC74"/>
  <c r="FC75"/>
  <c r="FC76"/>
  <c r="FC77"/>
  <c r="FC78"/>
  <c r="FC79"/>
  <c r="FC80"/>
  <c r="FC81"/>
  <c r="FC82"/>
  <c r="FC83"/>
  <c r="FC84"/>
  <c r="FB13"/>
  <c r="FB14"/>
  <c r="FB15"/>
  <c r="FB16"/>
  <c r="FB17"/>
  <c r="FG17" s="1"/>
  <c r="FB18"/>
  <c r="FG18" s="1"/>
  <c r="FB19"/>
  <c r="FG19" s="1"/>
  <c r="FB20"/>
  <c r="FG20" s="1"/>
  <c r="FB21"/>
  <c r="FB22"/>
  <c r="FG22" s="1"/>
  <c r="FB23"/>
  <c r="FG23" s="1"/>
  <c r="FB24"/>
  <c r="FG24" s="1"/>
  <c r="FB25"/>
  <c r="FB26"/>
  <c r="FB27"/>
  <c r="FB28"/>
  <c r="FB29"/>
  <c r="FB30"/>
  <c r="FB31"/>
  <c r="FB32"/>
  <c r="FB33"/>
  <c r="FG33" s="1"/>
  <c r="FB34"/>
  <c r="FG34" s="1"/>
  <c r="FB35"/>
  <c r="FG35" s="1"/>
  <c r="FB36"/>
  <c r="FG36" s="1"/>
  <c r="FB37"/>
  <c r="FB38"/>
  <c r="FG38" s="1"/>
  <c r="FB39"/>
  <c r="FB40"/>
  <c r="FB41"/>
  <c r="FB42"/>
  <c r="FB43"/>
  <c r="FB44"/>
  <c r="FB45"/>
  <c r="FB46"/>
  <c r="FB47"/>
  <c r="FB48"/>
  <c r="FB49"/>
  <c r="FB50"/>
  <c r="FG50" s="1"/>
  <c r="FB51"/>
  <c r="FB52"/>
  <c r="FB53"/>
  <c r="FB54"/>
  <c r="FB55"/>
  <c r="FB56"/>
  <c r="FB57"/>
  <c r="FB58"/>
  <c r="FB59"/>
  <c r="FB60"/>
  <c r="FB61"/>
  <c r="FB62"/>
  <c r="FB63"/>
  <c r="FB64"/>
  <c r="FB65"/>
  <c r="FB66"/>
  <c r="FB67"/>
  <c r="FB68"/>
  <c r="FG68" s="1"/>
  <c r="FB69"/>
  <c r="FG69" s="1"/>
  <c r="FB70"/>
  <c r="FB71"/>
  <c r="FG71" s="1"/>
  <c r="FB72"/>
  <c r="FB73"/>
  <c r="FB74"/>
  <c r="FB75"/>
  <c r="FB76"/>
  <c r="FB77"/>
  <c r="FB78"/>
  <c r="FB79"/>
  <c r="FB80"/>
  <c r="FB81"/>
  <c r="FG81" s="1"/>
  <c r="FB82"/>
  <c r="FB83"/>
  <c r="FG83" s="1"/>
  <c r="FB84"/>
  <c r="FG84" s="1"/>
  <c r="FE12"/>
  <c r="FD12"/>
  <c r="FF12"/>
  <c r="FC12"/>
  <c r="FB12"/>
  <c r="FG42" l="1"/>
  <c r="FG26"/>
  <c r="FG59"/>
  <c r="FG27"/>
  <c r="FG61"/>
  <c r="FG57"/>
  <c r="FG28"/>
  <c r="FG62"/>
  <c r="FG46"/>
  <c r="FG30"/>
  <c r="FG14"/>
  <c r="FG58"/>
  <c r="FG47"/>
  <c r="FG31"/>
  <c r="FG29"/>
  <c r="FG82"/>
  <c r="FG40"/>
  <c r="FG66"/>
  <c r="FG67"/>
  <c r="FG65"/>
  <c r="FG73"/>
  <c r="FG55"/>
  <c r="FG32"/>
  <c r="FG48"/>
  <c r="FG37"/>
  <c r="FG74"/>
  <c r="FB93"/>
  <c r="FB94"/>
  <c r="FB95"/>
  <c r="FG77"/>
  <c r="FG12"/>
  <c r="EX13"/>
  <c r="EX14"/>
  <c r="EX15"/>
  <c r="EX16"/>
  <c r="EX17"/>
  <c r="EX18"/>
  <c r="EX19"/>
  <c r="EX20"/>
  <c r="EX21"/>
  <c r="EX22"/>
  <c r="EX23"/>
  <c r="EX24"/>
  <c r="EX25"/>
  <c r="EX26"/>
  <c r="EX27"/>
  <c r="EX28"/>
  <c r="EX29"/>
  <c r="EX30"/>
  <c r="EX31"/>
  <c r="EX32"/>
  <c r="EX33"/>
  <c r="EX34"/>
  <c r="EX35"/>
  <c r="EX36"/>
  <c r="EX37"/>
  <c r="EX38"/>
  <c r="EX39"/>
  <c r="EX40"/>
  <c r="EX41"/>
  <c r="EX42"/>
  <c r="EX43"/>
  <c r="EX44"/>
  <c r="EX45"/>
  <c r="EX46"/>
  <c r="EX47"/>
  <c r="EX48"/>
  <c r="EX49"/>
  <c r="EX50"/>
  <c r="EX51"/>
  <c r="EX52"/>
  <c r="EX53"/>
  <c r="EX54"/>
  <c r="EX55"/>
  <c r="EX56"/>
  <c r="EX57"/>
  <c r="EX58"/>
  <c r="EX59"/>
  <c r="EX60"/>
  <c r="EX61"/>
  <c r="EX62"/>
  <c r="EX63"/>
  <c r="EX64"/>
  <c r="EX65"/>
  <c r="EX66"/>
  <c r="EX67"/>
  <c r="EX68"/>
  <c r="EX69"/>
  <c r="EX70"/>
  <c r="EX71"/>
  <c r="EX72"/>
  <c r="EX73"/>
  <c r="EX74"/>
  <c r="EX75"/>
  <c r="EX76"/>
  <c r="EX77"/>
  <c r="EX78"/>
  <c r="EX79"/>
  <c r="EX80"/>
  <c r="EX81"/>
  <c r="EX82"/>
  <c r="EX83"/>
  <c r="EX84"/>
  <c r="EW13"/>
  <c r="EW14"/>
  <c r="EW15"/>
  <c r="EW16"/>
  <c r="EW17"/>
  <c r="EW18"/>
  <c r="EW19"/>
  <c r="EW20"/>
  <c r="EW21"/>
  <c r="EW22"/>
  <c r="EW23"/>
  <c r="EW24"/>
  <c r="EW25"/>
  <c r="EW26"/>
  <c r="EW27"/>
  <c r="EW28"/>
  <c r="EW29"/>
  <c r="EW30"/>
  <c r="EW31"/>
  <c r="EW32"/>
  <c r="EW33"/>
  <c r="EW34"/>
  <c r="EW35"/>
  <c r="EW36"/>
  <c r="EW37"/>
  <c r="EW38"/>
  <c r="EW39"/>
  <c r="EW40"/>
  <c r="EW41"/>
  <c r="EW42"/>
  <c r="EW43"/>
  <c r="EW44"/>
  <c r="EW45"/>
  <c r="EW46"/>
  <c r="EW47"/>
  <c r="EW48"/>
  <c r="EW49"/>
  <c r="EW50"/>
  <c r="EW51"/>
  <c r="EW52"/>
  <c r="EW53"/>
  <c r="EW54"/>
  <c r="EW55"/>
  <c r="EW56"/>
  <c r="EW57"/>
  <c r="EW58"/>
  <c r="EW59"/>
  <c r="EW60"/>
  <c r="EW61"/>
  <c r="EW62"/>
  <c r="EW63"/>
  <c r="EW64"/>
  <c r="EW65"/>
  <c r="EW66"/>
  <c r="EW67"/>
  <c r="EW68"/>
  <c r="EW69"/>
  <c r="EW70"/>
  <c r="EW71"/>
  <c r="EW72"/>
  <c r="EW73"/>
  <c r="EW74"/>
  <c r="EW75"/>
  <c r="EW76"/>
  <c r="EW77"/>
  <c r="EW78"/>
  <c r="EW79"/>
  <c r="EW80"/>
  <c r="EW81"/>
  <c r="EW82"/>
  <c r="EW83"/>
  <c r="EW84"/>
  <c r="EX12"/>
  <c r="EW12"/>
  <c r="EZ13"/>
  <c r="EZ15"/>
  <c r="EZ16"/>
  <c r="EZ25"/>
  <c r="EZ36"/>
  <c r="EZ39"/>
  <c r="EZ41"/>
  <c r="EZ44"/>
  <c r="EZ45"/>
  <c r="EZ49"/>
  <c r="EZ50"/>
  <c r="EZ51"/>
  <c r="EZ52"/>
  <c r="EZ53"/>
  <c r="EZ56"/>
  <c r="EZ60"/>
  <c r="EZ63"/>
  <c r="EZ64"/>
  <c r="EZ68"/>
  <c r="EZ72"/>
  <c r="EZ75"/>
  <c r="EZ76"/>
  <c r="EZ78"/>
  <c r="EZ79"/>
  <c r="EZ80"/>
  <c r="EY13"/>
  <c r="EY14"/>
  <c r="EY15"/>
  <c r="EY16"/>
  <c r="EY17"/>
  <c r="EY18"/>
  <c r="EY19"/>
  <c r="EY20"/>
  <c r="EY21"/>
  <c r="EY22"/>
  <c r="EY23"/>
  <c r="EY24"/>
  <c r="EY25"/>
  <c r="EY26"/>
  <c r="EY27"/>
  <c r="EY28"/>
  <c r="EY29"/>
  <c r="EY30"/>
  <c r="EY31"/>
  <c r="EY32"/>
  <c r="EY33"/>
  <c r="EY34"/>
  <c r="EY35"/>
  <c r="EY36"/>
  <c r="EY37"/>
  <c r="EY38"/>
  <c r="EY39"/>
  <c r="EY40"/>
  <c r="EY41"/>
  <c r="EY42"/>
  <c r="EY43"/>
  <c r="EY44"/>
  <c r="EY45"/>
  <c r="EY46"/>
  <c r="EY47"/>
  <c r="EY48"/>
  <c r="EY49"/>
  <c r="EY50"/>
  <c r="EY51"/>
  <c r="EY52"/>
  <c r="EY53"/>
  <c r="EY54"/>
  <c r="EY55"/>
  <c r="EY56"/>
  <c r="EY57"/>
  <c r="EY58"/>
  <c r="EY59"/>
  <c r="EY60"/>
  <c r="EY61"/>
  <c r="EY62"/>
  <c r="EY63"/>
  <c r="EY64"/>
  <c r="EY65"/>
  <c r="EY66"/>
  <c r="EY67"/>
  <c r="EY68"/>
  <c r="EY69"/>
  <c r="EY70"/>
  <c r="EY71"/>
  <c r="EY72"/>
  <c r="EY73"/>
  <c r="EY74"/>
  <c r="EY75"/>
  <c r="EY76"/>
  <c r="EY77"/>
  <c r="EY78"/>
  <c r="EY79"/>
  <c r="EY80"/>
  <c r="EY81"/>
  <c r="EY82"/>
  <c r="EY83"/>
  <c r="EY84"/>
  <c r="EV13"/>
  <c r="EV14"/>
  <c r="EV15"/>
  <c r="EV16"/>
  <c r="EV17"/>
  <c r="EV18"/>
  <c r="EV19"/>
  <c r="EV20"/>
  <c r="EV21"/>
  <c r="EV22"/>
  <c r="EV23"/>
  <c r="EV24"/>
  <c r="EV25"/>
  <c r="EV26"/>
  <c r="EV27"/>
  <c r="EV28"/>
  <c r="EV29"/>
  <c r="EV30"/>
  <c r="EV31"/>
  <c r="EV32"/>
  <c r="EV33"/>
  <c r="EV34"/>
  <c r="EV35"/>
  <c r="EV36"/>
  <c r="EV37"/>
  <c r="EV38"/>
  <c r="EV39"/>
  <c r="EV40"/>
  <c r="EV41"/>
  <c r="EV42"/>
  <c r="EV43"/>
  <c r="EV44"/>
  <c r="EV45"/>
  <c r="EV46"/>
  <c r="EV47"/>
  <c r="EV48"/>
  <c r="EV49"/>
  <c r="EV50"/>
  <c r="EV51"/>
  <c r="EV52"/>
  <c r="EV53"/>
  <c r="EV54"/>
  <c r="EV55"/>
  <c r="EV56"/>
  <c r="EV57"/>
  <c r="EV58"/>
  <c r="EV59"/>
  <c r="EV60"/>
  <c r="EV61"/>
  <c r="EV62"/>
  <c r="EV63"/>
  <c r="EV64"/>
  <c r="EV65"/>
  <c r="EV66"/>
  <c r="EV67"/>
  <c r="EV68"/>
  <c r="EV69"/>
  <c r="EV70"/>
  <c r="EV71"/>
  <c r="EV72"/>
  <c r="EV73"/>
  <c r="EV74"/>
  <c r="EV75"/>
  <c r="EV76"/>
  <c r="EV77"/>
  <c r="EV78"/>
  <c r="EV79"/>
  <c r="EV80"/>
  <c r="EV81"/>
  <c r="EV82"/>
  <c r="EV83"/>
  <c r="EV84"/>
  <c r="EU13"/>
  <c r="EU14"/>
  <c r="EU15"/>
  <c r="EU16"/>
  <c r="EU17"/>
  <c r="EU18"/>
  <c r="EU19"/>
  <c r="EU20"/>
  <c r="EU21"/>
  <c r="EU22"/>
  <c r="EU23"/>
  <c r="EU24"/>
  <c r="EU25"/>
  <c r="EU26"/>
  <c r="EU27"/>
  <c r="EU28"/>
  <c r="EU29"/>
  <c r="EU30"/>
  <c r="EU31"/>
  <c r="EU32"/>
  <c r="EU33"/>
  <c r="EU34"/>
  <c r="EU35"/>
  <c r="EU36"/>
  <c r="EU37"/>
  <c r="EZ37" s="1"/>
  <c r="EU38"/>
  <c r="EU39"/>
  <c r="EU40"/>
  <c r="EU41"/>
  <c r="EU42"/>
  <c r="EU43"/>
  <c r="EU44"/>
  <c r="EU45"/>
  <c r="EU46"/>
  <c r="EU47"/>
  <c r="EU48"/>
  <c r="EU49"/>
  <c r="EU50"/>
  <c r="EU51"/>
  <c r="EU52"/>
  <c r="EU53"/>
  <c r="EU54"/>
  <c r="EU55"/>
  <c r="EU56"/>
  <c r="EU57"/>
  <c r="EU58"/>
  <c r="EU59"/>
  <c r="EU60"/>
  <c r="EU61"/>
  <c r="EU62"/>
  <c r="EU63"/>
  <c r="EU64"/>
  <c r="EU65"/>
  <c r="EU66"/>
  <c r="EU67"/>
  <c r="EU68"/>
  <c r="EU69"/>
  <c r="EU70"/>
  <c r="EU71"/>
  <c r="EU72"/>
  <c r="EU73"/>
  <c r="EU74"/>
  <c r="EU75"/>
  <c r="EU76"/>
  <c r="EU77"/>
  <c r="EU78"/>
  <c r="EU79"/>
  <c r="EU80"/>
  <c r="EU81"/>
  <c r="EU82"/>
  <c r="EU83"/>
  <c r="EU84"/>
  <c r="EY12"/>
  <c r="EV12"/>
  <c r="EU12"/>
  <c r="EZ61" l="1"/>
  <c r="EZ65"/>
  <c r="EZ17"/>
  <c r="EZ73"/>
  <c r="EZ42"/>
  <c r="EZ77"/>
  <c r="EZ30"/>
  <c r="EZ32"/>
  <c r="EZ55"/>
  <c r="EZ31"/>
  <c r="EZ19"/>
  <c r="EZ57"/>
  <c r="EZ33"/>
  <c r="EZ21"/>
  <c r="FB92"/>
  <c r="FD93" s="1"/>
  <c r="EZ40"/>
  <c r="EZ28"/>
  <c r="EZ27"/>
  <c r="EU94"/>
  <c r="EZ74"/>
  <c r="EZ62"/>
  <c r="EZ38"/>
  <c r="EZ26"/>
  <c r="EZ14"/>
  <c r="EU95"/>
  <c r="EZ29"/>
  <c r="EU93"/>
  <c r="EZ70"/>
  <c r="EZ66"/>
  <c r="EZ54"/>
  <c r="EZ18"/>
  <c r="EZ67"/>
  <c r="EZ43"/>
  <c r="EU100"/>
  <c r="EZ48"/>
  <c r="EU105"/>
  <c r="EZ58"/>
  <c r="EZ34"/>
  <c r="EZ81"/>
  <c r="EZ69"/>
  <c r="EZ84"/>
  <c r="EZ24"/>
  <c r="EZ71"/>
  <c r="EZ59"/>
  <c r="EZ83"/>
  <c r="EZ47"/>
  <c r="EZ35"/>
  <c r="EZ22"/>
  <c r="EZ46"/>
  <c r="EZ23"/>
  <c r="EZ82"/>
  <c r="EZ20"/>
  <c r="EZ12"/>
  <c r="EP13"/>
  <c r="EP14"/>
  <c r="EP15"/>
  <c r="EP16"/>
  <c r="EP17"/>
  <c r="EP18"/>
  <c r="EP19"/>
  <c r="EP20"/>
  <c r="EP21"/>
  <c r="EP22"/>
  <c r="EP23"/>
  <c r="EP24"/>
  <c r="EP25"/>
  <c r="EP26"/>
  <c r="EP27"/>
  <c r="EP28"/>
  <c r="EP29"/>
  <c r="EP30"/>
  <c r="EP31"/>
  <c r="EP32"/>
  <c r="EP33"/>
  <c r="EP34"/>
  <c r="EP35"/>
  <c r="EP36"/>
  <c r="EP37"/>
  <c r="EP38"/>
  <c r="EP39"/>
  <c r="EP40"/>
  <c r="EP41"/>
  <c r="EP42"/>
  <c r="EP43"/>
  <c r="EP44"/>
  <c r="EP45"/>
  <c r="EP46"/>
  <c r="EP47"/>
  <c r="EP48"/>
  <c r="EP49"/>
  <c r="EP50"/>
  <c r="EP51"/>
  <c r="EP52"/>
  <c r="EP53"/>
  <c r="EP54"/>
  <c r="EP55"/>
  <c r="EP56"/>
  <c r="EP57"/>
  <c r="EP58"/>
  <c r="EP59"/>
  <c r="EP60"/>
  <c r="EP61"/>
  <c r="EP62"/>
  <c r="EP63"/>
  <c r="EP64"/>
  <c r="EP65"/>
  <c r="EP66"/>
  <c r="EP67"/>
  <c r="EP68"/>
  <c r="EP69"/>
  <c r="EP70"/>
  <c r="EP71"/>
  <c r="EP72"/>
  <c r="EP73"/>
  <c r="EP74"/>
  <c r="EP75"/>
  <c r="EP76"/>
  <c r="EP77"/>
  <c r="EP78"/>
  <c r="EP79"/>
  <c r="EP80"/>
  <c r="EP81"/>
  <c r="EP82"/>
  <c r="EP83"/>
  <c r="EP84"/>
  <c r="EP12"/>
  <c r="FD95" l="1"/>
  <c r="FD94"/>
  <c r="EU108"/>
  <c r="EU106"/>
  <c r="EU92"/>
  <c r="EW95" s="1"/>
  <c r="EU107"/>
  <c r="AC2" i="4"/>
  <c r="AD2"/>
  <c r="AE2"/>
  <c r="EQ13" i="2"/>
  <c r="EQ14"/>
  <c r="EQ15"/>
  <c r="EQ16"/>
  <c r="EQ17"/>
  <c r="EQ18"/>
  <c r="EQ19"/>
  <c r="EQ20"/>
  <c r="EQ21"/>
  <c r="EQ22"/>
  <c r="EQ23"/>
  <c r="EQ24"/>
  <c r="EQ25"/>
  <c r="EQ26"/>
  <c r="EQ27"/>
  <c r="EQ28"/>
  <c r="EQ29"/>
  <c r="EQ30"/>
  <c r="EQ31"/>
  <c r="EQ32"/>
  <c r="EQ33"/>
  <c r="EQ34"/>
  <c r="EQ35"/>
  <c r="EQ36"/>
  <c r="EQ37"/>
  <c r="EQ38"/>
  <c r="EQ39"/>
  <c r="EQ40"/>
  <c r="EQ41"/>
  <c r="EQ42"/>
  <c r="EQ43"/>
  <c r="EQ44"/>
  <c r="EQ45"/>
  <c r="EQ46"/>
  <c r="EQ47"/>
  <c r="EQ48"/>
  <c r="EQ49"/>
  <c r="EQ50"/>
  <c r="EQ51"/>
  <c r="EQ52"/>
  <c r="EQ53"/>
  <c r="EQ54"/>
  <c r="EQ55"/>
  <c r="EQ56"/>
  <c r="EQ57"/>
  <c r="EQ58"/>
  <c r="EQ59"/>
  <c r="EQ60"/>
  <c r="EQ61"/>
  <c r="EQ62"/>
  <c r="EQ63"/>
  <c r="EQ64"/>
  <c r="EQ65"/>
  <c r="EQ66"/>
  <c r="EQ67"/>
  <c r="EQ68"/>
  <c r="EQ69"/>
  <c r="EQ70"/>
  <c r="EQ71"/>
  <c r="EQ72"/>
  <c r="EQ73"/>
  <c r="EQ74"/>
  <c r="EQ75"/>
  <c r="EQ76"/>
  <c r="EQ77"/>
  <c r="EQ78"/>
  <c r="EQ79"/>
  <c r="EQ80"/>
  <c r="EQ81"/>
  <c r="EQ82"/>
  <c r="EQ83"/>
  <c r="EQ84"/>
  <c r="EQ12"/>
  <c r="EC12"/>
  <c r="EB12"/>
  <c r="ES13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3" i="4" s="1"/>
  <c r="ES80" i="2"/>
  <c r="AD50" i="4" s="1"/>
  <c r="ER13" i="2"/>
  <c r="ER14"/>
  <c r="ER15"/>
  <c r="ER16"/>
  <c r="ER17"/>
  <c r="ER18"/>
  <c r="ER19"/>
  <c r="ER20"/>
  <c r="ER21"/>
  <c r="ER22"/>
  <c r="ER23"/>
  <c r="ER24"/>
  <c r="ER25"/>
  <c r="ER26"/>
  <c r="ER27"/>
  <c r="ER28"/>
  <c r="ER29"/>
  <c r="ER30"/>
  <c r="ER31"/>
  <c r="ER32"/>
  <c r="ER33"/>
  <c r="ER34"/>
  <c r="ER35"/>
  <c r="ER36"/>
  <c r="ER37"/>
  <c r="ER38"/>
  <c r="ER39"/>
  <c r="ER40"/>
  <c r="ER41"/>
  <c r="ER42"/>
  <c r="ER43"/>
  <c r="ER44"/>
  <c r="ER45"/>
  <c r="ER46"/>
  <c r="ER47"/>
  <c r="ER48"/>
  <c r="ER49"/>
  <c r="ER50"/>
  <c r="ER51"/>
  <c r="ER52"/>
  <c r="ER53"/>
  <c r="ER54"/>
  <c r="ER55"/>
  <c r="ER56"/>
  <c r="ER57"/>
  <c r="ER58"/>
  <c r="ER59"/>
  <c r="ER60"/>
  <c r="ER61"/>
  <c r="ER62"/>
  <c r="ER63"/>
  <c r="ER64"/>
  <c r="ER65"/>
  <c r="ER66"/>
  <c r="ER67"/>
  <c r="ER68"/>
  <c r="ER69"/>
  <c r="ER70"/>
  <c r="ER71"/>
  <c r="ER72"/>
  <c r="ER73"/>
  <c r="ER74"/>
  <c r="ER75"/>
  <c r="ER76"/>
  <c r="ER77"/>
  <c r="ER78"/>
  <c r="ER79"/>
  <c r="ER80"/>
  <c r="ER81"/>
  <c r="ER82"/>
  <c r="ER83"/>
  <c r="ER84"/>
  <c r="EO13"/>
  <c r="EO14"/>
  <c r="EO15"/>
  <c r="EO16"/>
  <c r="EO17"/>
  <c r="EO18"/>
  <c r="EO19"/>
  <c r="EO20"/>
  <c r="EO21"/>
  <c r="EO22"/>
  <c r="EO23"/>
  <c r="EO24"/>
  <c r="EO25"/>
  <c r="EO26"/>
  <c r="EO27"/>
  <c r="EO28"/>
  <c r="EO29"/>
  <c r="EO30"/>
  <c r="EO31"/>
  <c r="EO32"/>
  <c r="EO33"/>
  <c r="EO34"/>
  <c r="EO35"/>
  <c r="EO36"/>
  <c r="EO37"/>
  <c r="EO38"/>
  <c r="EO39"/>
  <c r="EO40"/>
  <c r="EO41"/>
  <c r="EO42"/>
  <c r="EO43"/>
  <c r="EO44"/>
  <c r="EO45"/>
  <c r="EO46"/>
  <c r="EO47"/>
  <c r="EO48"/>
  <c r="EO49"/>
  <c r="EO50"/>
  <c r="EO51"/>
  <c r="EO52"/>
  <c r="EO53"/>
  <c r="EO54"/>
  <c r="EO55"/>
  <c r="EO56"/>
  <c r="EO57"/>
  <c r="EO58"/>
  <c r="EO59"/>
  <c r="EO60"/>
  <c r="EO61"/>
  <c r="EO62"/>
  <c r="EO63"/>
  <c r="EO64"/>
  <c r="EO65"/>
  <c r="EO66"/>
  <c r="EO67"/>
  <c r="EO68"/>
  <c r="EO69"/>
  <c r="EO70"/>
  <c r="EO71"/>
  <c r="EO72"/>
  <c r="EO73"/>
  <c r="EO74"/>
  <c r="EO75"/>
  <c r="EO76"/>
  <c r="EO77"/>
  <c r="EO78"/>
  <c r="EO79"/>
  <c r="EO80"/>
  <c r="EO81"/>
  <c r="EO82"/>
  <c r="EO83"/>
  <c r="EO84"/>
  <c r="EN13"/>
  <c r="EN14"/>
  <c r="EN15"/>
  <c r="EN16"/>
  <c r="EN17"/>
  <c r="EN18"/>
  <c r="EN19"/>
  <c r="EN20"/>
  <c r="EN21"/>
  <c r="EN22"/>
  <c r="EN23"/>
  <c r="EN24"/>
  <c r="EN25"/>
  <c r="EN26"/>
  <c r="EN27"/>
  <c r="EN28"/>
  <c r="EN29"/>
  <c r="EN30"/>
  <c r="EN31"/>
  <c r="EN32"/>
  <c r="EN33"/>
  <c r="EN34"/>
  <c r="EN35"/>
  <c r="EN36"/>
  <c r="EN37"/>
  <c r="EN38"/>
  <c r="EN39"/>
  <c r="EN40"/>
  <c r="EN41"/>
  <c r="EN42"/>
  <c r="EN43"/>
  <c r="EN44"/>
  <c r="EN45"/>
  <c r="EN46"/>
  <c r="EN47"/>
  <c r="EN48"/>
  <c r="EN49"/>
  <c r="EN50"/>
  <c r="EN51"/>
  <c r="EN52"/>
  <c r="EN53"/>
  <c r="EN54"/>
  <c r="EN55"/>
  <c r="EN56"/>
  <c r="EN57"/>
  <c r="EN58"/>
  <c r="EN59"/>
  <c r="EN60"/>
  <c r="EN61"/>
  <c r="EN62"/>
  <c r="EN63"/>
  <c r="EN64"/>
  <c r="EN65"/>
  <c r="EN66"/>
  <c r="EN67"/>
  <c r="EN68"/>
  <c r="EN69"/>
  <c r="EN70"/>
  <c r="EN71"/>
  <c r="EN72"/>
  <c r="EN73"/>
  <c r="EN74"/>
  <c r="EN75"/>
  <c r="EN76"/>
  <c r="EN77"/>
  <c r="EN78"/>
  <c r="EN79"/>
  <c r="EN80"/>
  <c r="EN81"/>
  <c r="EN82"/>
  <c r="EN83"/>
  <c r="EN84"/>
  <c r="ER12"/>
  <c r="EO12"/>
  <c r="EN12"/>
  <c r="ES20" l="1"/>
  <c r="AD45" i="4" s="1"/>
  <c r="EW107" i="2"/>
  <c r="ES28"/>
  <c r="AD28" i="4" s="1"/>
  <c r="ES16" i="2"/>
  <c r="AD40" i="4" s="1"/>
  <c r="ES68" i="2"/>
  <c r="AD48" i="4" s="1"/>
  <c r="ES40" i="2"/>
  <c r="AD24" i="4" s="1"/>
  <c r="ES65" i="2"/>
  <c r="AD9" i="4" s="1"/>
  <c r="EW106" i="2"/>
  <c r="EW94"/>
  <c r="EY93"/>
  <c r="EW105"/>
  <c r="EW100"/>
  <c r="EW93"/>
  <c r="ES67"/>
  <c r="AD37" i="4" s="1"/>
  <c r="ES55" i="2"/>
  <c r="AD18" i="4" s="1"/>
  <c r="ES43" i="2"/>
  <c r="AD30" i="4" s="1"/>
  <c r="ES31" i="2"/>
  <c r="AD32" i="4" s="1"/>
  <c r="ES19" i="2"/>
  <c r="AD14" i="4" s="1"/>
  <c r="ES32" i="2"/>
  <c r="AD12" i="4" s="1"/>
  <c r="ES66" i="2"/>
  <c r="AD27" i="4" s="1"/>
  <c r="EN105" i="2"/>
  <c r="ES30"/>
  <c r="AD34" i="4" s="1"/>
  <c r="ES18" i="2"/>
  <c r="AD23" i="4" s="1"/>
  <c r="ES42" i="2"/>
  <c r="AD4" i="4" s="1"/>
  <c r="ES29" i="2"/>
  <c r="AD57" i="4" s="1"/>
  <c r="ES17" i="2"/>
  <c r="AD49" i="4" s="1"/>
  <c r="ES27" i="2"/>
  <c r="AD10" i="4" s="1"/>
  <c r="ES62" i="2"/>
  <c r="AD25" i="4" s="1"/>
  <c r="ES14" i="2"/>
  <c r="AD41" i="4" s="1"/>
  <c r="ES74" i="2"/>
  <c r="AD39" i="4" s="1"/>
  <c r="ES50" i="2"/>
  <c r="AD15" i="4" s="1"/>
  <c r="ES26" i="2"/>
  <c r="AD11" i="4" s="1"/>
  <c r="ES73" i="2"/>
  <c r="AD51" i="4" s="1"/>
  <c r="ES61" i="2"/>
  <c r="AD35" i="4" s="1"/>
  <c r="ES37" i="2"/>
  <c r="AD52" i="4" s="1"/>
  <c r="ES38" i="2"/>
  <c r="AD5" i="4" s="1"/>
  <c r="ES77" i="2"/>
  <c r="AD26" i="4" s="1"/>
  <c r="ES54" i="2"/>
  <c r="AD38" i="4" s="1"/>
  <c r="EN94" i="2"/>
  <c r="ES24"/>
  <c r="AD43" i="4" s="1"/>
  <c r="ES47" i="2"/>
  <c r="AD36" i="4" s="1"/>
  <c r="ES35" i="2"/>
  <c r="AD16" i="4" s="1"/>
  <c r="ES58" i="2"/>
  <c r="AD13" i="4" s="1"/>
  <c r="ES46" i="2"/>
  <c r="AD31" i="4" s="1"/>
  <c r="ES34" i="2"/>
  <c r="AD42" i="4" s="1"/>
  <c r="ES22" i="2"/>
  <c r="AD46" i="4" s="1"/>
  <c r="EN93" i="2"/>
  <c r="ES81"/>
  <c r="AD29" i="4" s="1"/>
  <c r="ES33" i="2"/>
  <c r="AD20" i="4" s="1"/>
  <c r="ES57" i="2"/>
  <c r="AD8" i="4" s="1"/>
  <c r="ES21" i="2"/>
  <c r="AD55" i="4" s="1"/>
  <c r="ES69" i="2"/>
  <c r="AD19" i="4" s="1"/>
  <c r="ES59" i="2"/>
  <c r="AD7" i="4" s="1"/>
  <c r="ES23" i="2"/>
  <c r="AD6" i="4" s="1"/>
  <c r="ES82" i="2"/>
  <c r="AD33" i="4" s="1"/>
  <c r="ES71" i="2"/>
  <c r="AD3" i="4" s="1"/>
  <c r="ES83" i="2"/>
  <c r="AD17" i="4" s="1"/>
  <c r="ES70" i="2"/>
  <c r="AD44" i="4" s="1"/>
  <c r="ES84" i="2"/>
  <c r="AD22" i="4" s="1"/>
  <c r="ES36" i="2"/>
  <c r="AD54" i="4" s="1"/>
  <c r="EN100" i="2"/>
  <c r="ES12"/>
  <c r="AD21" i="4" s="1"/>
  <c r="EN95" i="2"/>
  <c r="EI13"/>
  <c r="EI14"/>
  <c r="EI15"/>
  <c r="EI16"/>
  <c r="EI17"/>
  <c r="EI18"/>
  <c r="EI19"/>
  <c r="EI20"/>
  <c r="EI21"/>
  <c r="EI22"/>
  <c r="EI23"/>
  <c r="EI24"/>
  <c r="EI25"/>
  <c r="EI26"/>
  <c r="EI27"/>
  <c r="EI28"/>
  <c r="EI29"/>
  <c r="EI30"/>
  <c r="EI31"/>
  <c r="EI32"/>
  <c r="EI33"/>
  <c r="EI34"/>
  <c r="EI35"/>
  <c r="EI36"/>
  <c r="EI37"/>
  <c r="EI38"/>
  <c r="EI39"/>
  <c r="EI40"/>
  <c r="EI41"/>
  <c r="EI42"/>
  <c r="EI43"/>
  <c r="EI44"/>
  <c r="EI45"/>
  <c r="EI46"/>
  <c r="EI47"/>
  <c r="EI48"/>
  <c r="EI49"/>
  <c r="EI50"/>
  <c r="EI51"/>
  <c r="EI52"/>
  <c r="EI53"/>
  <c r="EI54"/>
  <c r="EI55"/>
  <c r="EI56"/>
  <c r="EI57"/>
  <c r="EI58"/>
  <c r="EI59"/>
  <c r="EI60"/>
  <c r="EI61"/>
  <c r="EI62"/>
  <c r="EI63"/>
  <c r="EI64"/>
  <c r="EI65"/>
  <c r="EI66"/>
  <c r="EI67"/>
  <c r="EI68"/>
  <c r="EI69"/>
  <c r="EI70"/>
  <c r="EI71"/>
  <c r="EI72"/>
  <c r="EI73"/>
  <c r="EI74"/>
  <c r="EI75"/>
  <c r="EI76"/>
  <c r="EI77"/>
  <c r="EI78"/>
  <c r="EI79"/>
  <c r="EI80"/>
  <c r="EI81"/>
  <c r="EI82"/>
  <c r="EI83"/>
  <c r="EI84"/>
  <c r="EI12"/>
  <c r="EL13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53" i="4" s="1"/>
  <c r="EL80" i="2"/>
  <c r="AC50" i="4" s="1"/>
  <c r="EK13" i="2"/>
  <c r="EK14"/>
  <c r="EK15"/>
  <c r="EK16"/>
  <c r="EK17"/>
  <c r="EK18"/>
  <c r="EK19"/>
  <c r="EK20"/>
  <c r="EK21"/>
  <c r="EK22"/>
  <c r="EK23"/>
  <c r="EK24"/>
  <c r="EK25"/>
  <c r="EK26"/>
  <c r="EK27"/>
  <c r="EK28"/>
  <c r="EK29"/>
  <c r="EK30"/>
  <c r="EK31"/>
  <c r="EK32"/>
  <c r="EK33"/>
  <c r="EK34"/>
  <c r="EK35"/>
  <c r="EK36"/>
  <c r="EK37"/>
  <c r="EK38"/>
  <c r="EK39"/>
  <c r="EK40"/>
  <c r="EK41"/>
  <c r="EK42"/>
  <c r="EK43"/>
  <c r="EK44"/>
  <c r="EK45"/>
  <c r="EK46"/>
  <c r="EK47"/>
  <c r="EK48"/>
  <c r="EK49"/>
  <c r="EK50"/>
  <c r="EK51"/>
  <c r="EK52"/>
  <c r="EK53"/>
  <c r="EK54"/>
  <c r="EK55"/>
  <c r="EK56"/>
  <c r="EK57"/>
  <c r="EK58"/>
  <c r="EK59"/>
  <c r="EK60"/>
  <c r="EK61"/>
  <c r="EK62"/>
  <c r="EK63"/>
  <c r="EK64"/>
  <c r="EK65"/>
  <c r="EK66"/>
  <c r="EK67"/>
  <c r="EK68"/>
  <c r="EK69"/>
  <c r="EK70"/>
  <c r="EK71"/>
  <c r="EK72"/>
  <c r="EK73"/>
  <c r="EK74"/>
  <c r="EK75"/>
  <c r="EK76"/>
  <c r="EK77"/>
  <c r="EK78"/>
  <c r="EK79"/>
  <c r="EK80"/>
  <c r="EK81"/>
  <c r="EK82"/>
  <c r="EK83"/>
  <c r="EK84"/>
  <c r="EJ13"/>
  <c r="EJ14"/>
  <c r="EJ15"/>
  <c r="EJ16"/>
  <c r="EJ17"/>
  <c r="EJ18"/>
  <c r="EJ19"/>
  <c r="EJ20"/>
  <c r="EJ21"/>
  <c r="EJ22"/>
  <c r="EJ23"/>
  <c r="EJ24"/>
  <c r="EJ25"/>
  <c r="EJ26"/>
  <c r="EJ27"/>
  <c r="EJ28"/>
  <c r="EJ29"/>
  <c r="EJ30"/>
  <c r="EJ31"/>
  <c r="EJ32"/>
  <c r="EJ33"/>
  <c r="EJ34"/>
  <c r="EJ35"/>
  <c r="EJ36"/>
  <c r="EJ37"/>
  <c r="EJ38"/>
  <c r="EJ39"/>
  <c r="EJ40"/>
  <c r="EJ41"/>
  <c r="EJ42"/>
  <c r="EJ43"/>
  <c r="EJ44"/>
  <c r="EJ45"/>
  <c r="EJ46"/>
  <c r="EJ47"/>
  <c r="EJ48"/>
  <c r="EJ49"/>
  <c r="EJ50"/>
  <c r="EJ51"/>
  <c r="EJ52"/>
  <c r="EJ53"/>
  <c r="EJ54"/>
  <c r="EJ55"/>
  <c r="EJ56"/>
  <c r="EJ57"/>
  <c r="EJ58"/>
  <c r="EJ59"/>
  <c r="EJ60"/>
  <c r="EJ61"/>
  <c r="EJ62"/>
  <c r="EJ63"/>
  <c r="EJ64"/>
  <c r="EJ65"/>
  <c r="EJ66"/>
  <c r="EJ67"/>
  <c r="EJ68"/>
  <c r="EJ69"/>
  <c r="EJ70"/>
  <c r="EJ71"/>
  <c r="EJ72"/>
  <c r="EJ73"/>
  <c r="EJ74"/>
  <c r="EJ75"/>
  <c r="EJ76"/>
  <c r="EJ77"/>
  <c r="EJ78"/>
  <c r="EJ79"/>
  <c r="EJ80"/>
  <c r="EJ81"/>
  <c r="EJ82"/>
  <c r="EJ83"/>
  <c r="EJ84"/>
  <c r="EH13"/>
  <c r="EH14"/>
  <c r="EH15"/>
  <c r="EH16"/>
  <c r="EH17"/>
  <c r="EH18"/>
  <c r="EH19"/>
  <c r="EH20"/>
  <c r="EH21"/>
  <c r="EH22"/>
  <c r="EH23"/>
  <c r="EH24"/>
  <c r="EH25"/>
  <c r="EH26"/>
  <c r="EH27"/>
  <c r="EH28"/>
  <c r="EH29"/>
  <c r="EH30"/>
  <c r="EH31"/>
  <c r="EH32"/>
  <c r="EH33"/>
  <c r="EH34"/>
  <c r="EH35"/>
  <c r="EH36"/>
  <c r="EH37"/>
  <c r="EH38"/>
  <c r="EH39"/>
  <c r="EH40"/>
  <c r="EH41"/>
  <c r="EH42"/>
  <c r="EH43"/>
  <c r="EH44"/>
  <c r="EH45"/>
  <c r="EH46"/>
  <c r="EH47"/>
  <c r="EH48"/>
  <c r="EH49"/>
  <c r="EH50"/>
  <c r="EH51"/>
  <c r="EH52"/>
  <c r="EH53"/>
  <c r="EH54"/>
  <c r="EH55"/>
  <c r="EH56"/>
  <c r="EH57"/>
  <c r="EH58"/>
  <c r="EH59"/>
  <c r="EH60"/>
  <c r="EH61"/>
  <c r="EH62"/>
  <c r="EH63"/>
  <c r="EH64"/>
  <c r="EH65"/>
  <c r="EH66"/>
  <c r="EH67"/>
  <c r="EH68"/>
  <c r="EH69"/>
  <c r="EH70"/>
  <c r="EH71"/>
  <c r="EH72"/>
  <c r="EH73"/>
  <c r="EH74"/>
  <c r="EH75"/>
  <c r="EH76"/>
  <c r="EH77"/>
  <c r="EH78"/>
  <c r="EH79"/>
  <c r="EH80"/>
  <c r="EH81"/>
  <c r="EH82"/>
  <c r="EH83"/>
  <c r="EH84"/>
  <c r="EG13"/>
  <c r="EG14"/>
  <c r="EG15"/>
  <c r="EG16"/>
  <c r="EG17"/>
  <c r="EG18"/>
  <c r="EG19"/>
  <c r="EG20"/>
  <c r="EG21"/>
  <c r="EG22"/>
  <c r="EG23"/>
  <c r="EG24"/>
  <c r="EG25"/>
  <c r="EG26"/>
  <c r="EG27"/>
  <c r="EG28"/>
  <c r="EG29"/>
  <c r="EG30"/>
  <c r="EG31"/>
  <c r="EG32"/>
  <c r="EG33"/>
  <c r="EG34"/>
  <c r="EG35"/>
  <c r="EG36"/>
  <c r="EG37"/>
  <c r="EG38"/>
  <c r="EG39"/>
  <c r="EG40"/>
  <c r="EG41"/>
  <c r="EG42"/>
  <c r="EL42" s="1"/>
  <c r="AC4" i="4" s="1"/>
  <c r="EG43" i="2"/>
  <c r="EL43" s="1"/>
  <c r="AC30" i="4" s="1"/>
  <c r="EG44" i="2"/>
  <c r="EG45"/>
  <c r="EG46"/>
  <c r="EG47"/>
  <c r="EG48"/>
  <c r="EG49"/>
  <c r="EG50"/>
  <c r="EG51"/>
  <c r="EG52"/>
  <c r="EG53"/>
  <c r="EG54"/>
  <c r="EG55"/>
  <c r="EL55" s="1"/>
  <c r="AC18" i="4" s="1"/>
  <c r="EG56" i="2"/>
  <c r="EG57"/>
  <c r="EG58"/>
  <c r="EG59"/>
  <c r="EG60"/>
  <c r="EG61"/>
  <c r="EG62"/>
  <c r="EG63"/>
  <c r="EG64"/>
  <c r="EG65"/>
  <c r="EG66"/>
  <c r="EG67"/>
  <c r="EG68"/>
  <c r="EG69"/>
  <c r="EG70"/>
  <c r="EG71"/>
  <c r="EG72"/>
  <c r="EG73"/>
  <c r="EG74"/>
  <c r="EG75"/>
  <c r="EG76"/>
  <c r="EG77"/>
  <c r="EG78"/>
  <c r="EG79"/>
  <c r="EG80"/>
  <c r="EG81"/>
  <c r="EG82"/>
  <c r="EG83"/>
  <c r="EG84"/>
  <c r="EJ12"/>
  <c r="EK12"/>
  <c r="EH12"/>
  <c r="EG12"/>
  <c r="EL30" l="1"/>
  <c r="AC34" i="4" s="1"/>
  <c r="EL19" i="2"/>
  <c r="AC14" i="4" s="1"/>
  <c r="EL66" i="2"/>
  <c r="AC27" i="4" s="1"/>
  <c r="EL18" i="2"/>
  <c r="AC23" i="4" s="1"/>
  <c r="EL77" i="2"/>
  <c r="AC26" i="4" s="1"/>
  <c r="EL65" i="2"/>
  <c r="AC9" i="4" s="1"/>
  <c r="EL53" i="2"/>
  <c r="AC58" i="4" s="1"/>
  <c r="EL29" i="2"/>
  <c r="AC57" i="4" s="1"/>
  <c r="EL17" i="2"/>
  <c r="AC49" i="4" s="1"/>
  <c r="EL54" i="2"/>
  <c r="AC38" i="4" s="1"/>
  <c r="EL74" i="2"/>
  <c r="AC39" i="4" s="1"/>
  <c r="EL73" i="2"/>
  <c r="AC51" i="4" s="1"/>
  <c r="EL39" i="2"/>
  <c r="AC62" i="4" s="1"/>
  <c r="EL38" i="2"/>
  <c r="AC5" i="4" s="1"/>
  <c r="EG100" i="2"/>
  <c r="EL59"/>
  <c r="AC7" i="4" s="1"/>
  <c r="EL82" i="2"/>
  <c r="AC33" i="4" s="1"/>
  <c r="EL22" i="2"/>
  <c r="AC46" i="4" s="1"/>
  <c r="EL47" i="2"/>
  <c r="AC36" i="4" s="1"/>
  <c r="EL35" i="2"/>
  <c r="AC16" i="4" s="1"/>
  <c r="EL34" i="2"/>
  <c r="AC42" i="4" s="1"/>
  <c r="EL83" i="2"/>
  <c r="AC17" i="4" s="1"/>
  <c r="EL24" i="2"/>
  <c r="AC43" i="4" s="1"/>
  <c r="EL71" i="2"/>
  <c r="AC3" i="4" s="1"/>
  <c r="EL23" i="2"/>
  <c r="AC6" i="4" s="1"/>
  <c r="EG95" i="2"/>
  <c r="EL68"/>
  <c r="AC48" i="4" s="1"/>
  <c r="EL32" i="2"/>
  <c r="AC12" i="4" s="1"/>
  <c r="EL20" i="2"/>
  <c r="AC45" i="4" s="1"/>
  <c r="EG94" i="2"/>
  <c r="EL81"/>
  <c r="AC29" i="4" s="1"/>
  <c r="EL58" i="2"/>
  <c r="AC13" i="4" s="1"/>
  <c r="EL46" i="2"/>
  <c r="AC31" i="4" s="1"/>
  <c r="EL57" i="2"/>
  <c r="AC8" i="4" s="1"/>
  <c r="EG93" i="2"/>
  <c r="EL69"/>
  <c r="AC19" i="4" s="1"/>
  <c r="EG105" i="2"/>
  <c r="EL84"/>
  <c r="AC22" i="4" s="1"/>
  <c r="EL67" i="2"/>
  <c r="AC37" i="4" s="1"/>
  <c r="EL40" i="2"/>
  <c r="AC24" i="4" s="1"/>
  <c r="EL28" i="2"/>
  <c r="AC28" i="4" s="1"/>
  <c r="EL16" i="2"/>
  <c r="AC40" i="4" s="1"/>
  <c r="EL27" i="2"/>
  <c r="AC10" i="4" s="1"/>
  <c r="EL15" i="2"/>
  <c r="AC61" i="4" s="1"/>
  <c r="EL62" i="2"/>
  <c r="AC25" i="4" s="1"/>
  <c r="EL50" i="2"/>
  <c r="AC15" i="4" s="1"/>
  <c r="EL26" i="2"/>
  <c r="AC11" i="4" s="1"/>
  <c r="EL14" i="2"/>
  <c r="AC41" i="4" s="1"/>
  <c r="EL61" i="2"/>
  <c r="AC35" i="4" s="1"/>
  <c r="EL48" i="2"/>
  <c r="AC47" i="4" s="1"/>
  <c r="EL33" i="2"/>
  <c r="AC20" i="4" s="1"/>
  <c r="EL31" i="2"/>
  <c r="AC32" i="4" s="1"/>
  <c r="EL12" i="2"/>
  <c r="AC21" i="4" s="1"/>
  <c r="EE13" i="2"/>
  <c r="EE17"/>
  <c r="EE22"/>
  <c r="EE25"/>
  <c r="EE41"/>
  <c r="EE44"/>
  <c r="EE45"/>
  <c r="EE49"/>
  <c r="EE51"/>
  <c r="EE52"/>
  <c r="EE53"/>
  <c r="EE56"/>
  <c r="EE60"/>
  <c r="EE63"/>
  <c r="EE64"/>
  <c r="EE72"/>
  <c r="EE75"/>
  <c r="EE76"/>
  <c r="EE78"/>
  <c r="EE79"/>
  <c r="EE80"/>
  <c r="ED13"/>
  <c r="ED14"/>
  <c r="ED15"/>
  <c r="ED16"/>
  <c r="ED17"/>
  <c r="ED18"/>
  <c r="ED19"/>
  <c r="ED20"/>
  <c r="ED21"/>
  <c r="ED22"/>
  <c r="ED23"/>
  <c r="ED24"/>
  <c r="ED25"/>
  <c r="ED26"/>
  <c r="ED27"/>
  <c r="ED28"/>
  <c r="ED29"/>
  <c r="ED30"/>
  <c r="ED31"/>
  <c r="ED32"/>
  <c r="ED33"/>
  <c r="ED34"/>
  <c r="ED35"/>
  <c r="ED36"/>
  <c r="ED37"/>
  <c r="ED38"/>
  <c r="ED39"/>
  <c r="ED40"/>
  <c r="ED41"/>
  <c r="ED42"/>
  <c r="ED43"/>
  <c r="ED44"/>
  <c r="ED45"/>
  <c r="ED46"/>
  <c r="ED47"/>
  <c r="ED48"/>
  <c r="ED49"/>
  <c r="ED50"/>
  <c r="ED51"/>
  <c r="ED52"/>
  <c r="ED53"/>
  <c r="ED54"/>
  <c r="ED55"/>
  <c r="ED56"/>
  <c r="ED57"/>
  <c r="ED58"/>
  <c r="ED59"/>
  <c r="ED60"/>
  <c r="ED61"/>
  <c r="ED62"/>
  <c r="ED63"/>
  <c r="ED64"/>
  <c r="ED65"/>
  <c r="ED66"/>
  <c r="ED67"/>
  <c r="ED68"/>
  <c r="ED69"/>
  <c r="ED70"/>
  <c r="ED71"/>
  <c r="ED72"/>
  <c r="ED73"/>
  <c r="ED74"/>
  <c r="ED75"/>
  <c r="ED76"/>
  <c r="ED77"/>
  <c r="ED78"/>
  <c r="ED79"/>
  <c r="ED80"/>
  <c r="ED81"/>
  <c r="ED82"/>
  <c r="ED83"/>
  <c r="ED84"/>
  <c r="EC13"/>
  <c r="EC14"/>
  <c r="EC15"/>
  <c r="EC16"/>
  <c r="EC17"/>
  <c r="EC18"/>
  <c r="EC19"/>
  <c r="EC20"/>
  <c r="EC21"/>
  <c r="EC22"/>
  <c r="EC23"/>
  <c r="EC24"/>
  <c r="EC25"/>
  <c r="EC26"/>
  <c r="EC27"/>
  <c r="EC28"/>
  <c r="EC29"/>
  <c r="EC30"/>
  <c r="EC31"/>
  <c r="EC32"/>
  <c r="EC33"/>
  <c r="EC34"/>
  <c r="EC35"/>
  <c r="EC36"/>
  <c r="EC37"/>
  <c r="EC38"/>
  <c r="EC39"/>
  <c r="EC40"/>
  <c r="EC41"/>
  <c r="EC42"/>
  <c r="EC43"/>
  <c r="EC44"/>
  <c r="EC45"/>
  <c r="EC46"/>
  <c r="EC47"/>
  <c r="EC48"/>
  <c r="EC49"/>
  <c r="EC50"/>
  <c r="EC51"/>
  <c r="EC52"/>
  <c r="EC53"/>
  <c r="EC54"/>
  <c r="EC55"/>
  <c r="EC56"/>
  <c r="EC57"/>
  <c r="EC58"/>
  <c r="EC59"/>
  <c r="EC60"/>
  <c r="EC61"/>
  <c r="EC62"/>
  <c r="EC63"/>
  <c r="EC64"/>
  <c r="EC65"/>
  <c r="EC66"/>
  <c r="EC67"/>
  <c r="EC68"/>
  <c r="EC69"/>
  <c r="EC70"/>
  <c r="EC71"/>
  <c r="EC72"/>
  <c r="EC73"/>
  <c r="EC74"/>
  <c r="EC75"/>
  <c r="EC76"/>
  <c r="EC77"/>
  <c r="EC78"/>
  <c r="EC79"/>
  <c r="EC80"/>
  <c r="EC81"/>
  <c r="EC82"/>
  <c r="EC83"/>
  <c r="EC84"/>
  <c r="EB13"/>
  <c r="EB14"/>
  <c r="EB15"/>
  <c r="EB16"/>
  <c r="EB17"/>
  <c r="EB18"/>
  <c r="EB19"/>
  <c r="EB20"/>
  <c r="EB21"/>
  <c r="EB22"/>
  <c r="EB23"/>
  <c r="EB24"/>
  <c r="EB25"/>
  <c r="EB26"/>
  <c r="EB27"/>
  <c r="EB28"/>
  <c r="EB29"/>
  <c r="EB30"/>
  <c r="EB31"/>
  <c r="EB32"/>
  <c r="EB33"/>
  <c r="EB34"/>
  <c r="EB35"/>
  <c r="EB36"/>
  <c r="EB37"/>
  <c r="EB38"/>
  <c r="EB39"/>
  <c r="EB40"/>
  <c r="EB41"/>
  <c r="EB42"/>
  <c r="EB43"/>
  <c r="EB44"/>
  <c r="EB45"/>
  <c r="EB46"/>
  <c r="EB47"/>
  <c r="EB48"/>
  <c r="EB49"/>
  <c r="EB50"/>
  <c r="EB51"/>
  <c r="EB52"/>
  <c r="EB53"/>
  <c r="EB54"/>
  <c r="EB55"/>
  <c r="EB56"/>
  <c r="EB57"/>
  <c r="EB58"/>
  <c r="EB59"/>
  <c r="EB60"/>
  <c r="EB61"/>
  <c r="EB62"/>
  <c r="EB63"/>
  <c r="EB64"/>
  <c r="EB65"/>
  <c r="EB66"/>
  <c r="EB67"/>
  <c r="EB68"/>
  <c r="EB69"/>
  <c r="EB70"/>
  <c r="EB71"/>
  <c r="EB72"/>
  <c r="EB73"/>
  <c r="EB74"/>
  <c r="EB75"/>
  <c r="EB76"/>
  <c r="EB77"/>
  <c r="EB78"/>
  <c r="EB79"/>
  <c r="EB80"/>
  <c r="EB81"/>
  <c r="EB82"/>
  <c r="EB83"/>
  <c r="EB84"/>
  <c r="EA13"/>
  <c r="EA14"/>
  <c r="EA15"/>
  <c r="EA16"/>
  <c r="EA17"/>
  <c r="EA18"/>
  <c r="EA19"/>
  <c r="EA20"/>
  <c r="EA21"/>
  <c r="EA22"/>
  <c r="EA23"/>
  <c r="EA24"/>
  <c r="EA25"/>
  <c r="EA26"/>
  <c r="EA27"/>
  <c r="EA28"/>
  <c r="EA29"/>
  <c r="EA30"/>
  <c r="EA31"/>
  <c r="EA32"/>
  <c r="EA33"/>
  <c r="EA34"/>
  <c r="EA35"/>
  <c r="EA36"/>
  <c r="EA37"/>
  <c r="EA38"/>
  <c r="EA39"/>
  <c r="EA40"/>
  <c r="EA41"/>
  <c r="EA42"/>
  <c r="EA43"/>
  <c r="EA44"/>
  <c r="EA45"/>
  <c r="EA46"/>
  <c r="EA47"/>
  <c r="EA48"/>
  <c r="EA49"/>
  <c r="EA50"/>
  <c r="EA51"/>
  <c r="EA52"/>
  <c r="EA53"/>
  <c r="EA54"/>
  <c r="EA55"/>
  <c r="EA56"/>
  <c r="EA57"/>
  <c r="EA58"/>
  <c r="EA59"/>
  <c r="EA60"/>
  <c r="EA61"/>
  <c r="EA62"/>
  <c r="EA63"/>
  <c r="EA64"/>
  <c r="EA65"/>
  <c r="EA66"/>
  <c r="EA67"/>
  <c r="EA68"/>
  <c r="EA69"/>
  <c r="EA70"/>
  <c r="EA71"/>
  <c r="EA72"/>
  <c r="EA73"/>
  <c r="EA74"/>
  <c r="EA75"/>
  <c r="EA76"/>
  <c r="EA77"/>
  <c r="EA78"/>
  <c r="EA79"/>
  <c r="EA80"/>
  <c r="EA81"/>
  <c r="EA82"/>
  <c r="EA83"/>
  <c r="EA84"/>
  <c r="DZ13"/>
  <c r="DZ14"/>
  <c r="DZ15"/>
  <c r="DZ16"/>
  <c r="DZ17"/>
  <c r="DZ18"/>
  <c r="DZ19"/>
  <c r="DZ20"/>
  <c r="EE20" s="1"/>
  <c r="DZ21"/>
  <c r="EE21" s="1"/>
  <c r="DZ22"/>
  <c r="DZ23"/>
  <c r="DZ24"/>
  <c r="DZ25"/>
  <c r="DZ26"/>
  <c r="DZ27"/>
  <c r="DZ28"/>
  <c r="DZ29"/>
  <c r="DZ30"/>
  <c r="DZ31"/>
  <c r="DZ32"/>
  <c r="DZ33"/>
  <c r="DZ34"/>
  <c r="DZ35"/>
  <c r="DZ36"/>
  <c r="DZ37"/>
  <c r="DZ38"/>
  <c r="DZ39"/>
  <c r="DZ40"/>
  <c r="DZ41"/>
  <c r="DZ42"/>
  <c r="DZ43"/>
  <c r="DZ44"/>
  <c r="DZ45"/>
  <c r="DZ46"/>
  <c r="DZ47"/>
  <c r="DZ48"/>
  <c r="DZ49"/>
  <c r="DZ50"/>
  <c r="DZ51"/>
  <c r="DZ52"/>
  <c r="DZ53"/>
  <c r="DZ54"/>
  <c r="DZ55"/>
  <c r="DZ56"/>
  <c r="DZ57"/>
  <c r="DZ58"/>
  <c r="DZ59"/>
  <c r="DZ60"/>
  <c r="DZ61"/>
  <c r="DZ62"/>
  <c r="DZ63"/>
  <c r="DZ64"/>
  <c r="DZ65"/>
  <c r="DZ66"/>
  <c r="DZ67"/>
  <c r="DZ68"/>
  <c r="DZ69"/>
  <c r="DZ70"/>
  <c r="DZ71"/>
  <c r="DZ72"/>
  <c r="DZ73"/>
  <c r="DZ74"/>
  <c r="DZ75"/>
  <c r="DZ76"/>
  <c r="DZ77"/>
  <c r="DZ78"/>
  <c r="DZ79"/>
  <c r="DZ80"/>
  <c r="DZ81"/>
  <c r="DZ82"/>
  <c r="DZ83"/>
  <c r="DZ84"/>
  <c r="ED12"/>
  <c r="EA12"/>
  <c r="DZ12"/>
  <c r="DZ2"/>
  <c r="EE47" l="1"/>
  <c r="EE15"/>
  <c r="EE58"/>
  <c r="EE27"/>
  <c r="EE46"/>
  <c r="EE16"/>
  <c r="EE29"/>
  <c r="EE33"/>
  <c r="EE28"/>
  <c r="EE34"/>
  <c r="EE18"/>
  <c r="EE84"/>
  <c r="EE36"/>
  <c r="EE24"/>
  <c r="EE57"/>
  <c r="EE83"/>
  <c r="EE48"/>
  <c r="EE40"/>
  <c r="EE61"/>
  <c r="EE82"/>
  <c r="EE81"/>
  <c r="EE62"/>
  <c r="EE26"/>
  <c r="EE50"/>
  <c r="EE59"/>
  <c r="EE73"/>
  <c r="EE37"/>
  <c r="EE23"/>
  <c r="EE35"/>
  <c r="EE38"/>
  <c r="EE14"/>
  <c r="EE55"/>
  <c r="EE67"/>
  <c r="EE43"/>
  <c r="EE19"/>
  <c r="EE66"/>
  <c r="EE30"/>
  <c r="EE31"/>
  <c r="EE42"/>
  <c r="EE77"/>
  <c r="EE68"/>
  <c r="EE71"/>
  <c r="EE54"/>
  <c r="EE65"/>
  <c r="EE32"/>
  <c r="EG107"/>
  <c r="EG106"/>
  <c r="EG92"/>
  <c r="EG108"/>
  <c r="EE70"/>
  <c r="DZ105"/>
  <c r="DZ100"/>
  <c r="EE69"/>
  <c r="DZ95"/>
  <c r="EE74"/>
  <c r="EE39"/>
  <c r="DZ93"/>
  <c r="DZ94"/>
  <c r="EE12"/>
  <c r="DX13"/>
  <c r="DX15"/>
  <c r="DX17"/>
  <c r="DX18"/>
  <c r="DX25"/>
  <c r="DX33"/>
  <c r="DX36"/>
  <c r="DX41"/>
  <c r="DX43"/>
  <c r="DX44"/>
  <c r="DX45"/>
  <c r="DX46"/>
  <c r="DX47"/>
  <c r="DX48"/>
  <c r="DX49"/>
  <c r="DX51"/>
  <c r="DX52"/>
  <c r="DX53"/>
  <c r="DX56"/>
  <c r="DX60"/>
  <c r="DX63"/>
  <c r="DX64"/>
  <c r="DX72"/>
  <c r="DX74"/>
  <c r="DX75"/>
  <c r="DX76"/>
  <c r="DX78"/>
  <c r="DX79"/>
  <c r="DX80"/>
  <c r="DW13"/>
  <c r="DW14"/>
  <c r="DW15"/>
  <c r="DW16"/>
  <c r="DW17"/>
  <c r="DW18"/>
  <c r="DW19"/>
  <c r="DW20"/>
  <c r="DW21"/>
  <c r="DW22"/>
  <c r="DW23"/>
  <c r="DW24"/>
  <c r="DW25"/>
  <c r="DW26"/>
  <c r="DW27"/>
  <c r="DW28"/>
  <c r="DW29"/>
  <c r="DW30"/>
  <c r="DW31"/>
  <c r="DW32"/>
  <c r="DW33"/>
  <c r="DW34"/>
  <c r="DW35"/>
  <c r="DW36"/>
  <c r="DW37"/>
  <c r="DW38"/>
  <c r="DW39"/>
  <c r="DW40"/>
  <c r="DW41"/>
  <c r="DW42"/>
  <c r="DW43"/>
  <c r="DW44"/>
  <c r="DW45"/>
  <c r="DW46"/>
  <c r="DW47"/>
  <c r="DW48"/>
  <c r="DW49"/>
  <c r="DW50"/>
  <c r="DW51"/>
  <c r="DW52"/>
  <c r="DW53"/>
  <c r="DW54"/>
  <c r="DW55"/>
  <c r="DW56"/>
  <c r="DW57"/>
  <c r="DW58"/>
  <c r="DW59"/>
  <c r="DW60"/>
  <c r="DW61"/>
  <c r="DW62"/>
  <c r="DW63"/>
  <c r="DW64"/>
  <c r="DW65"/>
  <c r="DW66"/>
  <c r="DW67"/>
  <c r="DW68"/>
  <c r="DW69"/>
  <c r="DW70"/>
  <c r="DW71"/>
  <c r="DW72"/>
  <c r="DW73"/>
  <c r="DW74"/>
  <c r="DW75"/>
  <c r="DW76"/>
  <c r="DW77"/>
  <c r="DW78"/>
  <c r="DW79"/>
  <c r="DW80"/>
  <c r="DW81"/>
  <c r="DW82"/>
  <c r="DW83"/>
  <c r="DW84"/>
  <c r="DV13"/>
  <c r="DV14"/>
  <c r="DV15"/>
  <c r="DV16"/>
  <c r="DV17"/>
  <c r="DV18"/>
  <c r="DV19"/>
  <c r="DV20"/>
  <c r="DV21"/>
  <c r="DV22"/>
  <c r="DV23"/>
  <c r="DV24"/>
  <c r="DV25"/>
  <c r="DV26"/>
  <c r="DV27"/>
  <c r="DV28"/>
  <c r="DV29"/>
  <c r="DV30"/>
  <c r="DV31"/>
  <c r="DV32"/>
  <c r="DV33"/>
  <c r="DV34"/>
  <c r="DV35"/>
  <c r="DV36"/>
  <c r="DV37"/>
  <c r="DV38"/>
  <c r="DV39"/>
  <c r="DV40"/>
  <c r="DV41"/>
  <c r="DV42"/>
  <c r="DV43"/>
  <c r="DV44"/>
  <c r="DV45"/>
  <c r="DV46"/>
  <c r="DV47"/>
  <c r="DV48"/>
  <c r="DV49"/>
  <c r="DV50"/>
  <c r="DV51"/>
  <c r="DV52"/>
  <c r="DV53"/>
  <c r="DV54"/>
  <c r="DV55"/>
  <c r="DV56"/>
  <c r="DV57"/>
  <c r="DV58"/>
  <c r="DV59"/>
  <c r="DV60"/>
  <c r="DV61"/>
  <c r="DV62"/>
  <c r="DV63"/>
  <c r="DV64"/>
  <c r="DV65"/>
  <c r="DV66"/>
  <c r="DV67"/>
  <c r="DV68"/>
  <c r="DV69"/>
  <c r="DV70"/>
  <c r="DV71"/>
  <c r="DV72"/>
  <c r="DV73"/>
  <c r="DV74"/>
  <c r="DV75"/>
  <c r="DV76"/>
  <c r="DV77"/>
  <c r="DV78"/>
  <c r="DV79"/>
  <c r="DV80"/>
  <c r="DV81"/>
  <c r="DV82"/>
  <c r="DV83"/>
  <c r="DV84"/>
  <c r="DU13"/>
  <c r="DU14"/>
  <c r="DU15"/>
  <c r="DU16"/>
  <c r="DU17"/>
  <c r="DU18"/>
  <c r="DU19"/>
  <c r="DU20"/>
  <c r="DU21"/>
  <c r="DU22"/>
  <c r="DU23"/>
  <c r="DU24"/>
  <c r="DU25"/>
  <c r="DU26"/>
  <c r="DU27"/>
  <c r="DU28"/>
  <c r="DU29"/>
  <c r="DU30"/>
  <c r="DU31"/>
  <c r="DU32"/>
  <c r="DU33"/>
  <c r="DU34"/>
  <c r="DU35"/>
  <c r="DU36"/>
  <c r="DU37"/>
  <c r="DU38"/>
  <c r="DU39"/>
  <c r="DU40"/>
  <c r="DU41"/>
  <c r="DU42"/>
  <c r="DU43"/>
  <c r="DU44"/>
  <c r="DU45"/>
  <c r="DU46"/>
  <c r="DU47"/>
  <c r="DU48"/>
  <c r="DU49"/>
  <c r="DU50"/>
  <c r="DU51"/>
  <c r="DU52"/>
  <c r="DU53"/>
  <c r="DU54"/>
  <c r="DU55"/>
  <c r="DU56"/>
  <c r="DU57"/>
  <c r="DU58"/>
  <c r="DU59"/>
  <c r="DU60"/>
  <c r="DU61"/>
  <c r="DU62"/>
  <c r="DU63"/>
  <c r="DU64"/>
  <c r="DU65"/>
  <c r="DU66"/>
  <c r="DU67"/>
  <c r="DU68"/>
  <c r="DU69"/>
  <c r="DU70"/>
  <c r="DU71"/>
  <c r="DU72"/>
  <c r="DU73"/>
  <c r="DU74"/>
  <c r="DU75"/>
  <c r="DU76"/>
  <c r="DU77"/>
  <c r="DU78"/>
  <c r="DU79"/>
  <c r="DU80"/>
  <c r="DU81"/>
  <c r="DU82"/>
  <c r="DU83"/>
  <c r="DU84"/>
  <c r="DT13"/>
  <c r="DT14"/>
  <c r="DT15"/>
  <c r="DT16"/>
  <c r="DT17"/>
  <c r="DT18"/>
  <c r="DT19"/>
  <c r="DT20"/>
  <c r="DT21"/>
  <c r="DT22"/>
  <c r="DT23"/>
  <c r="DT24"/>
  <c r="DT25"/>
  <c r="DT26"/>
  <c r="DT27"/>
  <c r="DT28"/>
  <c r="DT29"/>
  <c r="DT30"/>
  <c r="DT31"/>
  <c r="DT32"/>
  <c r="DT33"/>
  <c r="DT34"/>
  <c r="DT35"/>
  <c r="DT36"/>
  <c r="DT37"/>
  <c r="DT38"/>
  <c r="DT39"/>
  <c r="DT40"/>
  <c r="DT41"/>
  <c r="DT42"/>
  <c r="DT43"/>
  <c r="DT44"/>
  <c r="DT45"/>
  <c r="DT46"/>
  <c r="DT47"/>
  <c r="DT48"/>
  <c r="DT49"/>
  <c r="DT50"/>
  <c r="DT51"/>
  <c r="DT52"/>
  <c r="DT53"/>
  <c r="DT54"/>
  <c r="DT55"/>
  <c r="DT56"/>
  <c r="DT57"/>
  <c r="DT58"/>
  <c r="DT59"/>
  <c r="DT60"/>
  <c r="DT61"/>
  <c r="DT62"/>
  <c r="DT63"/>
  <c r="DT64"/>
  <c r="DT65"/>
  <c r="DT66"/>
  <c r="DT67"/>
  <c r="DT68"/>
  <c r="DT69"/>
  <c r="DT70"/>
  <c r="DT71"/>
  <c r="DT72"/>
  <c r="DT73"/>
  <c r="DT74"/>
  <c r="DT75"/>
  <c r="DT76"/>
  <c r="DT77"/>
  <c r="DT78"/>
  <c r="DT79"/>
  <c r="DT80"/>
  <c r="DT81"/>
  <c r="DT82"/>
  <c r="DT83"/>
  <c r="DT84"/>
  <c r="DS13"/>
  <c r="DS14"/>
  <c r="DS15"/>
  <c r="DS16"/>
  <c r="DS17"/>
  <c r="DS18"/>
  <c r="DS19"/>
  <c r="DS20"/>
  <c r="DS21"/>
  <c r="DS22"/>
  <c r="DX22" s="1"/>
  <c r="DS23"/>
  <c r="DX23" s="1"/>
  <c r="DS24"/>
  <c r="DS25"/>
  <c r="DS26"/>
  <c r="DX26" s="1"/>
  <c r="DS27"/>
  <c r="DS28"/>
  <c r="DS29"/>
  <c r="DS30"/>
  <c r="DS31"/>
  <c r="DS32"/>
  <c r="DS33"/>
  <c r="DS34"/>
  <c r="DS35"/>
  <c r="DS36"/>
  <c r="DS37"/>
  <c r="DX37" s="1"/>
  <c r="DS38"/>
  <c r="DS39"/>
  <c r="DS40"/>
  <c r="DX40" s="1"/>
  <c r="DS41"/>
  <c r="DS42"/>
  <c r="DS43"/>
  <c r="DS44"/>
  <c r="DS45"/>
  <c r="DS46"/>
  <c r="DS47"/>
  <c r="DS48"/>
  <c r="DS49"/>
  <c r="DS50"/>
  <c r="DS51"/>
  <c r="DS52"/>
  <c r="DS53"/>
  <c r="DS54"/>
  <c r="DS55"/>
  <c r="DX55" s="1"/>
  <c r="DS56"/>
  <c r="DS57"/>
  <c r="DS58"/>
  <c r="DX58" s="1"/>
  <c r="DS59"/>
  <c r="DX59" s="1"/>
  <c r="DS60"/>
  <c r="DS61"/>
  <c r="DS62"/>
  <c r="DS63"/>
  <c r="DS64"/>
  <c r="DS65"/>
  <c r="DS66"/>
  <c r="DS67"/>
  <c r="DS68"/>
  <c r="DS69"/>
  <c r="DS70"/>
  <c r="DX70" s="1"/>
  <c r="DS71"/>
  <c r="DS72"/>
  <c r="DS73"/>
  <c r="DX73" s="1"/>
  <c r="DS74"/>
  <c r="DS75"/>
  <c r="DS76"/>
  <c r="DS77"/>
  <c r="DS78"/>
  <c r="DS79"/>
  <c r="DS80"/>
  <c r="DS81"/>
  <c r="DS82"/>
  <c r="DS83"/>
  <c r="DS84"/>
  <c r="DV12"/>
  <c r="DU12"/>
  <c r="DW12"/>
  <c r="DT12"/>
  <c r="DS12"/>
  <c r="DX62" l="1"/>
  <c r="DX81"/>
  <c r="DX61"/>
  <c r="DX32"/>
  <c r="DX34"/>
  <c r="DX14"/>
  <c r="DX82"/>
  <c r="DX19"/>
  <c r="DX29"/>
  <c r="DX35"/>
  <c r="DX84"/>
  <c r="DX20"/>
  <c r="DX27"/>
  <c r="DX24"/>
  <c r="DX30"/>
  <c r="DX31"/>
  <c r="DX68"/>
  <c r="DX77"/>
  <c r="DX57"/>
  <c r="DX67"/>
  <c r="DX71"/>
  <c r="DX83"/>
  <c r="DX39"/>
  <c r="DX65"/>
  <c r="DX54"/>
  <c r="DX42"/>
  <c r="DX16"/>
  <c r="DX21"/>
  <c r="DX66"/>
  <c r="DX28"/>
  <c r="DX50"/>
  <c r="DX38"/>
  <c r="DS93"/>
  <c r="DS105"/>
  <c r="DS94"/>
  <c r="DS95"/>
  <c r="DS100"/>
  <c r="EI106"/>
  <c r="EI107"/>
  <c r="EI100"/>
  <c r="EI95"/>
  <c r="EI105"/>
  <c r="EI94"/>
  <c r="EK93"/>
  <c r="EI93"/>
  <c r="DX69"/>
  <c r="DZ108"/>
  <c r="DZ107"/>
  <c r="DZ106"/>
  <c r="DZ92"/>
  <c r="DX12"/>
  <c r="DQ13"/>
  <c r="DQ15"/>
  <c r="DQ25"/>
  <c r="DQ41"/>
  <c r="DQ44"/>
  <c r="DQ45"/>
  <c r="DQ49"/>
  <c r="DQ51"/>
  <c r="DQ52"/>
  <c r="DQ56"/>
  <c r="DQ60"/>
  <c r="DQ64"/>
  <c r="DQ72"/>
  <c r="DQ75"/>
  <c r="DQ78"/>
  <c r="DQ80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DP47"/>
  <c r="DP48"/>
  <c r="DP49"/>
  <c r="DP50"/>
  <c r="DP51"/>
  <c r="DP52"/>
  <c r="DP53"/>
  <c r="DP54"/>
  <c r="DP55"/>
  <c r="DP56"/>
  <c r="DP57"/>
  <c r="DP58"/>
  <c r="DP59"/>
  <c r="DP60"/>
  <c r="DP61"/>
  <c r="DP62"/>
  <c r="DP63"/>
  <c r="DP64"/>
  <c r="DP65"/>
  <c r="DP66"/>
  <c r="DP67"/>
  <c r="DP68"/>
  <c r="DP69"/>
  <c r="DP70"/>
  <c r="DP71"/>
  <c r="DP72"/>
  <c r="DP73"/>
  <c r="DP74"/>
  <c r="DP75"/>
  <c r="DP76"/>
  <c r="DP77"/>
  <c r="DP78"/>
  <c r="DP79"/>
  <c r="DP80"/>
  <c r="DP81"/>
  <c r="DP82"/>
  <c r="DP83"/>
  <c r="DP84"/>
  <c r="DO13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1"/>
  <c r="DO32"/>
  <c r="DO33"/>
  <c r="DO34"/>
  <c r="DO35"/>
  <c r="DO36"/>
  <c r="DO37"/>
  <c r="DO38"/>
  <c r="DO39"/>
  <c r="DO40"/>
  <c r="DO41"/>
  <c r="DO42"/>
  <c r="DO43"/>
  <c r="DO44"/>
  <c r="DO45"/>
  <c r="DO46"/>
  <c r="DO47"/>
  <c r="DO48"/>
  <c r="DO49"/>
  <c r="DO50"/>
  <c r="DO51"/>
  <c r="DO52"/>
  <c r="DO53"/>
  <c r="DO54"/>
  <c r="DO55"/>
  <c r="DO56"/>
  <c r="DO57"/>
  <c r="DO58"/>
  <c r="DO59"/>
  <c r="DO60"/>
  <c r="DO61"/>
  <c r="DO62"/>
  <c r="DO63"/>
  <c r="DO64"/>
  <c r="DO65"/>
  <c r="DO66"/>
  <c r="DO67"/>
  <c r="DO68"/>
  <c r="DO69"/>
  <c r="DO70"/>
  <c r="DO71"/>
  <c r="DO72"/>
  <c r="DO73"/>
  <c r="DO74"/>
  <c r="DO75"/>
  <c r="DO76"/>
  <c r="DO77"/>
  <c r="DO78"/>
  <c r="DO79"/>
  <c r="DO80"/>
  <c r="DO81"/>
  <c r="DO82"/>
  <c r="DO83"/>
  <c r="DO84"/>
  <c r="DN13"/>
  <c r="DN14"/>
  <c r="DN15"/>
  <c r="DN16"/>
  <c r="DN17"/>
  <c r="DN18"/>
  <c r="DN19"/>
  <c r="DN20"/>
  <c r="DN21"/>
  <c r="DN22"/>
  <c r="DN23"/>
  <c r="DN24"/>
  <c r="DN25"/>
  <c r="DN26"/>
  <c r="DN27"/>
  <c r="DN28"/>
  <c r="DN29"/>
  <c r="DN30"/>
  <c r="DN31"/>
  <c r="DN32"/>
  <c r="DN33"/>
  <c r="DN34"/>
  <c r="DN35"/>
  <c r="DN36"/>
  <c r="DN37"/>
  <c r="DN38"/>
  <c r="DN39"/>
  <c r="DN40"/>
  <c r="DN41"/>
  <c r="DN42"/>
  <c r="DN43"/>
  <c r="DN44"/>
  <c r="DN45"/>
  <c r="DN46"/>
  <c r="DN47"/>
  <c r="DN48"/>
  <c r="DN49"/>
  <c r="DN50"/>
  <c r="DN51"/>
  <c r="DN52"/>
  <c r="DN53"/>
  <c r="DN54"/>
  <c r="DN55"/>
  <c r="DN56"/>
  <c r="DN57"/>
  <c r="DN58"/>
  <c r="DN59"/>
  <c r="DN60"/>
  <c r="DN61"/>
  <c r="DN62"/>
  <c r="DN63"/>
  <c r="DN64"/>
  <c r="DN65"/>
  <c r="DN66"/>
  <c r="DN67"/>
  <c r="DN68"/>
  <c r="DN69"/>
  <c r="DN70"/>
  <c r="DN71"/>
  <c r="DN72"/>
  <c r="DN73"/>
  <c r="DN74"/>
  <c r="DN75"/>
  <c r="DN76"/>
  <c r="DN77"/>
  <c r="DN78"/>
  <c r="DN79"/>
  <c r="DN80"/>
  <c r="DN81"/>
  <c r="DN82"/>
  <c r="DN83"/>
  <c r="DN84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L13"/>
  <c r="DL14"/>
  <c r="DL15"/>
  <c r="DL16"/>
  <c r="DL17"/>
  <c r="DL18"/>
  <c r="DL19"/>
  <c r="DL20"/>
  <c r="DL21"/>
  <c r="DL22"/>
  <c r="DL23"/>
  <c r="DL24"/>
  <c r="DL25"/>
  <c r="DL26"/>
  <c r="DL27"/>
  <c r="DL28"/>
  <c r="DL29"/>
  <c r="DL30"/>
  <c r="DL31"/>
  <c r="DL32"/>
  <c r="DL33"/>
  <c r="DL34"/>
  <c r="DL35"/>
  <c r="DL36"/>
  <c r="DL37"/>
  <c r="DL38"/>
  <c r="DL39"/>
  <c r="DL40"/>
  <c r="DL41"/>
  <c r="DL42"/>
  <c r="DL43"/>
  <c r="DL44"/>
  <c r="DL45"/>
  <c r="DL46"/>
  <c r="DL47"/>
  <c r="DL48"/>
  <c r="DL49"/>
  <c r="DL50"/>
  <c r="DL51"/>
  <c r="DL52"/>
  <c r="DL53"/>
  <c r="DL54"/>
  <c r="DL55"/>
  <c r="DL56"/>
  <c r="DL57"/>
  <c r="DL58"/>
  <c r="DL59"/>
  <c r="DL60"/>
  <c r="DL61"/>
  <c r="DL62"/>
  <c r="DL63"/>
  <c r="DL64"/>
  <c r="DL65"/>
  <c r="DL66"/>
  <c r="DL67"/>
  <c r="DL68"/>
  <c r="DL69"/>
  <c r="DL70"/>
  <c r="DL71"/>
  <c r="DL72"/>
  <c r="DL73"/>
  <c r="DL74"/>
  <c r="DL75"/>
  <c r="DL76"/>
  <c r="DL77"/>
  <c r="DL78"/>
  <c r="DL79"/>
  <c r="DL80"/>
  <c r="DL81"/>
  <c r="DL82"/>
  <c r="DL83"/>
  <c r="DL84"/>
  <c r="DO12"/>
  <c r="DN12"/>
  <c r="DP12"/>
  <c r="DM12"/>
  <c r="DL12"/>
  <c r="DQ12" l="1"/>
  <c r="EB107"/>
  <c r="DS108"/>
  <c r="DS92"/>
  <c r="DS107"/>
  <c r="DS106"/>
  <c r="EB105"/>
  <c r="EB100"/>
  <c r="EB95"/>
  <c r="EB93"/>
  <c r="ED93"/>
  <c r="EB94"/>
  <c r="EB106"/>
  <c r="DQ84"/>
  <c r="DQ83"/>
  <c r="DQ82"/>
  <c r="DQ81"/>
  <c r="DQ79"/>
  <c r="DQ77"/>
  <c r="DQ76"/>
  <c r="DQ74"/>
  <c r="DQ73"/>
  <c r="DQ71"/>
  <c r="DQ70"/>
  <c r="DQ69"/>
  <c r="DQ68"/>
  <c r="DQ67"/>
  <c r="DQ66"/>
  <c r="DQ65"/>
  <c r="DQ63"/>
  <c r="DQ62"/>
  <c r="DQ61"/>
  <c r="DQ59"/>
  <c r="DQ58"/>
  <c r="DQ57"/>
  <c r="DQ55"/>
  <c r="DQ54"/>
  <c r="DQ53"/>
  <c r="DQ50"/>
  <c r="DQ48"/>
  <c r="DQ47"/>
  <c r="DQ46"/>
  <c r="DQ43"/>
  <c r="DQ42"/>
  <c r="DQ40"/>
  <c r="DQ39"/>
  <c r="DQ38"/>
  <c r="DQ37"/>
  <c r="DQ36"/>
  <c r="DQ35"/>
  <c r="DQ34"/>
  <c r="DQ33"/>
  <c r="DQ32"/>
  <c r="DQ31"/>
  <c r="DQ30"/>
  <c r="DQ29"/>
  <c r="DQ28"/>
  <c r="DQ27"/>
  <c r="DQ26"/>
  <c r="DQ24"/>
  <c r="DQ23"/>
  <c r="DQ22"/>
  <c r="DQ21"/>
  <c r="DQ20"/>
  <c r="DQ19"/>
  <c r="DQ18"/>
  <c r="DQ17"/>
  <c r="DL93"/>
  <c r="DL100"/>
  <c r="DQ16"/>
  <c r="DL95"/>
  <c r="DL105"/>
  <c r="DL94"/>
  <c r="DQ14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DU107" l="1"/>
  <c r="DU106"/>
  <c r="DU105"/>
  <c r="DU94"/>
  <c r="DU95"/>
  <c r="DU100"/>
  <c r="DW93"/>
  <c r="DU93"/>
  <c r="DL108"/>
  <c r="DL92"/>
  <c r="DL107"/>
  <c r="DL106"/>
  <c r="DE13"/>
  <c r="DF13"/>
  <c r="DG13"/>
  <c r="DH13"/>
  <c r="DI13"/>
  <c r="DJ13"/>
  <c r="DE14"/>
  <c r="DF14"/>
  <c r="DG14"/>
  <c r="DH14"/>
  <c r="DI14"/>
  <c r="DE15"/>
  <c r="DF15"/>
  <c r="DG15"/>
  <c r="DH15"/>
  <c r="DI15"/>
  <c r="DE16"/>
  <c r="DF16"/>
  <c r="DG16"/>
  <c r="DH16"/>
  <c r="DI16"/>
  <c r="DE17"/>
  <c r="DF17"/>
  <c r="DG17"/>
  <c r="DH17"/>
  <c r="DI17"/>
  <c r="DE18"/>
  <c r="DF18"/>
  <c r="DG18"/>
  <c r="DH18"/>
  <c r="DI18"/>
  <c r="DE19"/>
  <c r="DF19"/>
  <c r="DG19"/>
  <c r="DH19"/>
  <c r="DI19"/>
  <c r="DE20"/>
  <c r="DF20"/>
  <c r="DG20"/>
  <c r="DH20"/>
  <c r="DI20"/>
  <c r="DJ20"/>
  <c r="DE21"/>
  <c r="DF21"/>
  <c r="DG21"/>
  <c r="DH21"/>
  <c r="DI21"/>
  <c r="DE22"/>
  <c r="DF22"/>
  <c r="DG22"/>
  <c r="DH22"/>
  <c r="DI22"/>
  <c r="DJ22"/>
  <c r="DE23"/>
  <c r="DF23"/>
  <c r="DG23"/>
  <c r="DH23"/>
  <c r="DI23"/>
  <c r="DE24"/>
  <c r="DF24"/>
  <c r="DG24"/>
  <c r="DH24"/>
  <c r="DI24"/>
  <c r="DE25"/>
  <c r="DF25"/>
  <c r="DG25"/>
  <c r="DH25"/>
  <c r="DI25"/>
  <c r="DJ25"/>
  <c r="DE26"/>
  <c r="DF26"/>
  <c r="DG26"/>
  <c r="DH26"/>
  <c r="DI26"/>
  <c r="DE27"/>
  <c r="DF27"/>
  <c r="DG27"/>
  <c r="DH27"/>
  <c r="DI27"/>
  <c r="DE28"/>
  <c r="DF28"/>
  <c r="DG28"/>
  <c r="DH28"/>
  <c r="DI28"/>
  <c r="DE29"/>
  <c r="DF29"/>
  <c r="DG29"/>
  <c r="DH29"/>
  <c r="DI29"/>
  <c r="DE30"/>
  <c r="DF30"/>
  <c r="DG30"/>
  <c r="DH30"/>
  <c r="DI30"/>
  <c r="DE31"/>
  <c r="DF31"/>
  <c r="DG31"/>
  <c r="DH31"/>
  <c r="DI31"/>
  <c r="DE32"/>
  <c r="DF32"/>
  <c r="DG32"/>
  <c r="DH32"/>
  <c r="DI32"/>
  <c r="DJ32"/>
  <c r="DE33"/>
  <c r="DF33"/>
  <c r="DG33"/>
  <c r="DH33"/>
  <c r="DI33"/>
  <c r="DE34"/>
  <c r="DF34"/>
  <c r="DG34"/>
  <c r="DH34"/>
  <c r="DI34"/>
  <c r="DE35"/>
  <c r="DF35"/>
  <c r="DG35"/>
  <c r="DH35"/>
  <c r="DI35"/>
  <c r="DE36"/>
  <c r="DF36"/>
  <c r="DG36"/>
  <c r="DH36"/>
  <c r="DI36"/>
  <c r="DE37"/>
  <c r="DF37"/>
  <c r="DG37"/>
  <c r="DH37"/>
  <c r="DI37"/>
  <c r="DE38"/>
  <c r="DF38"/>
  <c r="DG38"/>
  <c r="DH38"/>
  <c r="DI38"/>
  <c r="DE39"/>
  <c r="DF39"/>
  <c r="DG39"/>
  <c r="DH39"/>
  <c r="DI39"/>
  <c r="DJ39"/>
  <c r="DE40"/>
  <c r="DF40"/>
  <c r="DG40"/>
  <c r="DH40"/>
  <c r="DI40"/>
  <c r="DE41"/>
  <c r="DF41"/>
  <c r="DG41"/>
  <c r="DH41"/>
  <c r="DI41"/>
  <c r="DJ41"/>
  <c r="DE42"/>
  <c r="DF42"/>
  <c r="DG42"/>
  <c r="DH42"/>
  <c r="DI42"/>
  <c r="DE43"/>
  <c r="DF43"/>
  <c r="DG43"/>
  <c r="DH43"/>
  <c r="DI43"/>
  <c r="DJ43"/>
  <c r="DE44"/>
  <c r="DF44"/>
  <c r="DG44"/>
  <c r="DH44"/>
  <c r="DI44"/>
  <c r="DJ44"/>
  <c r="DE45"/>
  <c r="DF45"/>
  <c r="DG45"/>
  <c r="DH45"/>
  <c r="DI45"/>
  <c r="DJ45"/>
  <c r="DE46"/>
  <c r="DF46"/>
  <c r="DG46"/>
  <c r="DH46"/>
  <c r="DI46"/>
  <c r="DE47"/>
  <c r="DF47"/>
  <c r="DG47"/>
  <c r="DH47"/>
  <c r="DI47"/>
  <c r="DE48"/>
  <c r="DF48"/>
  <c r="DG48"/>
  <c r="DH48"/>
  <c r="DI48"/>
  <c r="DE49"/>
  <c r="DF49"/>
  <c r="DG49"/>
  <c r="DH49"/>
  <c r="DI49"/>
  <c r="DJ49"/>
  <c r="DE50"/>
  <c r="DF50"/>
  <c r="DG50"/>
  <c r="DH50"/>
  <c r="DI50"/>
  <c r="DE51"/>
  <c r="DF51"/>
  <c r="DG51"/>
  <c r="DH51"/>
  <c r="DI51"/>
  <c r="DJ51"/>
  <c r="DE52"/>
  <c r="DF52"/>
  <c r="DG52"/>
  <c r="DH52"/>
  <c r="DI52"/>
  <c r="DJ52"/>
  <c r="DE53"/>
  <c r="DF53"/>
  <c r="DG53"/>
  <c r="DH53"/>
  <c r="DI53"/>
  <c r="DJ53"/>
  <c r="DE54"/>
  <c r="DF54"/>
  <c r="DG54"/>
  <c r="DH54"/>
  <c r="DI54"/>
  <c r="DE55"/>
  <c r="DF55"/>
  <c r="DG55"/>
  <c r="DH55"/>
  <c r="DI55"/>
  <c r="DE56"/>
  <c r="DF56"/>
  <c r="DG56"/>
  <c r="DH56"/>
  <c r="DI56"/>
  <c r="DJ56"/>
  <c r="DE57"/>
  <c r="DF57"/>
  <c r="DG57"/>
  <c r="DH57"/>
  <c r="DI57"/>
  <c r="DE58"/>
  <c r="DF58"/>
  <c r="DG58"/>
  <c r="DH58"/>
  <c r="DI58"/>
  <c r="DE59"/>
  <c r="DF59"/>
  <c r="DG59"/>
  <c r="DH59"/>
  <c r="DI59"/>
  <c r="DE60"/>
  <c r="DF60"/>
  <c r="DG60"/>
  <c r="DH60"/>
  <c r="DI60"/>
  <c r="DJ60"/>
  <c r="DE61"/>
  <c r="DF61"/>
  <c r="DG61"/>
  <c r="DH61"/>
  <c r="DI61"/>
  <c r="DE62"/>
  <c r="DF62"/>
  <c r="DG62"/>
  <c r="DH62"/>
  <c r="DI62"/>
  <c r="DE63"/>
  <c r="DF63"/>
  <c r="DG63"/>
  <c r="DH63"/>
  <c r="DI63"/>
  <c r="DE64"/>
  <c r="DF64"/>
  <c r="DG64"/>
  <c r="DH64"/>
  <c r="DI64"/>
  <c r="DJ64"/>
  <c r="DE65"/>
  <c r="DF65"/>
  <c r="DG65"/>
  <c r="DH65"/>
  <c r="DI65"/>
  <c r="DE66"/>
  <c r="DF66"/>
  <c r="DG66"/>
  <c r="DH66"/>
  <c r="DI66"/>
  <c r="DE67"/>
  <c r="DF67"/>
  <c r="DG67"/>
  <c r="DH67"/>
  <c r="DI67"/>
  <c r="DE68"/>
  <c r="DF68"/>
  <c r="DG68"/>
  <c r="DH68"/>
  <c r="DI68"/>
  <c r="DE69"/>
  <c r="DF69"/>
  <c r="DG69"/>
  <c r="DH69"/>
  <c r="DI69"/>
  <c r="DE70"/>
  <c r="DF70"/>
  <c r="DG70"/>
  <c r="DH70"/>
  <c r="DI70"/>
  <c r="DE71"/>
  <c r="DF71"/>
  <c r="DG71"/>
  <c r="DH71"/>
  <c r="DI71"/>
  <c r="DE72"/>
  <c r="DF72"/>
  <c r="DG72"/>
  <c r="DH72"/>
  <c r="DI72"/>
  <c r="DJ72"/>
  <c r="DE73"/>
  <c r="DF73"/>
  <c r="DG73"/>
  <c r="DH73"/>
  <c r="DI73"/>
  <c r="DE74"/>
  <c r="DF74"/>
  <c r="DG74"/>
  <c r="DH74"/>
  <c r="DI74"/>
  <c r="DE75"/>
  <c r="DF75"/>
  <c r="DG75"/>
  <c r="DH75"/>
  <c r="DI75"/>
  <c r="DJ75"/>
  <c r="DE76"/>
  <c r="DF76"/>
  <c r="DG76"/>
  <c r="DH76"/>
  <c r="DI76"/>
  <c r="DE77"/>
  <c r="DF77"/>
  <c r="DG77"/>
  <c r="DH77"/>
  <c r="DI77"/>
  <c r="DE78"/>
  <c r="DF78"/>
  <c r="DG78"/>
  <c r="DH78"/>
  <c r="DI78"/>
  <c r="DJ78"/>
  <c r="DE79"/>
  <c r="DF79"/>
  <c r="DG79"/>
  <c r="DH79"/>
  <c r="DI79"/>
  <c r="DE80"/>
  <c r="DF80"/>
  <c r="DG80"/>
  <c r="DH80"/>
  <c r="DI80"/>
  <c r="DJ80"/>
  <c r="DE81"/>
  <c r="DF81"/>
  <c r="DG81"/>
  <c r="DH81"/>
  <c r="DI81"/>
  <c r="DE82"/>
  <c r="DF82"/>
  <c r="DG82"/>
  <c r="DH82"/>
  <c r="DI82"/>
  <c r="DE83"/>
  <c r="DF83"/>
  <c r="DG83"/>
  <c r="DH83"/>
  <c r="DI83"/>
  <c r="DE84"/>
  <c r="DF84"/>
  <c r="DG84"/>
  <c r="DH84"/>
  <c r="DI84"/>
  <c r="DH12"/>
  <c r="DI12"/>
  <c r="DG12"/>
  <c r="DF12"/>
  <c r="DE12"/>
  <c r="CY37"/>
  <c r="DA13"/>
  <c r="DB13"/>
  <c r="DC13"/>
  <c r="DA14"/>
  <c r="DB14"/>
  <c r="DC14"/>
  <c r="DA15"/>
  <c r="DB15"/>
  <c r="DA16"/>
  <c r="DB16"/>
  <c r="DA17"/>
  <c r="DB17"/>
  <c r="DA18"/>
  <c r="DB18"/>
  <c r="DA19"/>
  <c r="DB19"/>
  <c r="DA20"/>
  <c r="DB20"/>
  <c r="DA21"/>
  <c r="DB21"/>
  <c r="DA22"/>
  <c r="DB22"/>
  <c r="DA23"/>
  <c r="DB23"/>
  <c r="DA24"/>
  <c r="DB24"/>
  <c r="DA25"/>
  <c r="DB25"/>
  <c r="DC25"/>
  <c r="DA26"/>
  <c r="DB26"/>
  <c r="DA27"/>
  <c r="DB27"/>
  <c r="DA28"/>
  <c r="DB28"/>
  <c r="DA29"/>
  <c r="DB29"/>
  <c r="DA30"/>
  <c r="DB30"/>
  <c r="DC30"/>
  <c r="DA31"/>
  <c r="DB31"/>
  <c r="DA32"/>
  <c r="DB32"/>
  <c r="DA33"/>
  <c r="DB33"/>
  <c r="DA34"/>
  <c r="DB34"/>
  <c r="DA35"/>
  <c r="DB35"/>
  <c r="DA36"/>
  <c r="DB36"/>
  <c r="DC36"/>
  <c r="DA37"/>
  <c r="DB37"/>
  <c r="DA38"/>
  <c r="DB38"/>
  <c r="DA39"/>
  <c r="DB39"/>
  <c r="DA40"/>
  <c r="DB40"/>
  <c r="DA41"/>
  <c r="DB41"/>
  <c r="DC41"/>
  <c r="DA42"/>
  <c r="DB42"/>
  <c r="DA43"/>
  <c r="DB43"/>
  <c r="DA44"/>
  <c r="DB44"/>
  <c r="DC44"/>
  <c r="DA45"/>
  <c r="DB45"/>
  <c r="DC45"/>
  <c r="DA46"/>
  <c r="DB46"/>
  <c r="DA47"/>
  <c r="DB47"/>
  <c r="DA48"/>
  <c r="DB48"/>
  <c r="DA49"/>
  <c r="DB49"/>
  <c r="DC49"/>
  <c r="DA50"/>
  <c r="DB50"/>
  <c r="DA51"/>
  <c r="DB51"/>
  <c r="DC51"/>
  <c r="DA52"/>
  <c r="DB52"/>
  <c r="DC52"/>
  <c r="DA53"/>
  <c r="DB53"/>
  <c r="DC53"/>
  <c r="DA54"/>
  <c r="DB54"/>
  <c r="DA55"/>
  <c r="DB55"/>
  <c r="DA56"/>
  <c r="DB56"/>
  <c r="DC56"/>
  <c r="DA57"/>
  <c r="DB57"/>
  <c r="DA58"/>
  <c r="DB58"/>
  <c r="DA59"/>
  <c r="DB59"/>
  <c r="DA60"/>
  <c r="DB60"/>
  <c r="DC60"/>
  <c r="DA61"/>
  <c r="DB61"/>
  <c r="DA62"/>
  <c r="DB62"/>
  <c r="DA63"/>
  <c r="DB63"/>
  <c r="DA64"/>
  <c r="DB64"/>
  <c r="DC64"/>
  <c r="DA65"/>
  <c r="DB65"/>
  <c r="DA66"/>
  <c r="DB66"/>
  <c r="DA67"/>
  <c r="DB67"/>
  <c r="DA68"/>
  <c r="DB68"/>
  <c r="DA69"/>
  <c r="DB69"/>
  <c r="DA70"/>
  <c r="DB70"/>
  <c r="DA71"/>
  <c r="DB71"/>
  <c r="DA72"/>
  <c r="DB72"/>
  <c r="DC72"/>
  <c r="DA73"/>
  <c r="DB73"/>
  <c r="DA74"/>
  <c r="DB74"/>
  <c r="DA75"/>
  <c r="DB75"/>
  <c r="DC75"/>
  <c r="DA76"/>
  <c r="DB76"/>
  <c r="DC76"/>
  <c r="DA77"/>
  <c r="DB77"/>
  <c r="DA78"/>
  <c r="DB78"/>
  <c r="DC78"/>
  <c r="DA79"/>
  <c r="DB79"/>
  <c r="DA80"/>
  <c r="DB80"/>
  <c r="DC80"/>
  <c r="DA81"/>
  <c r="DB81"/>
  <c r="DA82"/>
  <c r="DB82"/>
  <c r="DA83"/>
  <c r="DB83"/>
  <c r="DA84"/>
  <c r="DB84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DA12"/>
  <c r="CZ12"/>
  <c r="DB12"/>
  <c r="CY12"/>
  <c r="CX12"/>
  <c r="CV13"/>
  <c r="CV14"/>
  <c r="CV15"/>
  <c r="CV16"/>
  <c r="CV25"/>
  <c r="CV41"/>
  <c r="CV44"/>
  <c r="CV45"/>
  <c r="CV49"/>
  <c r="CV51"/>
  <c r="CV52"/>
  <c r="CV56"/>
  <c r="CV60"/>
  <c r="CV64"/>
  <c r="CV68"/>
  <c r="CV72"/>
  <c r="CV75"/>
  <c r="CV78"/>
  <c r="CV80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5"/>
  <c r="CT76"/>
  <c r="CT77"/>
  <c r="CT78"/>
  <c r="CT79"/>
  <c r="CT80"/>
  <c r="CT81"/>
  <c r="CT82"/>
  <c r="CT83"/>
  <c r="CT84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Q13"/>
  <c r="CQ14"/>
  <c r="CQ15"/>
  <c r="CQ16"/>
  <c r="CQ17"/>
  <c r="CQ18"/>
  <c r="CQ19"/>
  <c r="CQ20"/>
  <c r="CQ21"/>
  <c r="CQ22"/>
  <c r="CQ23"/>
  <c r="CQ24"/>
  <c r="CQ25"/>
  <c r="CQ26"/>
  <c r="CQ27"/>
  <c r="CV27" s="1"/>
  <c r="CQ28"/>
  <c r="CQ29"/>
  <c r="CQ30"/>
  <c r="CQ31"/>
  <c r="CQ32"/>
  <c r="CQ33"/>
  <c r="CV33" s="1"/>
  <c r="CQ34"/>
  <c r="CQ35"/>
  <c r="CQ36"/>
  <c r="CQ37"/>
  <c r="CQ38"/>
  <c r="CQ39"/>
  <c r="CQ40"/>
  <c r="CQ41"/>
  <c r="CQ42"/>
  <c r="CQ43"/>
  <c r="CQ44"/>
  <c r="CQ45"/>
  <c r="CQ46"/>
  <c r="CQ47"/>
  <c r="CV47" s="1"/>
  <c r="CQ48"/>
  <c r="CQ49"/>
  <c r="CQ50"/>
  <c r="CQ51"/>
  <c r="CQ52"/>
  <c r="CQ53"/>
  <c r="CQ54"/>
  <c r="CQ55"/>
  <c r="CQ56"/>
  <c r="CQ57"/>
  <c r="CQ58"/>
  <c r="CQ59"/>
  <c r="CQ60"/>
  <c r="CQ61"/>
  <c r="CQ62"/>
  <c r="CQ63"/>
  <c r="CQ64"/>
  <c r="CQ65"/>
  <c r="CQ66"/>
  <c r="CQ67"/>
  <c r="CQ68"/>
  <c r="CQ69"/>
  <c r="CQ70"/>
  <c r="CQ71"/>
  <c r="CQ72"/>
  <c r="CQ73"/>
  <c r="CQ74"/>
  <c r="CQ75"/>
  <c r="CQ76"/>
  <c r="CQ77"/>
  <c r="CQ78"/>
  <c r="CQ79"/>
  <c r="CV79" s="1"/>
  <c r="CQ80"/>
  <c r="CQ81"/>
  <c r="CQ82"/>
  <c r="CQ83"/>
  <c r="CQ84"/>
  <c r="CT12"/>
  <c r="CS12"/>
  <c r="CU12"/>
  <c r="CR12"/>
  <c r="CQ12"/>
  <c r="CJ12"/>
  <c r="CO13"/>
  <c r="CO25"/>
  <c r="CO41"/>
  <c r="CO43"/>
  <c r="CO44"/>
  <c r="CO45"/>
  <c r="CO49"/>
  <c r="CO51"/>
  <c r="CO52"/>
  <c r="CO53"/>
  <c r="CO56"/>
  <c r="CO64"/>
  <c r="CO72"/>
  <c r="CO75"/>
  <c r="CO78"/>
  <c r="CO80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L13"/>
  <c r="CL14"/>
  <c r="CL15"/>
  <c r="CL16"/>
  <c r="CL17"/>
  <c r="CO17" s="1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O63" s="1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K13"/>
  <c r="CK14"/>
  <c r="CK15"/>
  <c r="CK16"/>
  <c r="CK17"/>
  <c r="CK18"/>
  <c r="CK19"/>
  <c r="CK20"/>
  <c r="CK21"/>
  <c r="CO21" s="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O42" s="1"/>
  <c r="CK43"/>
  <c r="CK44"/>
  <c r="CK45"/>
  <c r="CK46"/>
  <c r="CK47"/>
  <c r="CK48"/>
  <c r="CK49"/>
  <c r="CK50"/>
  <c r="CK51"/>
  <c r="CK52"/>
  <c r="CK53"/>
  <c r="CK54"/>
  <c r="CO54" s="1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M12"/>
  <c r="CL12"/>
  <c r="CN12"/>
  <c r="CK12"/>
  <c r="CO14" l="1"/>
  <c r="CO47"/>
  <c r="CO15"/>
  <c r="CO39"/>
  <c r="CO81"/>
  <c r="CO65"/>
  <c r="CV39"/>
  <c r="CV76"/>
  <c r="CV28"/>
  <c r="CO34"/>
  <c r="CO18"/>
  <c r="CO29"/>
  <c r="CO67"/>
  <c r="CO19"/>
  <c r="CV57"/>
  <c r="CO20"/>
  <c r="CV42"/>
  <c r="CO30"/>
  <c r="CO83"/>
  <c r="CO74"/>
  <c r="CO62"/>
  <c r="CV48"/>
  <c r="CV36"/>
  <c r="CV24"/>
  <c r="CV37"/>
  <c r="CO23"/>
  <c r="CO59"/>
  <c r="CO35"/>
  <c r="CO57"/>
  <c r="CO31"/>
  <c r="CO26"/>
  <c r="CO38"/>
  <c r="CO71"/>
  <c r="CO50"/>
  <c r="CO66"/>
  <c r="DC48"/>
  <c r="CV50"/>
  <c r="CO28"/>
  <c r="DC68"/>
  <c r="CV23"/>
  <c r="DJ54"/>
  <c r="CO27"/>
  <c r="CV61"/>
  <c r="CO37"/>
  <c r="CO16"/>
  <c r="CO73"/>
  <c r="CV35"/>
  <c r="CO68"/>
  <c r="CO40"/>
  <c r="CV26"/>
  <c r="CV62"/>
  <c r="CO61"/>
  <c r="DJ65"/>
  <c r="DJ31"/>
  <c r="DJ24"/>
  <c r="DJ23"/>
  <c r="DJ15"/>
  <c r="CO79"/>
  <c r="DJ63"/>
  <c r="CO60"/>
  <c r="DJ82"/>
  <c r="DJ73"/>
  <c r="DJ66"/>
  <c r="DJ55"/>
  <c r="DJ40"/>
  <c r="DC20"/>
  <c r="DJ37"/>
  <c r="CO33"/>
  <c r="CO24"/>
  <c r="CV22"/>
  <c r="CV43"/>
  <c r="CO55"/>
  <c r="CV34"/>
  <c r="CO48"/>
  <c r="CV46"/>
  <c r="CO36"/>
  <c r="CV67"/>
  <c r="CV19"/>
  <c r="CV30"/>
  <c r="DC42"/>
  <c r="DC18"/>
  <c r="DJ50"/>
  <c r="DJ30"/>
  <c r="CV20"/>
  <c r="CV66"/>
  <c r="DC65"/>
  <c r="CO46"/>
  <c r="CO58"/>
  <c r="CO22"/>
  <c r="CV31"/>
  <c r="CO77"/>
  <c r="DJ76"/>
  <c r="DC73"/>
  <c r="DC24"/>
  <c r="CO69"/>
  <c r="DC58"/>
  <c r="DC22"/>
  <c r="DC32"/>
  <c r="CO32"/>
  <c r="CX105"/>
  <c r="CO70"/>
  <c r="DN107"/>
  <c r="DN106"/>
  <c r="DN95"/>
  <c r="DN100"/>
  <c r="DN105"/>
  <c r="DP93"/>
  <c r="DN93"/>
  <c r="DN94"/>
  <c r="DJ84"/>
  <c r="DJ83"/>
  <c r="DJ81"/>
  <c r="DJ79"/>
  <c r="DJ77"/>
  <c r="DJ74"/>
  <c r="DJ71"/>
  <c r="DJ70"/>
  <c r="DJ69"/>
  <c r="DJ68"/>
  <c r="DJ67"/>
  <c r="DJ62"/>
  <c r="DJ61"/>
  <c r="DJ59"/>
  <c r="DJ58"/>
  <c r="DJ57"/>
  <c r="DJ48"/>
  <c r="DJ47"/>
  <c r="DJ46"/>
  <c r="DJ42"/>
  <c r="DJ38"/>
  <c r="DJ36"/>
  <c r="DJ35"/>
  <c r="DJ34"/>
  <c r="DJ33"/>
  <c r="DJ29"/>
  <c r="DJ28"/>
  <c r="DJ27"/>
  <c r="DJ26"/>
  <c r="DJ21"/>
  <c r="DJ19"/>
  <c r="DJ18"/>
  <c r="DJ17"/>
  <c r="DE94"/>
  <c r="DJ16"/>
  <c r="DE93"/>
  <c r="DJ14"/>
  <c r="DE105"/>
  <c r="DE100"/>
  <c r="DE95"/>
  <c r="CO84"/>
  <c r="DC70"/>
  <c r="CV29"/>
  <c r="CJ105"/>
  <c r="DC81"/>
  <c r="DC69"/>
  <c r="DC57"/>
  <c r="CJ100"/>
  <c r="DC66"/>
  <c r="CV17"/>
  <c r="CX94"/>
  <c r="DC40"/>
  <c r="DC28"/>
  <c r="DC16"/>
  <c r="DC62"/>
  <c r="DC50"/>
  <c r="DC38"/>
  <c r="DC26"/>
  <c r="CV65"/>
  <c r="CV63"/>
  <c r="CO76"/>
  <c r="DC37"/>
  <c r="CX93"/>
  <c r="DC33"/>
  <c r="DC29"/>
  <c r="CX100"/>
  <c r="DC61"/>
  <c r="DC21"/>
  <c r="DC17"/>
  <c r="DC82"/>
  <c r="DC74"/>
  <c r="DC54"/>
  <c r="DC46"/>
  <c r="DC34"/>
  <c r="DC84"/>
  <c r="DC77"/>
  <c r="CX95"/>
  <c r="DC83"/>
  <c r="DC79"/>
  <c r="DC71"/>
  <c r="DC67"/>
  <c r="DC63"/>
  <c r="DC59"/>
  <c r="DC55"/>
  <c r="DC47"/>
  <c r="DC43"/>
  <c r="DC39"/>
  <c r="DC35"/>
  <c r="DC31"/>
  <c r="DC27"/>
  <c r="DC23"/>
  <c r="DC19"/>
  <c r="DC15"/>
  <c r="CV84"/>
  <c r="CV83"/>
  <c r="CV82"/>
  <c r="CV81"/>
  <c r="CV77"/>
  <c r="CV74"/>
  <c r="CV73"/>
  <c r="CV71"/>
  <c r="CV70"/>
  <c r="CV69"/>
  <c r="CQ94"/>
  <c r="CV59"/>
  <c r="CV58"/>
  <c r="CV55"/>
  <c r="CV54"/>
  <c r="CV53"/>
  <c r="CQ105"/>
  <c r="CQ93"/>
  <c r="CV40"/>
  <c r="CV38"/>
  <c r="CV32"/>
  <c r="CV21"/>
  <c r="CV18"/>
  <c r="CQ100"/>
  <c r="CQ95"/>
  <c r="CJ93"/>
  <c r="CJ94"/>
  <c r="CJ95"/>
  <c r="CO82"/>
  <c r="DJ12"/>
  <c r="DC12"/>
  <c r="CV12"/>
  <c r="CO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12"/>
  <c r="CH13"/>
  <c r="CH25"/>
  <c r="CH36"/>
  <c r="CH41"/>
  <c r="CH44"/>
  <c r="CH45"/>
  <c r="CH46"/>
  <c r="CH49"/>
  <c r="CH51"/>
  <c r="CH52"/>
  <c r="CH53"/>
  <c r="CH56"/>
  <c r="CH60"/>
  <c r="CH61"/>
  <c r="CH64"/>
  <c r="CH72"/>
  <c r="CH75"/>
  <c r="CH78"/>
  <c r="CH80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G12"/>
  <c r="CD12"/>
  <c r="CC12"/>
  <c r="CH50" l="1"/>
  <c r="CH38"/>
  <c r="CH26"/>
  <c r="CH14"/>
  <c r="CH37"/>
  <c r="CH73"/>
  <c r="CH76"/>
  <c r="CH40"/>
  <c r="CH28"/>
  <c r="CH16"/>
  <c r="CH63"/>
  <c r="CH27"/>
  <c r="CH15"/>
  <c r="CH39"/>
  <c r="CH21"/>
  <c r="CH33"/>
  <c r="CH68"/>
  <c r="CH79"/>
  <c r="CH31"/>
  <c r="CH69"/>
  <c r="CH54"/>
  <c r="CH18"/>
  <c r="CH30"/>
  <c r="CH57"/>
  <c r="CH62"/>
  <c r="DE92"/>
  <c r="DE108"/>
  <c r="DE107"/>
  <c r="DE106"/>
  <c r="CX92"/>
  <c r="CX108"/>
  <c r="CX107"/>
  <c r="CX106"/>
  <c r="CQ107"/>
  <c r="CQ106"/>
  <c r="CQ92"/>
  <c r="CQ108"/>
  <c r="CJ92"/>
  <c r="CJ108"/>
  <c r="CJ107"/>
  <c r="CJ106"/>
  <c r="CC93"/>
  <c r="CH48"/>
  <c r="CH81"/>
  <c r="CH82"/>
  <c r="CH70"/>
  <c r="CH58"/>
  <c r="CH34"/>
  <c r="CH22"/>
  <c r="CH67"/>
  <c r="CH55"/>
  <c r="CH43"/>
  <c r="CH19"/>
  <c r="CH32"/>
  <c r="CH20"/>
  <c r="CH66"/>
  <c r="CH42"/>
  <c r="CH77"/>
  <c r="CH65"/>
  <c r="CH29"/>
  <c r="CH17"/>
  <c r="CH74"/>
  <c r="CC95"/>
  <c r="CC100"/>
  <c r="CC105"/>
  <c r="CC94"/>
  <c r="CH83"/>
  <c r="CH71"/>
  <c r="CH59"/>
  <c r="CH47"/>
  <c r="CH35"/>
  <c r="CH23"/>
  <c r="CH84"/>
  <c r="CH24"/>
  <c r="CH12"/>
  <c r="CA13"/>
  <c r="CA14"/>
  <c r="CA15"/>
  <c r="CA35"/>
  <c r="CA37"/>
  <c r="CA41"/>
  <c r="CA44"/>
  <c r="CA45"/>
  <c r="CA49"/>
  <c r="CA51"/>
  <c r="CA52"/>
  <c r="CA56"/>
  <c r="CA60"/>
  <c r="CA72"/>
  <c r="CA75"/>
  <c r="CA78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V13"/>
  <c r="BV14"/>
  <c r="BV15"/>
  <c r="BV16"/>
  <c r="BV17"/>
  <c r="BV18"/>
  <c r="CA18" s="1"/>
  <c r="BV19"/>
  <c r="BV20"/>
  <c r="CA20" s="1"/>
  <c r="BV21"/>
  <c r="BV22"/>
  <c r="CA22" s="1"/>
  <c r="BV23"/>
  <c r="CA23" s="1"/>
  <c r="BV24"/>
  <c r="CA24" s="1"/>
  <c r="BV25"/>
  <c r="BV26"/>
  <c r="BV27"/>
  <c r="BV28"/>
  <c r="BV29"/>
  <c r="BV30"/>
  <c r="BV31"/>
  <c r="BV32"/>
  <c r="BV33"/>
  <c r="BV34"/>
  <c r="BV35"/>
  <c r="BV36"/>
  <c r="BV37"/>
  <c r="BV38"/>
  <c r="BV39"/>
  <c r="BV40"/>
  <c r="CA40" s="1"/>
  <c r="BV41"/>
  <c r="BV42"/>
  <c r="BV43"/>
  <c r="BV44"/>
  <c r="BV45"/>
  <c r="BV46"/>
  <c r="BV47"/>
  <c r="BV48"/>
  <c r="BV49"/>
  <c r="BV50"/>
  <c r="BV51"/>
  <c r="BV52"/>
  <c r="BV53"/>
  <c r="BV54"/>
  <c r="BV55"/>
  <c r="CA55" s="1"/>
  <c r="BV56"/>
  <c r="BV57"/>
  <c r="BV58"/>
  <c r="BV59"/>
  <c r="BV60"/>
  <c r="BV61"/>
  <c r="BV62"/>
  <c r="BV63"/>
  <c r="BV64"/>
  <c r="BV65"/>
  <c r="BV66"/>
  <c r="BV67"/>
  <c r="BV68"/>
  <c r="BV69"/>
  <c r="CA69" s="1"/>
  <c r="BV70"/>
  <c r="BV71"/>
  <c r="BV72"/>
  <c r="BV73"/>
  <c r="BV74"/>
  <c r="BV75"/>
  <c r="BV76"/>
  <c r="BV77"/>
  <c r="BV78"/>
  <c r="BV79"/>
  <c r="BV80"/>
  <c r="BV81"/>
  <c r="BV82"/>
  <c r="BV83"/>
  <c r="CA83" s="1"/>
  <c r="BV84"/>
  <c r="BY12"/>
  <c r="BX12"/>
  <c r="BZ12"/>
  <c r="BW12"/>
  <c r="BV12"/>
  <c r="BP97"/>
  <c r="BP98"/>
  <c r="BP99"/>
  <c r="BT13"/>
  <c r="BT16"/>
  <c r="BT21"/>
  <c r="BT25"/>
  <c r="BT36"/>
  <c r="BT41"/>
  <c r="BT43"/>
  <c r="BT44"/>
  <c r="BT45"/>
  <c r="BT49"/>
  <c r="BT50"/>
  <c r="BT51"/>
  <c r="BT54"/>
  <c r="BT72"/>
  <c r="BT78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12"/>
  <c r="BK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12"/>
  <c r="CA26" l="1"/>
  <c r="CA62"/>
  <c r="CA46"/>
  <c r="CA42"/>
  <c r="CA67"/>
  <c r="CA59"/>
  <c r="CA32"/>
  <c r="CA58"/>
  <c r="CA81"/>
  <c r="CA17"/>
  <c r="CA39"/>
  <c r="CA73"/>
  <c r="CA27"/>
  <c r="CA79"/>
  <c r="DG107"/>
  <c r="DG106"/>
  <c r="BT84"/>
  <c r="BT60"/>
  <c r="BT48"/>
  <c r="BT24"/>
  <c r="CZ107"/>
  <c r="CZ106"/>
  <c r="BT83"/>
  <c r="BT71"/>
  <c r="BT59"/>
  <c r="BT47"/>
  <c r="BT35"/>
  <c r="CS107"/>
  <c r="CS106"/>
  <c r="BT57"/>
  <c r="BT82"/>
  <c r="BT70"/>
  <c r="BT66"/>
  <c r="BT58"/>
  <c r="BT46"/>
  <c r="BT42"/>
  <c r="BT34"/>
  <c r="BT30"/>
  <c r="BT22"/>
  <c r="BT18"/>
  <c r="BT81"/>
  <c r="BT69"/>
  <c r="BT33"/>
  <c r="BV105"/>
  <c r="CL107"/>
  <c r="CN93"/>
  <c r="CL100"/>
  <c r="CL106"/>
  <c r="DG105"/>
  <c r="DG100"/>
  <c r="DI93"/>
  <c r="DG94"/>
  <c r="DG93"/>
  <c r="DG95"/>
  <c r="CZ105"/>
  <c r="CZ100"/>
  <c r="DB93"/>
  <c r="CZ94"/>
  <c r="CZ93"/>
  <c r="CZ95"/>
  <c r="CU93"/>
  <c r="CS105"/>
  <c r="CS100"/>
  <c r="CS94"/>
  <c r="CS93"/>
  <c r="CS95"/>
  <c r="CL105"/>
  <c r="CL94"/>
  <c r="CL93"/>
  <c r="CL95"/>
  <c r="CC108"/>
  <c r="CC92"/>
  <c r="CE100" s="1"/>
  <c r="CC107"/>
  <c r="CC106"/>
  <c r="BO93"/>
  <c r="BO94"/>
  <c r="BO95"/>
  <c r="BV93"/>
  <c r="BV94"/>
  <c r="BV95"/>
  <c r="BV100"/>
  <c r="BO105"/>
  <c r="BO100"/>
  <c r="CA82"/>
  <c r="CA80"/>
  <c r="CA70"/>
  <c r="CA54"/>
  <c r="CA48"/>
  <c r="CA29"/>
  <c r="CA84"/>
  <c r="CA74"/>
  <c r="CA63"/>
  <c r="CA12"/>
  <c r="CA33"/>
  <c r="CA43"/>
  <c r="CA66"/>
  <c r="CA61"/>
  <c r="CA68"/>
  <c r="CA31"/>
  <c r="CA57"/>
  <c r="CA64"/>
  <c r="CA76"/>
  <c r="CA34"/>
  <c r="CA28"/>
  <c r="CA38"/>
  <c r="CA21"/>
  <c r="CA53"/>
  <c r="CA25"/>
  <c r="CA16"/>
  <c r="CA71"/>
  <c r="CA30"/>
  <c r="CA19"/>
  <c r="CA65"/>
  <c r="CA77"/>
  <c r="CA50"/>
  <c r="CA36"/>
  <c r="CA47"/>
  <c r="BT80"/>
  <c r="BT68"/>
  <c r="BT56"/>
  <c r="BT32"/>
  <c r="BT20"/>
  <c r="BT79"/>
  <c r="BT67"/>
  <c r="BT55"/>
  <c r="BT31"/>
  <c r="BT19"/>
  <c r="BT77"/>
  <c r="BT65"/>
  <c r="BT53"/>
  <c r="BT29"/>
  <c r="BT17"/>
  <c r="BT76"/>
  <c r="BT64"/>
  <c r="BT52"/>
  <c r="BT40"/>
  <c r="BT28"/>
  <c r="BT75"/>
  <c r="BT63"/>
  <c r="BT39"/>
  <c r="BT27"/>
  <c r="BT15"/>
  <c r="BT74"/>
  <c r="BT62"/>
  <c r="BT38"/>
  <c r="BT26"/>
  <c r="BT14"/>
  <c r="BT12"/>
  <c r="BT73"/>
  <c r="BT61"/>
  <c r="BT37"/>
  <c r="BT23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CE107" l="1"/>
  <c r="CE105"/>
  <c r="BV106"/>
  <c r="BV107"/>
  <c r="CE106"/>
  <c r="BV108"/>
  <c r="CE94"/>
  <c r="CG93"/>
  <c r="CE93"/>
  <c r="CE95"/>
  <c r="BO92"/>
  <c r="BO108"/>
  <c r="BO107"/>
  <c r="BO106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12"/>
  <c r="BM13"/>
  <c r="BM16"/>
  <c r="BM21"/>
  <c r="BM25"/>
  <c r="BM36"/>
  <c r="BM41"/>
  <c r="BM43"/>
  <c r="BM44"/>
  <c r="BM45"/>
  <c r="BM49"/>
  <c r="BM51"/>
  <c r="BM52"/>
  <c r="BM56"/>
  <c r="BM60"/>
  <c r="BM63"/>
  <c r="BM72"/>
  <c r="BM73"/>
  <c r="BM76"/>
  <c r="BM78"/>
  <c r="BI12"/>
  <c r="BH94" s="1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M84" s="1"/>
  <c r="BH12"/>
  <c r="BQ107" l="1"/>
  <c r="BM61"/>
  <c r="BM26"/>
  <c r="BM14"/>
  <c r="BQ106"/>
  <c r="BH100"/>
  <c r="BM68"/>
  <c r="BM20"/>
  <c r="BM80"/>
  <c r="BM32"/>
  <c r="BM74"/>
  <c r="BM50"/>
  <c r="BM42"/>
  <c r="BM64"/>
  <c r="BM40"/>
  <c r="BM28"/>
  <c r="BM75"/>
  <c r="BM39"/>
  <c r="BM27"/>
  <c r="BM15"/>
  <c r="BH105"/>
  <c r="BM37"/>
  <c r="BM55"/>
  <c r="BM54"/>
  <c r="BM18"/>
  <c r="BM31"/>
  <c r="BM19"/>
  <c r="BM79"/>
  <c r="BM66"/>
  <c r="BM30"/>
  <c r="BQ105"/>
  <c r="BQ94"/>
  <c r="BQ100"/>
  <c r="BQ95"/>
  <c r="BQ93"/>
  <c r="BH93"/>
  <c r="BM81"/>
  <c r="BM77"/>
  <c r="BM69"/>
  <c r="BM65"/>
  <c r="BM53"/>
  <c r="BM29"/>
  <c r="BM17"/>
  <c r="BH95"/>
  <c r="BM57"/>
  <c r="BM67"/>
  <c r="BM82"/>
  <c r="BM34"/>
  <c r="BM33"/>
  <c r="BM48"/>
  <c r="BM24"/>
  <c r="BM22"/>
  <c r="BM83"/>
  <c r="BM71"/>
  <c r="BM59"/>
  <c r="BM47"/>
  <c r="BM35"/>
  <c r="BM23"/>
  <c r="BM46"/>
  <c r="BM70"/>
  <c r="BM58"/>
  <c r="BM62"/>
  <c r="BM38"/>
  <c r="BM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12"/>
  <c r="BH108" l="1"/>
  <c r="BH106"/>
  <c r="BH107"/>
  <c r="BH92"/>
  <c r="BJ93" s="1"/>
  <c r="AV84"/>
  <c r="AV83"/>
  <c r="AV82"/>
  <c r="AV81"/>
  <c r="AV80"/>
  <c r="AV79"/>
  <c r="AV78"/>
  <c r="AV77"/>
  <c r="AV76"/>
  <c r="AV75"/>
  <c r="AV74"/>
  <c r="AV73"/>
  <c r="AV72"/>
  <c r="AV71"/>
  <c r="AV70"/>
  <c r="AV69"/>
  <c r="AV68"/>
  <c r="AV67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7"/>
  <c r="AV46"/>
  <c r="AV45"/>
  <c r="AV44"/>
  <c r="AV43"/>
  <c r="AV42"/>
  <c r="AV41"/>
  <c r="AV40"/>
  <c r="AV39"/>
  <c r="AV38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12"/>
  <c r="AY13"/>
  <c r="AY15"/>
  <c r="AY22"/>
  <c r="AY25"/>
  <c r="AY36"/>
  <c r="AY41"/>
  <c r="AY44"/>
  <c r="AY45"/>
  <c r="AY46"/>
  <c r="AY51"/>
  <c r="AY72"/>
  <c r="AY73"/>
  <c r="AY78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12"/>
  <c r="BF13"/>
  <c r="BF14"/>
  <c r="BF18"/>
  <c r="BF21"/>
  <c r="BF22"/>
  <c r="BF24"/>
  <c r="BF25"/>
  <c r="BF36"/>
  <c r="BF41"/>
  <c r="BF44"/>
  <c r="BF45"/>
  <c r="BF49"/>
  <c r="BF51"/>
  <c r="BF52"/>
  <c r="BF53"/>
  <c r="BF56"/>
  <c r="BF60"/>
  <c r="BF64"/>
  <c r="BF72"/>
  <c r="BF75"/>
  <c r="BF78"/>
  <c r="BF8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12"/>
  <c r="BF82" l="1"/>
  <c r="Q33" i="4" s="1"/>
  <c r="BF74" i="2"/>
  <c r="Q39" i="4" s="1"/>
  <c r="BF70" i="2"/>
  <c r="Q44" i="4" s="1"/>
  <c r="BF58" i="2"/>
  <c r="Q13" i="4" s="1"/>
  <c r="BF50" i="2"/>
  <c r="Q15" i="4" s="1"/>
  <c r="BF46" i="2"/>
  <c r="BF38"/>
  <c r="BF34"/>
  <c r="Q42" i="4" s="1"/>
  <c r="BF26" i="2"/>
  <c r="Q11" i="4" s="1"/>
  <c r="BF66" i="2"/>
  <c r="Q27" i="4" s="1"/>
  <c r="BF54" i="2"/>
  <c r="Q38" i="4" s="1"/>
  <c r="BF42" i="2"/>
  <c r="Q4" i="4" s="1"/>
  <c r="BF30" i="2"/>
  <c r="BJ95"/>
  <c r="BJ106"/>
  <c r="BJ107"/>
  <c r="BF79"/>
  <c r="Q53" i="4" s="1"/>
  <c r="BF55" i="2"/>
  <c r="Q18" i="4" s="1"/>
  <c r="BF47" i="2"/>
  <c r="Q36" i="4" s="1"/>
  <c r="BF43" i="2"/>
  <c r="Q30" i="4" s="1"/>
  <c r="BF35" i="2"/>
  <c r="Q16" i="4" s="1"/>
  <c r="BF31" i="2"/>
  <c r="Q32" i="4" s="1"/>
  <c r="BF23" i="2"/>
  <c r="Q6" i="4" s="1"/>
  <c r="BF71" i="2"/>
  <c r="Q3" i="4" s="1"/>
  <c r="BF68" i="2"/>
  <c r="BF83"/>
  <c r="BF67"/>
  <c r="BF80"/>
  <c r="Q50" i="4" s="1"/>
  <c r="BF48" i="2"/>
  <c r="BF32"/>
  <c r="BF20"/>
  <c r="BF69"/>
  <c r="BF61"/>
  <c r="Q35" i="4" s="1"/>
  <c r="BF57" i="2"/>
  <c r="Q8" i="4" s="1"/>
  <c r="BF37" i="2"/>
  <c r="Q52" i="4" s="1"/>
  <c r="BF33" i="2"/>
  <c r="Q20" i="4" s="1"/>
  <c r="BJ100" i="2"/>
  <c r="BJ94"/>
  <c r="BJ105"/>
  <c r="BF65"/>
  <c r="BF17"/>
  <c r="BF29"/>
  <c r="Q57" i="4" s="1"/>
  <c r="BF76" i="2"/>
  <c r="BF40"/>
  <c r="Q24" i="4" s="1"/>
  <c r="BF28" i="2"/>
  <c r="Q28" i="4" s="1"/>
  <c r="BF63" i="2"/>
  <c r="Q60" i="4" s="1"/>
  <c r="BF39" i="2"/>
  <c r="Q62" i="4" s="1"/>
  <c r="BF27" i="2"/>
  <c r="Q10" i="4" s="1"/>
  <c r="BF62" i="2"/>
  <c r="BF59"/>
  <c r="Q7" i="4" s="1"/>
  <c r="BF84" i="2"/>
  <c r="Q22" i="4" s="1"/>
  <c r="BA93" i="2"/>
  <c r="BF77"/>
  <c r="Q26" i="4" s="1"/>
  <c r="BF73" i="2"/>
  <c r="Q51" i="4" s="1"/>
  <c r="BF15" i="2"/>
  <c r="BA94"/>
  <c r="BF19"/>
  <c r="Q14" i="4" s="1"/>
  <c r="BA105" i="2"/>
  <c r="BF16"/>
  <c r="Q40" i="4" s="1"/>
  <c r="BF12" i="2"/>
  <c r="BA100"/>
  <c r="BA95"/>
  <c r="AY84"/>
  <c r="AY83"/>
  <c r="AY82"/>
  <c r="AY81"/>
  <c r="AY80"/>
  <c r="AY79"/>
  <c r="AY77"/>
  <c r="AY76"/>
  <c r="AY75"/>
  <c r="AY74"/>
  <c r="AY71"/>
  <c r="AY70"/>
  <c r="AY69"/>
  <c r="AY68"/>
  <c r="AY67"/>
  <c r="AY66"/>
  <c r="AY65"/>
  <c r="AY64"/>
  <c r="AY63"/>
  <c r="AY62"/>
  <c r="AY61"/>
  <c r="AY60"/>
  <c r="AY59"/>
  <c r="AY58"/>
  <c r="AY57"/>
  <c r="AY56"/>
  <c r="AY55"/>
  <c r="AY54"/>
  <c r="AY53"/>
  <c r="AY52"/>
  <c r="AY50"/>
  <c r="AY49"/>
  <c r="AY48"/>
  <c r="AY47"/>
  <c r="AY43"/>
  <c r="AY42"/>
  <c r="AY40"/>
  <c r="AT93"/>
  <c r="AY39"/>
  <c r="AY38"/>
  <c r="AY37"/>
  <c r="AY35"/>
  <c r="AY34"/>
  <c r="AY33"/>
  <c r="AY32"/>
  <c r="AY31"/>
  <c r="AY30"/>
  <c r="AY29"/>
  <c r="AY28"/>
  <c r="AY27"/>
  <c r="AY26"/>
  <c r="AY24"/>
  <c r="AY23"/>
  <c r="AY21"/>
  <c r="AY20"/>
  <c r="AY19"/>
  <c r="AY18"/>
  <c r="AT95"/>
  <c r="AY17"/>
  <c r="AT100"/>
  <c r="AY16"/>
  <c r="AT105"/>
  <c r="AT94"/>
  <c r="AY14"/>
  <c r="AY12"/>
  <c r="HW97"/>
  <c r="HU97" s="1"/>
  <c r="HV97" s="1"/>
  <c r="HW98"/>
  <c r="HW99"/>
  <c r="HV98"/>
  <c r="HV99"/>
  <c r="HU98"/>
  <c r="HU99"/>
  <c r="HW102"/>
  <c r="HW103"/>
  <c r="HU103" s="1"/>
  <c r="HV103" s="1"/>
  <c r="HW104"/>
  <c r="HU102"/>
  <c r="HV102" s="1"/>
  <c r="HU104"/>
  <c r="HV104" s="1"/>
  <c r="OB101"/>
  <c r="OB102"/>
  <c r="OB103"/>
  <c r="OB96"/>
  <c r="OB97"/>
  <c r="OB98"/>
  <c r="OA96"/>
  <c r="OA97"/>
  <c r="OA98"/>
  <c r="OA101"/>
  <c r="OA102"/>
  <c r="OA103"/>
  <c r="NZ96"/>
  <c r="NZ97"/>
  <c r="NZ98"/>
  <c r="NZ101"/>
  <c r="NZ102"/>
  <c r="NZ103"/>
  <c r="NG101"/>
  <c r="NG102"/>
  <c r="NG103"/>
  <c r="NG96"/>
  <c r="NG97"/>
  <c r="NG98"/>
  <c r="NF101"/>
  <c r="NF102"/>
  <c r="NF103"/>
  <c r="NF96"/>
  <c r="NF97"/>
  <c r="NF98"/>
  <c r="NE96"/>
  <c r="NE97"/>
  <c r="NE98"/>
  <c r="NE101"/>
  <c r="NE102"/>
  <c r="NE103"/>
  <c r="LX96"/>
  <c r="LX97"/>
  <c r="LX98"/>
  <c r="LX101"/>
  <c r="LX102"/>
  <c r="LX103"/>
  <c r="LW101"/>
  <c r="LW102"/>
  <c r="LW103"/>
  <c r="LW96"/>
  <c r="LW97"/>
  <c r="LW98"/>
  <c r="LV96"/>
  <c r="LV97"/>
  <c r="LV98"/>
  <c r="LV101"/>
  <c r="LV102"/>
  <c r="LV103"/>
  <c r="LJ101"/>
  <c r="LJ102"/>
  <c r="LJ103"/>
  <c r="LJ96"/>
  <c r="LJ97"/>
  <c r="LJ98"/>
  <c r="LI101"/>
  <c r="LI102"/>
  <c r="LI103"/>
  <c r="LI96"/>
  <c r="LI97"/>
  <c r="LI98"/>
  <c r="LH96"/>
  <c r="LH97"/>
  <c r="LH98"/>
  <c r="LH101"/>
  <c r="LH102"/>
  <c r="LH103"/>
  <c r="KH96"/>
  <c r="KF96" s="1"/>
  <c r="KG96" s="1"/>
  <c r="KH97"/>
  <c r="KF97" s="1"/>
  <c r="KG97" s="1"/>
  <c r="KH98"/>
  <c r="KF98" s="1"/>
  <c r="KG98" s="1"/>
  <c r="KH101"/>
  <c r="KF101" s="1"/>
  <c r="KG101" s="1"/>
  <c r="KH102"/>
  <c r="KF102" s="1"/>
  <c r="KG102" s="1"/>
  <c r="KH103"/>
  <c r="KG103"/>
  <c r="KF103"/>
  <c r="JM101"/>
  <c r="JM102"/>
  <c r="JM103"/>
  <c r="JL101"/>
  <c r="JL102"/>
  <c r="JL103"/>
  <c r="JK101"/>
  <c r="JK102"/>
  <c r="JK103"/>
  <c r="JM96"/>
  <c r="JM97"/>
  <c r="JM98"/>
  <c r="JL96"/>
  <c r="JL97"/>
  <c r="JL98"/>
  <c r="JK96"/>
  <c r="JK97"/>
  <c r="JK98"/>
  <c r="IK101"/>
  <c r="IK102"/>
  <c r="IK103"/>
  <c r="II103" s="1"/>
  <c r="IK96"/>
  <c r="II96" s="1"/>
  <c r="IK97"/>
  <c r="II97" s="1"/>
  <c r="IK98"/>
  <c r="II98" s="1"/>
  <c r="II101"/>
  <c r="II102"/>
  <c r="HI101"/>
  <c r="HI102"/>
  <c r="HI103"/>
  <c r="HI96"/>
  <c r="HG96" s="1"/>
  <c r="HI97"/>
  <c r="HI98"/>
  <c r="GU96"/>
  <c r="GU97"/>
  <c r="GS97" s="1"/>
  <c r="GU98"/>
  <c r="GU101"/>
  <c r="GS101" s="1"/>
  <c r="GU102"/>
  <c r="GS102" s="1"/>
  <c r="GU103"/>
  <c r="GS103" s="1"/>
  <c r="GT103" s="1"/>
  <c r="HG101"/>
  <c r="HG102"/>
  <c r="HG103"/>
  <c r="HG97"/>
  <c r="HG98"/>
  <c r="HH97"/>
  <c r="HH98"/>
  <c r="HH102"/>
  <c r="HH103"/>
  <c r="GS98"/>
  <c r="GT98" s="1"/>
  <c r="GS96"/>
  <c r="QT102"/>
  <c r="QT103"/>
  <c r="QT104"/>
  <c r="QT101"/>
  <c r="QT97"/>
  <c r="QT98"/>
  <c r="QT99"/>
  <c r="QT96"/>
  <c r="QS102"/>
  <c r="QS103"/>
  <c r="QS104"/>
  <c r="QS101"/>
  <c r="QS97"/>
  <c r="QS98"/>
  <c r="QS99"/>
  <c r="QS96"/>
  <c r="QR102"/>
  <c r="QR103"/>
  <c r="QR104"/>
  <c r="QR101"/>
  <c r="QR97"/>
  <c r="QR98"/>
  <c r="QR96"/>
  <c r="DN102"/>
  <c r="DN103"/>
  <c r="DN104"/>
  <c r="DN97"/>
  <c r="DN98"/>
  <c r="DN99"/>
  <c r="DM102"/>
  <c r="DM103"/>
  <c r="DM104"/>
  <c r="DM101"/>
  <c r="DM97"/>
  <c r="DM98"/>
  <c r="DM99"/>
  <c r="DO102"/>
  <c r="DO103"/>
  <c r="DO104"/>
  <c r="DO101"/>
  <c r="DO97"/>
  <c r="DO98"/>
  <c r="DO99"/>
  <c r="DO96"/>
  <c r="DM96" s="1"/>
  <c r="BK102"/>
  <c r="BI102" s="1"/>
  <c r="BJ102" s="1"/>
  <c r="BK103"/>
  <c r="BI103" s="1"/>
  <c r="BK104"/>
  <c r="BK101"/>
  <c r="BI101" s="1"/>
  <c r="BK99"/>
  <c r="BK97"/>
  <c r="BI97" s="1"/>
  <c r="BJ97" s="1"/>
  <c r="BK98"/>
  <c r="BI98" s="1"/>
  <c r="BK96"/>
  <c r="BI96" s="1"/>
  <c r="AU101"/>
  <c r="AW102"/>
  <c r="AU102" s="1"/>
  <c r="AW103"/>
  <c r="AU103" s="1"/>
  <c r="AW104"/>
  <c r="AW101"/>
  <c r="AV104"/>
  <c r="AV101"/>
  <c r="BW75" i="4"/>
  <c r="BW41"/>
  <c r="BW61"/>
  <c r="BW40"/>
  <c r="BW49"/>
  <c r="BW23"/>
  <c r="BW14"/>
  <c r="BW45"/>
  <c r="BW55"/>
  <c r="BW46"/>
  <c r="BW6"/>
  <c r="BW43"/>
  <c r="BW67"/>
  <c r="BW11"/>
  <c r="BW10"/>
  <c r="BW28"/>
  <c r="BW57"/>
  <c r="BW34"/>
  <c r="BW32"/>
  <c r="BW12"/>
  <c r="BW20"/>
  <c r="BW42"/>
  <c r="BW16"/>
  <c r="BW54"/>
  <c r="BW52"/>
  <c r="BW5"/>
  <c r="BW62"/>
  <c r="BW24"/>
  <c r="BW74"/>
  <c r="BW4"/>
  <c r="BW30"/>
  <c r="BW69"/>
  <c r="BW73"/>
  <c r="BW31"/>
  <c r="BW36"/>
  <c r="BW47"/>
  <c r="BW70"/>
  <c r="BW15"/>
  <c r="BW72"/>
  <c r="BW66"/>
  <c r="BW58"/>
  <c r="BW38"/>
  <c r="BW18"/>
  <c r="BW65"/>
  <c r="BW8"/>
  <c r="BW13"/>
  <c r="BW7"/>
  <c r="BW64"/>
  <c r="BW35"/>
  <c r="BW25"/>
  <c r="BW60"/>
  <c r="BW63"/>
  <c r="BW9"/>
  <c r="BW27"/>
  <c r="BW37"/>
  <c r="BW48"/>
  <c r="BW19"/>
  <c r="BW44"/>
  <c r="BW3"/>
  <c r="BW68"/>
  <c r="BW51"/>
  <c r="BW39"/>
  <c r="BW59"/>
  <c r="BW56"/>
  <c r="BW26"/>
  <c r="BW71"/>
  <c r="BW53"/>
  <c r="BW50"/>
  <c r="BW29"/>
  <c r="BW33"/>
  <c r="BW17"/>
  <c r="BW22"/>
  <c r="BV75"/>
  <c r="BV41"/>
  <c r="BV61"/>
  <c r="BV40"/>
  <c r="BV49"/>
  <c r="BV23"/>
  <c r="BV14"/>
  <c r="BV45"/>
  <c r="BV55"/>
  <c r="BV46"/>
  <c r="BV6"/>
  <c r="BV43"/>
  <c r="BV67"/>
  <c r="BV11"/>
  <c r="BV10"/>
  <c r="BV28"/>
  <c r="BV57"/>
  <c r="BV34"/>
  <c r="BV32"/>
  <c r="BV12"/>
  <c r="BV20"/>
  <c r="BV42"/>
  <c r="BV16"/>
  <c r="BV54"/>
  <c r="BV52"/>
  <c r="BV5"/>
  <c r="BV62"/>
  <c r="BV24"/>
  <c r="BV74"/>
  <c r="BV4"/>
  <c r="BV30"/>
  <c r="BV69"/>
  <c r="BV73"/>
  <c r="BV31"/>
  <c r="BV36"/>
  <c r="BV47"/>
  <c r="BV70"/>
  <c r="BV15"/>
  <c r="BV72"/>
  <c r="BV66"/>
  <c r="BV58"/>
  <c r="BV38"/>
  <c r="BV18"/>
  <c r="BV65"/>
  <c r="BV8"/>
  <c r="BV13"/>
  <c r="BV7"/>
  <c r="BV64"/>
  <c r="BV35"/>
  <c r="BV25"/>
  <c r="BV60"/>
  <c r="BV63"/>
  <c r="BV9"/>
  <c r="BV27"/>
  <c r="BV37"/>
  <c r="BV48"/>
  <c r="BV19"/>
  <c r="BV44"/>
  <c r="BV3"/>
  <c r="BV68"/>
  <c r="BV51"/>
  <c r="BV39"/>
  <c r="BV59"/>
  <c r="BV56"/>
  <c r="BV26"/>
  <c r="BV71"/>
  <c r="BV53"/>
  <c r="BV50"/>
  <c r="BV29"/>
  <c r="BV33"/>
  <c r="BV17"/>
  <c r="BV22"/>
  <c r="BU75"/>
  <c r="BU41"/>
  <c r="BU61"/>
  <c r="BU40"/>
  <c r="BU49"/>
  <c r="BU23"/>
  <c r="BU14"/>
  <c r="BU45"/>
  <c r="BU55"/>
  <c r="BU46"/>
  <c r="BU6"/>
  <c r="BU43"/>
  <c r="BU67"/>
  <c r="BU11"/>
  <c r="BU10"/>
  <c r="BU28"/>
  <c r="BU57"/>
  <c r="BU34"/>
  <c r="BU32"/>
  <c r="BU12"/>
  <c r="BU20"/>
  <c r="BU42"/>
  <c r="BU16"/>
  <c r="BU54"/>
  <c r="BU52"/>
  <c r="BU5"/>
  <c r="BU62"/>
  <c r="BU24"/>
  <c r="BU74"/>
  <c r="BU4"/>
  <c r="BU30"/>
  <c r="BU69"/>
  <c r="BU73"/>
  <c r="BU31"/>
  <c r="BU36"/>
  <c r="BU47"/>
  <c r="BU70"/>
  <c r="BU15"/>
  <c r="BU72"/>
  <c r="BU66"/>
  <c r="BU58"/>
  <c r="BU38"/>
  <c r="BU18"/>
  <c r="BU65"/>
  <c r="BU8"/>
  <c r="BU13"/>
  <c r="BU7"/>
  <c r="BU64"/>
  <c r="BU35"/>
  <c r="BU25"/>
  <c r="BU60"/>
  <c r="BU63"/>
  <c r="BU9"/>
  <c r="BU27"/>
  <c r="BU37"/>
  <c r="BU48"/>
  <c r="BU19"/>
  <c r="BU44"/>
  <c r="BU3"/>
  <c r="BU68"/>
  <c r="BU51"/>
  <c r="BU39"/>
  <c r="BU59"/>
  <c r="BU56"/>
  <c r="BU26"/>
  <c r="BU71"/>
  <c r="BU53"/>
  <c r="BU50"/>
  <c r="BU29"/>
  <c r="BU33"/>
  <c r="BU17"/>
  <c r="BU22"/>
  <c r="BT75"/>
  <c r="BT41"/>
  <c r="BT61"/>
  <c r="BT40"/>
  <c r="BT49"/>
  <c r="BT23"/>
  <c r="BT14"/>
  <c r="BT45"/>
  <c r="BT55"/>
  <c r="BT46"/>
  <c r="BT6"/>
  <c r="BT43"/>
  <c r="BT67"/>
  <c r="BT11"/>
  <c r="BT10"/>
  <c r="BT28"/>
  <c r="BT57"/>
  <c r="BT34"/>
  <c r="BT32"/>
  <c r="BT12"/>
  <c r="BT20"/>
  <c r="BT42"/>
  <c r="BT16"/>
  <c r="BT54"/>
  <c r="BT52"/>
  <c r="BT5"/>
  <c r="BT62"/>
  <c r="BT24"/>
  <c r="BT74"/>
  <c r="BT4"/>
  <c r="BT30"/>
  <c r="BT69"/>
  <c r="BT73"/>
  <c r="BT31"/>
  <c r="BT36"/>
  <c r="BT47"/>
  <c r="BT70"/>
  <c r="BT15"/>
  <c r="BT72"/>
  <c r="BT66"/>
  <c r="BT58"/>
  <c r="BT38"/>
  <c r="BT18"/>
  <c r="BT65"/>
  <c r="BT8"/>
  <c r="BT13"/>
  <c r="BT7"/>
  <c r="BT64"/>
  <c r="BT35"/>
  <c r="BT25"/>
  <c r="BT60"/>
  <c r="BT63"/>
  <c r="BT9"/>
  <c r="BT27"/>
  <c r="BT37"/>
  <c r="BT48"/>
  <c r="BT19"/>
  <c r="BT44"/>
  <c r="BT3"/>
  <c r="BT68"/>
  <c r="BT51"/>
  <c r="BT39"/>
  <c r="BT59"/>
  <c r="BT56"/>
  <c r="BT26"/>
  <c r="BT71"/>
  <c r="BT53"/>
  <c r="BT50"/>
  <c r="BT29"/>
  <c r="BT33"/>
  <c r="BT17"/>
  <c r="BT22"/>
  <c r="BS75"/>
  <c r="BS41"/>
  <c r="BS61"/>
  <c r="BS40"/>
  <c r="BS49"/>
  <c r="BS23"/>
  <c r="BS14"/>
  <c r="BS45"/>
  <c r="BS55"/>
  <c r="BS46"/>
  <c r="BS6"/>
  <c r="BS43"/>
  <c r="BS67"/>
  <c r="BS11"/>
  <c r="BS10"/>
  <c r="BS28"/>
  <c r="BS57"/>
  <c r="BS34"/>
  <c r="BS32"/>
  <c r="BS12"/>
  <c r="BS20"/>
  <c r="BS42"/>
  <c r="BS16"/>
  <c r="BS54"/>
  <c r="BS52"/>
  <c r="BS5"/>
  <c r="BS62"/>
  <c r="BS24"/>
  <c r="BS74"/>
  <c r="BS4"/>
  <c r="BS30"/>
  <c r="BS69"/>
  <c r="BS73"/>
  <c r="BS31"/>
  <c r="BS36"/>
  <c r="BS47"/>
  <c r="BS70"/>
  <c r="BS15"/>
  <c r="BS72"/>
  <c r="BS66"/>
  <c r="BS58"/>
  <c r="BS38"/>
  <c r="BS18"/>
  <c r="BS65"/>
  <c r="BS8"/>
  <c r="BS13"/>
  <c r="BS7"/>
  <c r="BS64"/>
  <c r="BS35"/>
  <c r="BS25"/>
  <c r="BS60"/>
  <c r="BS63"/>
  <c r="BS9"/>
  <c r="BS27"/>
  <c r="BS37"/>
  <c r="BS48"/>
  <c r="BS19"/>
  <c r="BS44"/>
  <c r="BS3"/>
  <c r="BS68"/>
  <c r="BS51"/>
  <c r="BS39"/>
  <c r="BS59"/>
  <c r="BS56"/>
  <c r="BS26"/>
  <c r="BS71"/>
  <c r="BS53"/>
  <c r="BS50"/>
  <c r="BS29"/>
  <c r="BS33"/>
  <c r="BS17"/>
  <c r="BS22"/>
  <c r="BR75"/>
  <c r="BR41"/>
  <c r="BR61"/>
  <c r="BR40"/>
  <c r="BR49"/>
  <c r="BR23"/>
  <c r="BR14"/>
  <c r="BR45"/>
  <c r="BR55"/>
  <c r="BR46"/>
  <c r="BR6"/>
  <c r="BR43"/>
  <c r="BR67"/>
  <c r="BR11"/>
  <c r="BR10"/>
  <c r="BR28"/>
  <c r="BR57"/>
  <c r="BR34"/>
  <c r="BR32"/>
  <c r="BR12"/>
  <c r="BR20"/>
  <c r="BR42"/>
  <c r="BR16"/>
  <c r="BR54"/>
  <c r="BR52"/>
  <c r="BR5"/>
  <c r="BR62"/>
  <c r="BR24"/>
  <c r="BR74"/>
  <c r="BR4"/>
  <c r="BR30"/>
  <c r="BR69"/>
  <c r="BR73"/>
  <c r="BR31"/>
  <c r="BR36"/>
  <c r="BR47"/>
  <c r="BR70"/>
  <c r="BR15"/>
  <c r="BR72"/>
  <c r="BR66"/>
  <c r="BR58"/>
  <c r="BR38"/>
  <c r="BR18"/>
  <c r="BR65"/>
  <c r="BR8"/>
  <c r="BR13"/>
  <c r="BR7"/>
  <c r="BR64"/>
  <c r="BR35"/>
  <c r="BR25"/>
  <c r="BR60"/>
  <c r="BR63"/>
  <c r="BR9"/>
  <c r="BR27"/>
  <c r="BR37"/>
  <c r="BR48"/>
  <c r="BR19"/>
  <c r="BR44"/>
  <c r="BR3"/>
  <c r="BR68"/>
  <c r="BR51"/>
  <c r="BR39"/>
  <c r="BR59"/>
  <c r="BR56"/>
  <c r="BR26"/>
  <c r="BR71"/>
  <c r="BR53"/>
  <c r="BR50"/>
  <c r="BR29"/>
  <c r="BR33"/>
  <c r="BR17"/>
  <c r="BR22"/>
  <c r="BQ75"/>
  <c r="BQ41"/>
  <c r="BQ61"/>
  <c r="BQ40"/>
  <c r="BQ49"/>
  <c r="BQ23"/>
  <c r="BQ14"/>
  <c r="BQ45"/>
  <c r="BQ55"/>
  <c r="BQ46"/>
  <c r="BQ6"/>
  <c r="BQ43"/>
  <c r="BQ67"/>
  <c r="BQ11"/>
  <c r="BQ10"/>
  <c r="BQ28"/>
  <c r="BQ57"/>
  <c r="BQ34"/>
  <c r="BQ32"/>
  <c r="BQ12"/>
  <c r="BQ20"/>
  <c r="BQ42"/>
  <c r="BQ16"/>
  <c r="BQ54"/>
  <c r="BQ52"/>
  <c r="BQ5"/>
  <c r="BQ62"/>
  <c r="BQ24"/>
  <c r="BQ74"/>
  <c r="BQ4"/>
  <c r="BQ30"/>
  <c r="BQ69"/>
  <c r="BQ73"/>
  <c r="BQ31"/>
  <c r="BQ36"/>
  <c r="BQ47"/>
  <c r="BQ70"/>
  <c r="BQ15"/>
  <c r="BQ72"/>
  <c r="BQ66"/>
  <c r="BQ58"/>
  <c r="BQ38"/>
  <c r="BQ18"/>
  <c r="BQ65"/>
  <c r="BQ8"/>
  <c r="BQ13"/>
  <c r="BQ7"/>
  <c r="BQ64"/>
  <c r="BQ35"/>
  <c r="BQ25"/>
  <c r="BQ60"/>
  <c r="BQ63"/>
  <c r="BQ9"/>
  <c r="BQ27"/>
  <c r="BQ37"/>
  <c r="BQ48"/>
  <c r="BQ19"/>
  <c r="BQ44"/>
  <c r="BQ3"/>
  <c r="BQ68"/>
  <c r="BQ51"/>
  <c r="BQ39"/>
  <c r="BQ59"/>
  <c r="BQ56"/>
  <c r="BQ26"/>
  <c r="BQ71"/>
  <c r="BQ53"/>
  <c r="BQ50"/>
  <c r="BQ29"/>
  <c r="BQ33"/>
  <c r="BQ17"/>
  <c r="BQ22"/>
  <c r="BP75"/>
  <c r="BP41"/>
  <c r="BP61"/>
  <c r="BP40"/>
  <c r="BP49"/>
  <c r="BP23"/>
  <c r="BP14"/>
  <c r="BP45"/>
  <c r="BP55"/>
  <c r="BP46"/>
  <c r="BP6"/>
  <c r="BP43"/>
  <c r="BP67"/>
  <c r="BP11"/>
  <c r="BP10"/>
  <c r="BP28"/>
  <c r="BP57"/>
  <c r="BP34"/>
  <c r="BP32"/>
  <c r="BP12"/>
  <c r="BP20"/>
  <c r="BP42"/>
  <c r="BP16"/>
  <c r="BP54"/>
  <c r="BP52"/>
  <c r="BP5"/>
  <c r="BP62"/>
  <c r="BP24"/>
  <c r="BP74"/>
  <c r="BP4"/>
  <c r="BP30"/>
  <c r="BP69"/>
  <c r="BP73"/>
  <c r="BP31"/>
  <c r="BP36"/>
  <c r="BP47"/>
  <c r="BP70"/>
  <c r="BP15"/>
  <c r="BP72"/>
  <c r="BP66"/>
  <c r="BP58"/>
  <c r="BP38"/>
  <c r="BP18"/>
  <c r="BP65"/>
  <c r="BP8"/>
  <c r="BP13"/>
  <c r="BP7"/>
  <c r="BP64"/>
  <c r="BP35"/>
  <c r="BP25"/>
  <c r="BP60"/>
  <c r="BP63"/>
  <c r="BP9"/>
  <c r="BP27"/>
  <c r="BP37"/>
  <c r="BP48"/>
  <c r="BP19"/>
  <c r="BP44"/>
  <c r="BP3"/>
  <c r="BP68"/>
  <c r="BP51"/>
  <c r="BP39"/>
  <c r="BP59"/>
  <c r="BP56"/>
  <c r="BP26"/>
  <c r="BP71"/>
  <c r="BP53"/>
  <c r="BP50"/>
  <c r="BP29"/>
  <c r="BP33"/>
  <c r="BP17"/>
  <c r="BP22"/>
  <c r="BO75"/>
  <c r="BO41"/>
  <c r="BO61"/>
  <c r="BO40"/>
  <c r="BO49"/>
  <c r="BO23"/>
  <c r="BO14"/>
  <c r="BO45"/>
  <c r="BO55"/>
  <c r="BO46"/>
  <c r="BO6"/>
  <c r="BO43"/>
  <c r="BO67"/>
  <c r="BO11"/>
  <c r="BO10"/>
  <c r="BO28"/>
  <c r="BO57"/>
  <c r="BO34"/>
  <c r="BO32"/>
  <c r="BO12"/>
  <c r="BO20"/>
  <c r="BO42"/>
  <c r="BO16"/>
  <c r="BO54"/>
  <c r="BO52"/>
  <c r="BO5"/>
  <c r="BO62"/>
  <c r="BO24"/>
  <c r="BO74"/>
  <c r="BO4"/>
  <c r="BO30"/>
  <c r="BO69"/>
  <c r="BO73"/>
  <c r="BO31"/>
  <c r="BO36"/>
  <c r="BO47"/>
  <c r="BO70"/>
  <c r="BO15"/>
  <c r="BO72"/>
  <c r="BO66"/>
  <c r="BO58"/>
  <c r="BO38"/>
  <c r="BO18"/>
  <c r="BO65"/>
  <c r="BO8"/>
  <c r="BO13"/>
  <c r="BO7"/>
  <c r="BO64"/>
  <c r="BO35"/>
  <c r="BO25"/>
  <c r="BO60"/>
  <c r="BO63"/>
  <c r="BO9"/>
  <c r="BO27"/>
  <c r="BO37"/>
  <c r="BO48"/>
  <c r="BO19"/>
  <c r="BO44"/>
  <c r="BO3"/>
  <c r="BO68"/>
  <c r="BO51"/>
  <c r="BO39"/>
  <c r="BO59"/>
  <c r="BO56"/>
  <c r="BO26"/>
  <c r="BO71"/>
  <c r="BO53"/>
  <c r="BO50"/>
  <c r="BO29"/>
  <c r="BO33"/>
  <c r="BO17"/>
  <c r="BO22"/>
  <c r="BN75"/>
  <c r="BN41"/>
  <c r="BN61"/>
  <c r="BN40"/>
  <c r="BN49"/>
  <c r="BN23"/>
  <c r="BN14"/>
  <c r="BN45"/>
  <c r="BN55"/>
  <c r="BN46"/>
  <c r="BN6"/>
  <c r="BN43"/>
  <c r="BN67"/>
  <c r="BN11"/>
  <c r="BN10"/>
  <c r="BN28"/>
  <c r="BN57"/>
  <c r="BN34"/>
  <c r="BN32"/>
  <c r="BN12"/>
  <c r="BN20"/>
  <c r="BN42"/>
  <c r="BN16"/>
  <c r="BN54"/>
  <c r="BN52"/>
  <c r="BN5"/>
  <c r="BN62"/>
  <c r="BN24"/>
  <c r="BN74"/>
  <c r="BN4"/>
  <c r="BN30"/>
  <c r="BN69"/>
  <c r="BN73"/>
  <c r="BN31"/>
  <c r="BN36"/>
  <c r="BN47"/>
  <c r="BN70"/>
  <c r="BN15"/>
  <c r="BN72"/>
  <c r="BN66"/>
  <c r="BN58"/>
  <c r="BN38"/>
  <c r="BN18"/>
  <c r="BN65"/>
  <c r="BN8"/>
  <c r="BN13"/>
  <c r="BN7"/>
  <c r="BN64"/>
  <c r="BN35"/>
  <c r="BN25"/>
  <c r="BN60"/>
  <c r="BN63"/>
  <c r="BN9"/>
  <c r="BN27"/>
  <c r="BN37"/>
  <c r="BN48"/>
  <c r="BN19"/>
  <c r="BN44"/>
  <c r="BN3"/>
  <c r="BN68"/>
  <c r="BN51"/>
  <c r="BN39"/>
  <c r="BN59"/>
  <c r="BN56"/>
  <c r="BN26"/>
  <c r="BN71"/>
  <c r="BN53"/>
  <c r="BN50"/>
  <c r="BN29"/>
  <c r="BN33"/>
  <c r="BN17"/>
  <c r="BN22"/>
  <c r="BM75"/>
  <c r="BM41"/>
  <c r="BM61"/>
  <c r="BM40"/>
  <c r="BM49"/>
  <c r="BM23"/>
  <c r="BM14"/>
  <c r="BM45"/>
  <c r="BM55"/>
  <c r="BM46"/>
  <c r="BM6"/>
  <c r="BM43"/>
  <c r="BM67"/>
  <c r="BM11"/>
  <c r="BM10"/>
  <c r="BM28"/>
  <c r="BM57"/>
  <c r="BM34"/>
  <c r="BM32"/>
  <c r="BM12"/>
  <c r="BM20"/>
  <c r="BM42"/>
  <c r="BM16"/>
  <c r="BM54"/>
  <c r="BM52"/>
  <c r="BM5"/>
  <c r="BM62"/>
  <c r="BM24"/>
  <c r="BM74"/>
  <c r="BM4"/>
  <c r="BM30"/>
  <c r="BM69"/>
  <c r="BM73"/>
  <c r="BM31"/>
  <c r="BM36"/>
  <c r="BM47"/>
  <c r="BM70"/>
  <c r="BM15"/>
  <c r="BM72"/>
  <c r="BM66"/>
  <c r="BM58"/>
  <c r="BM38"/>
  <c r="BM18"/>
  <c r="BM65"/>
  <c r="BM8"/>
  <c r="BM13"/>
  <c r="BM7"/>
  <c r="BM64"/>
  <c r="BM35"/>
  <c r="BM25"/>
  <c r="BM60"/>
  <c r="BM63"/>
  <c r="BM9"/>
  <c r="BM27"/>
  <c r="BM37"/>
  <c r="BM48"/>
  <c r="BM19"/>
  <c r="BM44"/>
  <c r="BM3"/>
  <c r="BM68"/>
  <c r="BM51"/>
  <c r="BM39"/>
  <c r="BM59"/>
  <c r="BM56"/>
  <c r="BM26"/>
  <c r="BM71"/>
  <c r="BM53"/>
  <c r="BM50"/>
  <c r="BM29"/>
  <c r="BM33"/>
  <c r="BM17"/>
  <c r="BM22"/>
  <c r="BL75"/>
  <c r="BL41"/>
  <c r="BL61"/>
  <c r="BL40"/>
  <c r="BL49"/>
  <c r="BL23"/>
  <c r="BL14"/>
  <c r="BL45"/>
  <c r="BL55"/>
  <c r="BL46"/>
  <c r="BL6"/>
  <c r="BL43"/>
  <c r="BL67"/>
  <c r="BL11"/>
  <c r="BL10"/>
  <c r="BL28"/>
  <c r="BL57"/>
  <c r="BL34"/>
  <c r="BL32"/>
  <c r="BL12"/>
  <c r="BL20"/>
  <c r="BL42"/>
  <c r="BL16"/>
  <c r="BL54"/>
  <c r="BL52"/>
  <c r="BL5"/>
  <c r="BL62"/>
  <c r="BL24"/>
  <c r="BL74"/>
  <c r="BL4"/>
  <c r="BL30"/>
  <c r="BL69"/>
  <c r="BL73"/>
  <c r="BL31"/>
  <c r="BL36"/>
  <c r="BL47"/>
  <c r="BL70"/>
  <c r="BL15"/>
  <c r="BL72"/>
  <c r="BL66"/>
  <c r="BL58"/>
  <c r="BL38"/>
  <c r="BL18"/>
  <c r="BL65"/>
  <c r="BL8"/>
  <c r="BL13"/>
  <c r="BL7"/>
  <c r="BL64"/>
  <c r="BL35"/>
  <c r="BL25"/>
  <c r="BL60"/>
  <c r="BL63"/>
  <c r="BL9"/>
  <c r="BL27"/>
  <c r="BL37"/>
  <c r="BL48"/>
  <c r="BL19"/>
  <c r="BL44"/>
  <c r="BL3"/>
  <c r="BL68"/>
  <c r="BL51"/>
  <c r="BL39"/>
  <c r="BL59"/>
  <c r="BL56"/>
  <c r="BL26"/>
  <c r="BL71"/>
  <c r="BL53"/>
  <c r="BL50"/>
  <c r="BL29"/>
  <c r="BL33"/>
  <c r="BL17"/>
  <c r="BL22"/>
  <c r="BK75"/>
  <c r="BK41"/>
  <c r="BK61"/>
  <c r="BK40"/>
  <c r="BK49"/>
  <c r="BK23"/>
  <c r="BK14"/>
  <c r="BK45"/>
  <c r="BK55"/>
  <c r="BK46"/>
  <c r="BK6"/>
  <c r="BK43"/>
  <c r="BK67"/>
  <c r="BK11"/>
  <c r="BK10"/>
  <c r="BK28"/>
  <c r="BK57"/>
  <c r="BK34"/>
  <c r="BK32"/>
  <c r="BK12"/>
  <c r="BK20"/>
  <c r="BK42"/>
  <c r="BK16"/>
  <c r="BK54"/>
  <c r="BK52"/>
  <c r="BK5"/>
  <c r="BK62"/>
  <c r="BK24"/>
  <c r="BK74"/>
  <c r="BK4"/>
  <c r="BK30"/>
  <c r="BK69"/>
  <c r="BK73"/>
  <c r="BK31"/>
  <c r="BK36"/>
  <c r="BK47"/>
  <c r="BK70"/>
  <c r="BK15"/>
  <c r="BK72"/>
  <c r="BK66"/>
  <c r="BK58"/>
  <c r="BK38"/>
  <c r="BK18"/>
  <c r="BK65"/>
  <c r="BK8"/>
  <c r="BK13"/>
  <c r="BK7"/>
  <c r="BK64"/>
  <c r="BK35"/>
  <c r="BK25"/>
  <c r="BK60"/>
  <c r="BK63"/>
  <c r="BK9"/>
  <c r="BK27"/>
  <c r="BK37"/>
  <c r="BK48"/>
  <c r="BK19"/>
  <c r="BK44"/>
  <c r="BK3"/>
  <c r="BK68"/>
  <c r="BK51"/>
  <c r="BK39"/>
  <c r="BK59"/>
  <c r="BK56"/>
  <c r="BK26"/>
  <c r="BK71"/>
  <c r="BK53"/>
  <c r="BK50"/>
  <c r="BK29"/>
  <c r="BK33"/>
  <c r="BK17"/>
  <c r="BK22"/>
  <c r="BJ75"/>
  <c r="BJ41"/>
  <c r="BJ61"/>
  <c r="BJ40"/>
  <c r="BJ49"/>
  <c r="BJ23"/>
  <c r="BJ14"/>
  <c r="BJ45"/>
  <c r="BJ55"/>
  <c r="BJ46"/>
  <c r="BJ6"/>
  <c r="BJ43"/>
  <c r="BJ67"/>
  <c r="BJ11"/>
  <c r="BJ10"/>
  <c r="BJ28"/>
  <c r="BJ57"/>
  <c r="BJ34"/>
  <c r="BJ32"/>
  <c r="BJ12"/>
  <c r="BJ20"/>
  <c r="BJ42"/>
  <c r="BJ16"/>
  <c r="BJ54"/>
  <c r="BJ52"/>
  <c r="BJ5"/>
  <c r="BJ62"/>
  <c r="BJ24"/>
  <c r="BJ74"/>
  <c r="BJ4"/>
  <c r="BJ30"/>
  <c r="BJ69"/>
  <c r="BJ73"/>
  <c r="BJ31"/>
  <c r="BJ36"/>
  <c r="BJ47"/>
  <c r="BJ70"/>
  <c r="BJ15"/>
  <c r="BJ72"/>
  <c r="BJ66"/>
  <c r="BJ58"/>
  <c r="BJ38"/>
  <c r="BJ18"/>
  <c r="BJ65"/>
  <c r="BJ8"/>
  <c r="BJ13"/>
  <c r="BJ7"/>
  <c r="BJ64"/>
  <c r="BJ35"/>
  <c r="BJ25"/>
  <c r="BJ60"/>
  <c r="BJ63"/>
  <c r="BJ9"/>
  <c r="BJ27"/>
  <c r="BJ37"/>
  <c r="BJ48"/>
  <c r="BJ19"/>
  <c r="BJ44"/>
  <c r="BJ3"/>
  <c r="BJ68"/>
  <c r="BJ51"/>
  <c r="BJ39"/>
  <c r="BJ59"/>
  <c r="BJ56"/>
  <c r="BJ26"/>
  <c r="BJ71"/>
  <c r="BJ53"/>
  <c r="BJ50"/>
  <c r="BJ29"/>
  <c r="BJ33"/>
  <c r="BJ17"/>
  <c r="BJ22"/>
  <c r="BI75"/>
  <c r="BI41"/>
  <c r="BI61"/>
  <c r="BI40"/>
  <c r="BI49"/>
  <c r="BI23"/>
  <c r="BI14"/>
  <c r="BI45"/>
  <c r="BI55"/>
  <c r="BI46"/>
  <c r="BI6"/>
  <c r="BI43"/>
  <c r="BI67"/>
  <c r="BI11"/>
  <c r="BI10"/>
  <c r="BI28"/>
  <c r="BI57"/>
  <c r="BI34"/>
  <c r="BI32"/>
  <c r="BI12"/>
  <c r="BI20"/>
  <c r="BI42"/>
  <c r="BI16"/>
  <c r="BI54"/>
  <c r="BI52"/>
  <c r="BI5"/>
  <c r="BI62"/>
  <c r="BI24"/>
  <c r="BI74"/>
  <c r="BI4"/>
  <c r="BI30"/>
  <c r="BI69"/>
  <c r="BI73"/>
  <c r="BI31"/>
  <c r="BI36"/>
  <c r="BI47"/>
  <c r="BI70"/>
  <c r="BI15"/>
  <c r="BI72"/>
  <c r="BI66"/>
  <c r="BI58"/>
  <c r="BI38"/>
  <c r="BI18"/>
  <c r="BI65"/>
  <c r="BI8"/>
  <c r="BI13"/>
  <c r="BI7"/>
  <c r="BI64"/>
  <c r="BI35"/>
  <c r="BI25"/>
  <c r="BI60"/>
  <c r="BI63"/>
  <c r="BI9"/>
  <c r="BI27"/>
  <c r="BI37"/>
  <c r="BI48"/>
  <c r="BI19"/>
  <c r="BI44"/>
  <c r="BI3"/>
  <c r="BI68"/>
  <c r="BI51"/>
  <c r="BI39"/>
  <c r="BI59"/>
  <c r="BI56"/>
  <c r="BI26"/>
  <c r="BI71"/>
  <c r="BI53"/>
  <c r="BI50"/>
  <c r="BI29"/>
  <c r="BI33"/>
  <c r="BI17"/>
  <c r="BI22"/>
  <c r="BH75"/>
  <c r="BH41"/>
  <c r="BH61"/>
  <c r="BH40"/>
  <c r="BH49"/>
  <c r="BH23"/>
  <c r="BH14"/>
  <c r="BH45"/>
  <c r="BH55"/>
  <c r="BH46"/>
  <c r="BH6"/>
  <c r="BH43"/>
  <c r="BH67"/>
  <c r="BH11"/>
  <c r="BH10"/>
  <c r="BH28"/>
  <c r="BH57"/>
  <c r="BH34"/>
  <c r="BH32"/>
  <c r="BH12"/>
  <c r="BH20"/>
  <c r="BH42"/>
  <c r="BH16"/>
  <c r="BH54"/>
  <c r="BH52"/>
  <c r="BH5"/>
  <c r="BH62"/>
  <c r="BH24"/>
  <c r="BH74"/>
  <c r="BH4"/>
  <c r="BH30"/>
  <c r="BH69"/>
  <c r="BH73"/>
  <c r="BH31"/>
  <c r="BH36"/>
  <c r="BH47"/>
  <c r="BH70"/>
  <c r="BH15"/>
  <c r="BH72"/>
  <c r="BH66"/>
  <c r="BH58"/>
  <c r="BH38"/>
  <c r="BH18"/>
  <c r="BH65"/>
  <c r="BH8"/>
  <c r="BH13"/>
  <c r="BH7"/>
  <c r="BH64"/>
  <c r="BH35"/>
  <c r="BH25"/>
  <c r="BH60"/>
  <c r="BH63"/>
  <c r="BH9"/>
  <c r="BH27"/>
  <c r="BH37"/>
  <c r="BH48"/>
  <c r="BH19"/>
  <c r="BH44"/>
  <c r="BH3"/>
  <c r="BH68"/>
  <c r="BH51"/>
  <c r="BH39"/>
  <c r="BH59"/>
  <c r="BH56"/>
  <c r="BH26"/>
  <c r="BH71"/>
  <c r="BH53"/>
  <c r="BH50"/>
  <c r="BH29"/>
  <c r="BH33"/>
  <c r="BH17"/>
  <c r="BH22"/>
  <c r="BG75"/>
  <c r="BG41"/>
  <c r="BG61"/>
  <c r="BG40"/>
  <c r="BG49"/>
  <c r="BG23"/>
  <c r="BG14"/>
  <c r="BG45"/>
  <c r="BG55"/>
  <c r="BG46"/>
  <c r="BG6"/>
  <c r="BG43"/>
  <c r="BG67"/>
  <c r="BG11"/>
  <c r="BG10"/>
  <c r="BG28"/>
  <c r="BG57"/>
  <c r="BG34"/>
  <c r="BG32"/>
  <c r="BG12"/>
  <c r="BG20"/>
  <c r="BG42"/>
  <c r="BG16"/>
  <c r="BG54"/>
  <c r="BG52"/>
  <c r="BG5"/>
  <c r="BG62"/>
  <c r="BG24"/>
  <c r="BG74"/>
  <c r="BG4"/>
  <c r="BG30"/>
  <c r="BG69"/>
  <c r="BG73"/>
  <c r="BG31"/>
  <c r="BG36"/>
  <c r="BG47"/>
  <c r="BG70"/>
  <c r="BG15"/>
  <c r="BG72"/>
  <c r="BG66"/>
  <c r="BG58"/>
  <c r="BG38"/>
  <c r="BG18"/>
  <c r="BG65"/>
  <c r="BG8"/>
  <c r="BG13"/>
  <c r="BG7"/>
  <c r="BG64"/>
  <c r="BG35"/>
  <c r="BG25"/>
  <c r="BG60"/>
  <c r="BG63"/>
  <c r="BG9"/>
  <c r="BG27"/>
  <c r="BG37"/>
  <c r="BG48"/>
  <c r="BG19"/>
  <c r="BG44"/>
  <c r="BG3"/>
  <c r="BG68"/>
  <c r="BG51"/>
  <c r="BG39"/>
  <c r="BG59"/>
  <c r="BG56"/>
  <c r="BG26"/>
  <c r="BG71"/>
  <c r="BG53"/>
  <c r="BG50"/>
  <c r="BG29"/>
  <c r="BG33"/>
  <c r="BG17"/>
  <c r="BG22"/>
  <c r="BF75"/>
  <c r="BF41"/>
  <c r="BF61"/>
  <c r="BF40"/>
  <c r="BF49"/>
  <c r="BF23"/>
  <c r="BF14"/>
  <c r="BF45"/>
  <c r="BF55"/>
  <c r="BF46"/>
  <c r="BF6"/>
  <c r="BF43"/>
  <c r="BF67"/>
  <c r="BF11"/>
  <c r="BF10"/>
  <c r="BF28"/>
  <c r="BF57"/>
  <c r="BF34"/>
  <c r="BF32"/>
  <c r="BF12"/>
  <c r="BF20"/>
  <c r="BF42"/>
  <c r="BF16"/>
  <c r="BF54"/>
  <c r="BF52"/>
  <c r="BF5"/>
  <c r="BF62"/>
  <c r="BF24"/>
  <c r="BF74"/>
  <c r="BF4"/>
  <c r="BF30"/>
  <c r="BF69"/>
  <c r="BF73"/>
  <c r="BF31"/>
  <c r="BF36"/>
  <c r="BF47"/>
  <c r="BF70"/>
  <c r="BF15"/>
  <c r="BF72"/>
  <c r="BF66"/>
  <c r="BF58"/>
  <c r="BF38"/>
  <c r="BF18"/>
  <c r="BF65"/>
  <c r="BF8"/>
  <c r="BF13"/>
  <c r="BF7"/>
  <c r="BF64"/>
  <c r="BF35"/>
  <c r="BF25"/>
  <c r="BF60"/>
  <c r="BF63"/>
  <c r="BF9"/>
  <c r="BF27"/>
  <c r="BF37"/>
  <c r="BF48"/>
  <c r="BF19"/>
  <c r="BF44"/>
  <c r="BF3"/>
  <c r="BF68"/>
  <c r="BF51"/>
  <c r="BF39"/>
  <c r="BF59"/>
  <c r="BF56"/>
  <c r="BF26"/>
  <c r="BF71"/>
  <c r="BF53"/>
  <c r="BF50"/>
  <c r="BF29"/>
  <c r="BF33"/>
  <c r="BF17"/>
  <c r="BF22"/>
  <c r="BE75"/>
  <c r="BE41"/>
  <c r="BE61"/>
  <c r="BE40"/>
  <c r="BE49"/>
  <c r="BE23"/>
  <c r="BE14"/>
  <c r="BE45"/>
  <c r="BE55"/>
  <c r="BE46"/>
  <c r="BE6"/>
  <c r="BE43"/>
  <c r="BE67"/>
  <c r="BE11"/>
  <c r="BE10"/>
  <c r="BE28"/>
  <c r="BE57"/>
  <c r="BE34"/>
  <c r="BE32"/>
  <c r="BE12"/>
  <c r="BE20"/>
  <c r="BE42"/>
  <c r="BE16"/>
  <c r="BE54"/>
  <c r="BE52"/>
  <c r="BE5"/>
  <c r="BE62"/>
  <c r="BE24"/>
  <c r="BE74"/>
  <c r="BE4"/>
  <c r="BE30"/>
  <c r="BE69"/>
  <c r="BE73"/>
  <c r="BE31"/>
  <c r="BE36"/>
  <c r="BE47"/>
  <c r="BE70"/>
  <c r="BE15"/>
  <c r="BE72"/>
  <c r="BE66"/>
  <c r="BE58"/>
  <c r="BE38"/>
  <c r="BE18"/>
  <c r="BE65"/>
  <c r="BE8"/>
  <c r="BE13"/>
  <c r="BE7"/>
  <c r="BE64"/>
  <c r="BE35"/>
  <c r="BE25"/>
  <c r="BE60"/>
  <c r="BE63"/>
  <c r="BE9"/>
  <c r="BE27"/>
  <c r="BE37"/>
  <c r="BE48"/>
  <c r="BE19"/>
  <c r="BE44"/>
  <c r="BE3"/>
  <c r="BE68"/>
  <c r="BE51"/>
  <c r="BE39"/>
  <c r="BE59"/>
  <c r="BE56"/>
  <c r="BE26"/>
  <c r="BE71"/>
  <c r="BE53"/>
  <c r="BE50"/>
  <c r="BE29"/>
  <c r="BE33"/>
  <c r="BE17"/>
  <c r="BE22"/>
  <c r="BD75"/>
  <c r="BD41"/>
  <c r="BD61"/>
  <c r="BD40"/>
  <c r="BD49"/>
  <c r="BD23"/>
  <c r="BD14"/>
  <c r="BD45"/>
  <c r="BD55"/>
  <c r="BD46"/>
  <c r="BD6"/>
  <c r="BD43"/>
  <c r="BD67"/>
  <c r="BD11"/>
  <c r="BD10"/>
  <c r="BD28"/>
  <c r="BD57"/>
  <c r="BD34"/>
  <c r="BD32"/>
  <c r="BD12"/>
  <c r="BD20"/>
  <c r="BD42"/>
  <c r="BD16"/>
  <c r="BD54"/>
  <c r="BD52"/>
  <c r="BD5"/>
  <c r="BD62"/>
  <c r="BD24"/>
  <c r="BD74"/>
  <c r="BD4"/>
  <c r="BD30"/>
  <c r="BD69"/>
  <c r="BD73"/>
  <c r="BD31"/>
  <c r="BD36"/>
  <c r="BD47"/>
  <c r="BD70"/>
  <c r="BD15"/>
  <c r="BD72"/>
  <c r="BD66"/>
  <c r="BD58"/>
  <c r="BD38"/>
  <c r="BD18"/>
  <c r="BD65"/>
  <c r="BD8"/>
  <c r="BD13"/>
  <c r="BD7"/>
  <c r="BD64"/>
  <c r="BD35"/>
  <c r="BD25"/>
  <c r="BD60"/>
  <c r="BD63"/>
  <c r="BD9"/>
  <c r="BD27"/>
  <c r="BD37"/>
  <c r="BD48"/>
  <c r="BD19"/>
  <c r="BD44"/>
  <c r="BD3"/>
  <c r="BD68"/>
  <c r="BD51"/>
  <c r="BD39"/>
  <c r="BD59"/>
  <c r="BD56"/>
  <c r="BD26"/>
  <c r="BD71"/>
  <c r="BD53"/>
  <c r="BD50"/>
  <c r="BD29"/>
  <c r="BD33"/>
  <c r="BD17"/>
  <c r="BD22"/>
  <c r="BC75"/>
  <c r="BC41"/>
  <c r="BC61"/>
  <c r="BC40"/>
  <c r="BC49"/>
  <c r="BC23"/>
  <c r="BC14"/>
  <c r="BC45"/>
  <c r="BC55"/>
  <c r="BC46"/>
  <c r="BC6"/>
  <c r="BC43"/>
  <c r="BC67"/>
  <c r="BC11"/>
  <c r="BC10"/>
  <c r="BC28"/>
  <c r="BC57"/>
  <c r="BC34"/>
  <c r="BC32"/>
  <c r="BC12"/>
  <c r="BC20"/>
  <c r="BC42"/>
  <c r="BC16"/>
  <c r="BC54"/>
  <c r="BC52"/>
  <c r="BC5"/>
  <c r="BC62"/>
  <c r="BC24"/>
  <c r="BC74"/>
  <c r="BC4"/>
  <c r="BC30"/>
  <c r="BC69"/>
  <c r="BC73"/>
  <c r="BC31"/>
  <c r="BC36"/>
  <c r="BC47"/>
  <c r="BC70"/>
  <c r="BC15"/>
  <c r="BC72"/>
  <c r="BC66"/>
  <c r="BC58"/>
  <c r="BC38"/>
  <c r="BC18"/>
  <c r="BC65"/>
  <c r="BC8"/>
  <c r="BC13"/>
  <c r="BC7"/>
  <c r="BC64"/>
  <c r="BC35"/>
  <c r="BC25"/>
  <c r="BC60"/>
  <c r="BC63"/>
  <c r="BC9"/>
  <c r="BC27"/>
  <c r="BC37"/>
  <c r="BC48"/>
  <c r="BC19"/>
  <c r="BC44"/>
  <c r="BC3"/>
  <c r="BC68"/>
  <c r="BC51"/>
  <c r="BC39"/>
  <c r="BC59"/>
  <c r="BC56"/>
  <c r="BC26"/>
  <c r="BC71"/>
  <c r="BC53"/>
  <c r="BC50"/>
  <c r="BC29"/>
  <c r="BC33"/>
  <c r="BC17"/>
  <c r="BC22"/>
  <c r="BC76"/>
  <c r="BC77"/>
  <c r="BC78"/>
  <c r="BC79"/>
  <c r="BC80"/>
  <c r="BC81"/>
  <c r="BB75"/>
  <c r="BB41"/>
  <c r="BB61"/>
  <c r="BB40"/>
  <c r="BB49"/>
  <c r="BB23"/>
  <c r="BB14"/>
  <c r="BB45"/>
  <c r="BB55"/>
  <c r="BB46"/>
  <c r="BB6"/>
  <c r="BB43"/>
  <c r="BB67"/>
  <c r="BB11"/>
  <c r="BB10"/>
  <c r="BB28"/>
  <c r="BB57"/>
  <c r="BB34"/>
  <c r="BB32"/>
  <c r="BB12"/>
  <c r="BB20"/>
  <c r="BB42"/>
  <c r="BB16"/>
  <c r="BB54"/>
  <c r="BB52"/>
  <c r="BB5"/>
  <c r="BB62"/>
  <c r="BB24"/>
  <c r="BB74"/>
  <c r="BB4"/>
  <c r="BB30"/>
  <c r="BB69"/>
  <c r="BB73"/>
  <c r="BB31"/>
  <c r="BB36"/>
  <c r="BB47"/>
  <c r="BB70"/>
  <c r="BB15"/>
  <c r="BB72"/>
  <c r="BB66"/>
  <c r="BB58"/>
  <c r="BB38"/>
  <c r="BB18"/>
  <c r="BB65"/>
  <c r="BB8"/>
  <c r="BB13"/>
  <c r="BB7"/>
  <c r="BB64"/>
  <c r="BB35"/>
  <c r="BB25"/>
  <c r="BB60"/>
  <c r="BB63"/>
  <c r="BB9"/>
  <c r="BB27"/>
  <c r="BB37"/>
  <c r="BB48"/>
  <c r="BB19"/>
  <c r="BB44"/>
  <c r="BB3"/>
  <c r="BB68"/>
  <c r="BB51"/>
  <c r="BB39"/>
  <c r="BB59"/>
  <c r="BB56"/>
  <c r="BB26"/>
  <c r="BB71"/>
  <c r="BB53"/>
  <c r="BB50"/>
  <c r="BB29"/>
  <c r="BB33"/>
  <c r="BB17"/>
  <c r="BB22"/>
  <c r="BA75"/>
  <c r="BA41"/>
  <c r="BA61"/>
  <c r="BA40"/>
  <c r="BA49"/>
  <c r="BA23"/>
  <c r="BA14"/>
  <c r="BA45"/>
  <c r="BA55"/>
  <c r="BA46"/>
  <c r="BA6"/>
  <c r="BA43"/>
  <c r="BA67"/>
  <c r="BA11"/>
  <c r="BA10"/>
  <c r="BA28"/>
  <c r="BA57"/>
  <c r="BA34"/>
  <c r="BA32"/>
  <c r="BA12"/>
  <c r="BA20"/>
  <c r="BA42"/>
  <c r="BA16"/>
  <c r="BA54"/>
  <c r="BA52"/>
  <c r="BA5"/>
  <c r="BA62"/>
  <c r="BA24"/>
  <c r="BA74"/>
  <c r="BA4"/>
  <c r="BA30"/>
  <c r="BA69"/>
  <c r="BA73"/>
  <c r="BA31"/>
  <c r="BA36"/>
  <c r="BA47"/>
  <c r="BA70"/>
  <c r="BA15"/>
  <c r="BA72"/>
  <c r="BA66"/>
  <c r="BA58"/>
  <c r="BA38"/>
  <c r="BA18"/>
  <c r="BA65"/>
  <c r="BA8"/>
  <c r="BA13"/>
  <c r="BA7"/>
  <c r="BA64"/>
  <c r="BA35"/>
  <c r="BA25"/>
  <c r="BA60"/>
  <c r="BA63"/>
  <c r="BA9"/>
  <c r="BA27"/>
  <c r="BA37"/>
  <c r="BA48"/>
  <c r="BA19"/>
  <c r="BA44"/>
  <c r="BA3"/>
  <c r="BA68"/>
  <c r="BA51"/>
  <c r="BA39"/>
  <c r="BA59"/>
  <c r="BA56"/>
  <c r="BA26"/>
  <c r="BA71"/>
  <c r="BA53"/>
  <c r="BA50"/>
  <c r="BA29"/>
  <c r="BA33"/>
  <c r="BA17"/>
  <c r="BA22"/>
  <c r="AX75"/>
  <c r="AX41"/>
  <c r="AX61"/>
  <c r="AX40"/>
  <c r="AX49"/>
  <c r="AX23"/>
  <c r="AX14"/>
  <c r="AX45"/>
  <c r="AX55"/>
  <c r="AX46"/>
  <c r="AX6"/>
  <c r="AX43"/>
  <c r="AX67"/>
  <c r="AX11"/>
  <c r="AX10"/>
  <c r="AX28"/>
  <c r="AX57"/>
  <c r="AX34"/>
  <c r="AX32"/>
  <c r="AX12"/>
  <c r="AX20"/>
  <c r="AX42"/>
  <c r="AX16"/>
  <c r="AX54"/>
  <c r="AX52"/>
  <c r="AX5"/>
  <c r="AX62"/>
  <c r="AX24"/>
  <c r="AX74"/>
  <c r="AX4"/>
  <c r="AX30"/>
  <c r="AX69"/>
  <c r="AX73"/>
  <c r="AX31"/>
  <c r="AX36"/>
  <c r="AX47"/>
  <c r="AX70"/>
  <c r="AX15"/>
  <c r="AX72"/>
  <c r="AX66"/>
  <c r="AX58"/>
  <c r="AX38"/>
  <c r="AX18"/>
  <c r="AX65"/>
  <c r="AX8"/>
  <c r="AX13"/>
  <c r="AX7"/>
  <c r="AX64"/>
  <c r="AX35"/>
  <c r="AX25"/>
  <c r="AX60"/>
  <c r="AX63"/>
  <c r="AX9"/>
  <c r="AX27"/>
  <c r="AX37"/>
  <c r="AX48"/>
  <c r="AX19"/>
  <c r="AX44"/>
  <c r="AX3"/>
  <c r="AX68"/>
  <c r="AX51"/>
  <c r="AX39"/>
  <c r="AX59"/>
  <c r="AX56"/>
  <c r="AX26"/>
  <c r="AX71"/>
  <c r="AX53"/>
  <c r="AX50"/>
  <c r="AX29"/>
  <c r="AX33"/>
  <c r="AX17"/>
  <c r="AX22"/>
  <c r="AV75"/>
  <c r="AV41"/>
  <c r="AV61"/>
  <c r="AV40"/>
  <c r="AV49"/>
  <c r="AV23"/>
  <c r="AV14"/>
  <c r="AV45"/>
  <c r="AV55"/>
  <c r="AV46"/>
  <c r="AV6"/>
  <c r="AV43"/>
  <c r="AV67"/>
  <c r="AV11"/>
  <c r="AV10"/>
  <c r="AV28"/>
  <c r="AV57"/>
  <c r="AV34"/>
  <c r="AV32"/>
  <c r="AV12"/>
  <c r="AV20"/>
  <c r="AV42"/>
  <c r="AV16"/>
  <c r="AV54"/>
  <c r="AV52"/>
  <c r="AV5"/>
  <c r="AV62"/>
  <c r="AV24"/>
  <c r="AV74"/>
  <c r="AV4"/>
  <c r="AV30"/>
  <c r="AV69"/>
  <c r="AV73"/>
  <c r="AV31"/>
  <c r="AV36"/>
  <c r="AV47"/>
  <c r="AV70"/>
  <c r="AV15"/>
  <c r="AV72"/>
  <c r="AV66"/>
  <c r="AV58"/>
  <c r="AV38"/>
  <c r="AV18"/>
  <c r="AV65"/>
  <c r="AV8"/>
  <c r="AV13"/>
  <c r="AV7"/>
  <c r="AV64"/>
  <c r="AV35"/>
  <c r="AV25"/>
  <c r="AV60"/>
  <c r="AV63"/>
  <c r="AV9"/>
  <c r="AV27"/>
  <c r="AV37"/>
  <c r="AV48"/>
  <c r="AV19"/>
  <c r="AV44"/>
  <c r="AV3"/>
  <c r="AV68"/>
  <c r="AV51"/>
  <c r="AV39"/>
  <c r="AV59"/>
  <c r="AV56"/>
  <c r="AV26"/>
  <c r="AV71"/>
  <c r="AV53"/>
  <c r="AV50"/>
  <c r="AV29"/>
  <c r="AV33"/>
  <c r="AV17"/>
  <c r="AV22"/>
  <c r="AQ76"/>
  <c r="AQ77"/>
  <c r="AQ78"/>
  <c r="AQ79"/>
  <c r="AQ80"/>
  <c r="AQ81"/>
  <c r="AP75"/>
  <c r="AP41"/>
  <c r="AP61"/>
  <c r="AP40"/>
  <c r="AP49"/>
  <c r="AP23"/>
  <c r="AP14"/>
  <c r="AP45"/>
  <c r="AP55"/>
  <c r="AP46"/>
  <c r="AP6"/>
  <c r="AP43"/>
  <c r="AP67"/>
  <c r="AP11"/>
  <c r="AP10"/>
  <c r="AP28"/>
  <c r="AP57"/>
  <c r="AP34"/>
  <c r="AP32"/>
  <c r="AP12"/>
  <c r="AP20"/>
  <c r="AP42"/>
  <c r="AP16"/>
  <c r="AP54"/>
  <c r="AP52"/>
  <c r="AP5"/>
  <c r="AP62"/>
  <c r="AP24"/>
  <c r="AP74"/>
  <c r="AP4"/>
  <c r="AP30"/>
  <c r="AP69"/>
  <c r="AP73"/>
  <c r="AP31"/>
  <c r="AP36"/>
  <c r="AP47"/>
  <c r="AP70"/>
  <c r="AP15"/>
  <c r="AP72"/>
  <c r="AP66"/>
  <c r="AP58"/>
  <c r="AP38"/>
  <c r="AP18"/>
  <c r="AP65"/>
  <c r="AP8"/>
  <c r="AP13"/>
  <c r="AP7"/>
  <c r="AP64"/>
  <c r="AP35"/>
  <c r="AP25"/>
  <c r="AP60"/>
  <c r="AP63"/>
  <c r="AP9"/>
  <c r="AP27"/>
  <c r="AP37"/>
  <c r="AP48"/>
  <c r="AP19"/>
  <c r="AP44"/>
  <c r="AP3"/>
  <c r="AP68"/>
  <c r="AP51"/>
  <c r="AP39"/>
  <c r="AP59"/>
  <c r="AP56"/>
  <c r="AP26"/>
  <c r="AP71"/>
  <c r="AP53"/>
  <c r="AP50"/>
  <c r="AP29"/>
  <c r="AP33"/>
  <c r="AP17"/>
  <c r="AP22"/>
  <c r="AH75"/>
  <c r="AH41"/>
  <c r="AH61"/>
  <c r="AH40"/>
  <c r="AH49"/>
  <c r="AH23"/>
  <c r="AH14"/>
  <c r="AH45"/>
  <c r="AH55"/>
  <c r="AH46"/>
  <c r="AH6"/>
  <c r="AH43"/>
  <c r="AH67"/>
  <c r="AH11"/>
  <c r="AH10"/>
  <c r="AH28"/>
  <c r="AH57"/>
  <c r="AH34"/>
  <c r="AH32"/>
  <c r="AH12"/>
  <c r="AH20"/>
  <c r="AH42"/>
  <c r="AH16"/>
  <c r="AH54"/>
  <c r="AH52"/>
  <c r="AH5"/>
  <c r="AH62"/>
  <c r="AH24"/>
  <c r="AH74"/>
  <c r="AH4"/>
  <c r="AH30"/>
  <c r="AH69"/>
  <c r="AH73"/>
  <c r="AH31"/>
  <c r="AH36"/>
  <c r="AH47"/>
  <c r="AH70"/>
  <c r="AH15"/>
  <c r="AH72"/>
  <c r="AH66"/>
  <c r="AH58"/>
  <c r="AH38"/>
  <c r="AH18"/>
  <c r="AH65"/>
  <c r="AH8"/>
  <c r="AH13"/>
  <c r="AH7"/>
  <c r="AH64"/>
  <c r="AH35"/>
  <c r="AH25"/>
  <c r="AH60"/>
  <c r="AH63"/>
  <c r="AH9"/>
  <c r="AH27"/>
  <c r="AH37"/>
  <c r="AH48"/>
  <c r="AH19"/>
  <c r="AH44"/>
  <c r="AH3"/>
  <c r="AH68"/>
  <c r="AH51"/>
  <c r="AH39"/>
  <c r="AH59"/>
  <c r="AH56"/>
  <c r="AH26"/>
  <c r="AH71"/>
  <c r="AH53"/>
  <c r="AH50"/>
  <c r="AH29"/>
  <c r="AH33"/>
  <c r="AH17"/>
  <c r="AH22"/>
  <c r="W75"/>
  <c r="W41"/>
  <c r="W61"/>
  <c r="W40"/>
  <c r="W49"/>
  <c r="W23"/>
  <c r="W14"/>
  <c r="W45"/>
  <c r="W55"/>
  <c r="W46"/>
  <c r="W6"/>
  <c r="W43"/>
  <c r="W67"/>
  <c r="W11"/>
  <c r="W10"/>
  <c r="W28"/>
  <c r="W57"/>
  <c r="W34"/>
  <c r="W32"/>
  <c r="W12"/>
  <c r="W20"/>
  <c r="W42"/>
  <c r="W16"/>
  <c r="W54"/>
  <c r="W52"/>
  <c r="W5"/>
  <c r="W62"/>
  <c r="W24"/>
  <c r="W74"/>
  <c r="W4"/>
  <c r="W30"/>
  <c r="W69"/>
  <c r="W73"/>
  <c r="W31"/>
  <c r="W36"/>
  <c r="W47"/>
  <c r="W70"/>
  <c r="W15"/>
  <c r="W72"/>
  <c r="W66"/>
  <c r="W58"/>
  <c r="W38"/>
  <c r="W18"/>
  <c r="W65"/>
  <c r="W8"/>
  <c r="W13"/>
  <c r="W7"/>
  <c r="W64"/>
  <c r="W35"/>
  <c r="W25"/>
  <c r="W60"/>
  <c r="W63"/>
  <c r="W9"/>
  <c r="W27"/>
  <c r="W37"/>
  <c r="W48"/>
  <c r="W19"/>
  <c r="W44"/>
  <c r="W3"/>
  <c r="W68"/>
  <c r="W51"/>
  <c r="W39"/>
  <c r="W59"/>
  <c r="W56"/>
  <c r="W26"/>
  <c r="W71"/>
  <c r="W53"/>
  <c r="W50"/>
  <c r="W29"/>
  <c r="W33"/>
  <c r="W17"/>
  <c r="W22"/>
  <c r="V75"/>
  <c r="V41"/>
  <c r="V61"/>
  <c r="V40"/>
  <c r="V49"/>
  <c r="V23"/>
  <c r="V14"/>
  <c r="V45"/>
  <c r="V55"/>
  <c r="V46"/>
  <c r="V6"/>
  <c r="V43"/>
  <c r="V67"/>
  <c r="V11"/>
  <c r="V10"/>
  <c r="V28"/>
  <c r="V57"/>
  <c r="V34"/>
  <c r="V32"/>
  <c r="V12"/>
  <c r="V20"/>
  <c r="V42"/>
  <c r="V16"/>
  <c r="V54"/>
  <c r="V52"/>
  <c r="V5"/>
  <c r="V62"/>
  <c r="V24"/>
  <c r="V74"/>
  <c r="V4"/>
  <c r="V30"/>
  <c r="V69"/>
  <c r="V73"/>
  <c r="V31"/>
  <c r="V36"/>
  <c r="V47"/>
  <c r="V70"/>
  <c r="V15"/>
  <c r="V72"/>
  <c r="V66"/>
  <c r="V58"/>
  <c r="V38"/>
  <c r="V18"/>
  <c r="V65"/>
  <c r="V8"/>
  <c r="V13"/>
  <c r="V7"/>
  <c r="V64"/>
  <c r="V35"/>
  <c r="V25"/>
  <c r="V60"/>
  <c r="V63"/>
  <c r="V9"/>
  <c r="V27"/>
  <c r="V37"/>
  <c r="V48"/>
  <c r="V19"/>
  <c r="V44"/>
  <c r="V3"/>
  <c r="V68"/>
  <c r="V51"/>
  <c r="V39"/>
  <c r="V59"/>
  <c r="V56"/>
  <c r="V26"/>
  <c r="V71"/>
  <c r="V53"/>
  <c r="V50"/>
  <c r="V29"/>
  <c r="V33"/>
  <c r="V17"/>
  <c r="V22"/>
  <c r="V21"/>
  <c r="W21"/>
  <c r="AH21"/>
  <c r="AP21"/>
  <c r="AV21"/>
  <c r="AX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R75"/>
  <c r="R41"/>
  <c r="R61"/>
  <c r="R40"/>
  <c r="R49"/>
  <c r="R23"/>
  <c r="R14"/>
  <c r="R45"/>
  <c r="R55"/>
  <c r="R46"/>
  <c r="R6"/>
  <c r="R43"/>
  <c r="R67"/>
  <c r="R11"/>
  <c r="R10"/>
  <c r="R28"/>
  <c r="R57"/>
  <c r="R34"/>
  <c r="R32"/>
  <c r="R12"/>
  <c r="R20"/>
  <c r="R42"/>
  <c r="R16"/>
  <c r="R54"/>
  <c r="R52"/>
  <c r="R5"/>
  <c r="R62"/>
  <c r="R24"/>
  <c r="R74"/>
  <c r="R4"/>
  <c r="R30"/>
  <c r="R69"/>
  <c r="R73"/>
  <c r="R31"/>
  <c r="R36"/>
  <c r="R47"/>
  <c r="R70"/>
  <c r="R15"/>
  <c r="R72"/>
  <c r="R66"/>
  <c r="R58"/>
  <c r="R38"/>
  <c r="R18"/>
  <c r="R65"/>
  <c r="R8"/>
  <c r="R13"/>
  <c r="R7"/>
  <c r="R64"/>
  <c r="R35"/>
  <c r="R25"/>
  <c r="R60"/>
  <c r="R63"/>
  <c r="R9"/>
  <c r="R27"/>
  <c r="R37"/>
  <c r="R48"/>
  <c r="R19"/>
  <c r="R44"/>
  <c r="R3"/>
  <c r="R68"/>
  <c r="R51"/>
  <c r="R39"/>
  <c r="R59"/>
  <c r="R56"/>
  <c r="R26"/>
  <c r="R71"/>
  <c r="R53"/>
  <c r="R50"/>
  <c r="R29"/>
  <c r="R33"/>
  <c r="R17"/>
  <c r="R22"/>
  <c r="Q75"/>
  <c r="Q41"/>
  <c r="Q61"/>
  <c r="Q49"/>
  <c r="Q23"/>
  <c r="Q45"/>
  <c r="Q55"/>
  <c r="Q46"/>
  <c r="Q43"/>
  <c r="Q67"/>
  <c r="Q34"/>
  <c r="Q12"/>
  <c r="Q54"/>
  <c r="Q5"/>
  <c r="Q74"/>
  <c r="Q69"/>
  <c r="Q73"/>
  <c r="Q31"/>
  <c r="Q47"/>
  <c r="Q70"/>
  <c r="Q72"/>
  <c r="Q66"/>
  <c r="Q58"/>
  <c r="Q65"/>
  <c r="Q64"/>
  <c r="Q25"/>
  <c r="Q63"/>
  <c r="Q9"/>
  <c r="Q37"/>
  <c r="Q48"/>
  <c r="Q19"/>
  <c r="Q68"/>
  <c r="Q59"/>
  <c r="Q56"/>
  <c r="Q71"/>
  <c r="Q29"/>
  <c r="Q17"/>
  <c r="AT107" i="2" l="1"/>
  <c r="AT106"/>
  <c r="AT108"/>
  <c r="AT92"/>
  <c r="BA106"/>
  <c r="BA108"/>
  <c r="BA92"/>
  <c r="BA107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12"/>
  <c r="AH12"/>
  <c r="AV107" l="1"/>
  <c r="AX93"/>
  <c r="AV93"/>
  <c r="AV105"/>
  <c r="AV94"/>
  <c r="AV95"/>
  <c r="AV100"/>
  <c r="AV106"/>
  <c r="BC107"/>
  <c r="BC105"/>
  <c r="BC94"/>
  <c r="BC100"/>
  <c r="BC93"/>
  <c r="BC95"/>
  <c r="BC106"/>
  <c r="BE93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I12" l="1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B12"/>
  <c r="AA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U12"/>
  <c r="T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N12"/>
  <c r="M12"/>
  <c r="D67" i="4" l="1"/>
  <c r="AC25" i="2"/>
  <c r="Z25"/>
  <c r="Y25"/>
  <c r="W25"/>
  <c r="L67" i="4" s="1"/>
  <c r="V25" i="2"/>
  <c r="S25"/>
  <c r="R25"/>
  <c r="P25"/>
  <c r="K67" i="4" s="1"/>
  <c r="O25" i="2"/>
  <c r="L25"/>
  <c r="K25"/>
  <c r="A19" i="3"/>
  <c r="C67" i="4" s="1"/>
  <c r="AD25" i="2" l="1"/>
  <c r="M67" i="4" s="1"/>
  <c r="A25" i="2"/>
  <c r="A79" i="3"/>
  <c r="AD13" i="2"/>
  <c r="AD15"/>
  <c r="M61" i="4" s="1"/>
  <c r="AD17" i="2"/>
  <c r="M49" i="4" s="1"/>
  <c r="AD20" i="2"/>
  <c r="M45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/>
  <c r="AC15"/>
  <c r="AC16"/>
  <c r="AC17"/>
  <c r="AC18"/>
  <c r="AC19"/>
  <c r="AC20"/>
  <c r="AC21"/>
  <c r="AC22"/>
  <c r="AC23"/>
  <c r="AC24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Z13"/>
  <c r="Z14"/>
  <c r="Z15"/>
  <c r="Z16"/>
  <c r="Z17"/>
  <c r="Z18"/>
  <c r="Z19"/>
  <c r="Z20"/>
  <c r="Z21"/>
  <c r="Z22"/>
  <c r="Z23"/>
  <c r="Z24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Y13"/>
  <c r="Y14"/>
  <c r="Y15"/>
  <c r="Y16"/>
  <c r="Y17"/>
  <c r="Y18"/>
  <c r="Y19"/>
  <c r="Y20"/>
  <c r="Y21"/>
  <c r="Y22"/>
  <c r="Y23"/>
  <c r="Y24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M75" i="4"/>
  <c r="H83" i="2"/>
  <c r="H84"/>
  <c r="G83"/>
  <c r="G84"/>
  <c r="F83"/>
  <c r="F84"/>
  <c r="E83"/>
  <c r="E84"/>
  <c r="D83"/>
  <c r="I83" s="1"/>
  <c r="D84"/>
  <c r="I84" s="1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I53"/>
  <c r="I54"/>
  <c r="I55"/>
  <c r="I56"/>
  <c r="J65" i="4" s="1"/>
  <c r="I57" i="2"/>
  <c r="I58"/>
  <c r="I59"/>
  <c r="I60"/>
  <c r="I61"/>
  <c r="I62"/>
  <c r="J63" i="4" s="1"/>
  <c r="I63" i="2"/>
  <c r="I64"/>
  <c r="I65"/>
  <c r="I66"/>
  <c r="I67"/>
  <c r="I68"/>
  <c r="I69"/>
  <c r="I70"/>
  <c r="I71"/>
  <c r="I72"/>
  <c r="I73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J62" i="4" s="1"/>
  <c r="I40" i="2"/>
  <c r="I41"/>
  <c r="I42"/>
  <c r="I43"/>
  <c r="I44"/>
  <c r="I45"/>
  <c r="I46"/>
  <c r="I47"/>
  <c r="I48"/>
  <c r="I49"/>
  <c r="I50"/>
  <c r="I51"/>
  <c r="I5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63" i="4"/>
  <c r="D65"/>
  <c r="D62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7" i="4" s="1"/>
  <c r="V39" i="2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P63"/>
  <c r="K63" i="4" s="1"/>
  <c r="P56" i="2"/>
  <c r="K65" i="4" s="1"/>
  <c r="P39" i="2"/>
  <c r="K62" i="4" s="1"/>
  <c r="O39" i="2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A58" i="3"/>
  <c r="C63" i="4" s="1"/>
  <c r="A50" i="3"/>
  <c r="A56" i="2" s="1"/>
  <c r="A33" i="3"/>
  <c r="A39" i="2" s="1"/>
  <c r="AD18" l="1"/>
  <c r="M23" i="4" s="1"/>
  <c r="J60"/>
  <c r="AD28" i="2"/>
  <c r="M28" i="4" s="1"/>
  <c r="P51" i="2"/>
  <c r="K72" i="4" s="1"/>
  <c r="W47" i="2"/>
  <c r="L36" i="4" s="1"/>
  <c r="W46" i="2"/>
  <c r="L31" i="4" s="1"/>
  <c r="P58" i="2"/>
  <c r="K13" i="4" s="1"/>
  <c r="W54" i="2"/>
  <c r="L38" i="4" s="1"/>
  <c r="W42" i="2"/>
  <c r="L4" i="4" s="1"/>
  <c r="W59" i="2"/>
  <c r="L7" i="4" s="1"/>
  <c r="P59" i="2"/>
  <c r="K7" i="4" s="1"/>
  <c r="P47" i="2"/>
  <c r="K36" i="4" s="1"/>
  <c r="W55" i="2"/>
  <c r="L18" i="4" s="1"/>
  <c r="W43" i="2"/>
  <c r="L30" i="4" s="1"/>
  <c r="P55" i="2"/>
  <c r="K18" i="4" s="1"/>
  <c r="P43" i="2"/>
  <c r="K30" i="4" s="1"/>
  <c r="P57" i="2"/>
  <c r="K8" i="4" s="1"/>
  <c r="P45" i="2"/>
  <c r="K73" i="4" s="1"/>
  <c r="P61" i="2"/>
  <c r="K35" i="4" s="1"/>
  <c r="P49" i="2"/>
  <c r="K70" i="4" s="1"/>
  <c r="W51" i="2"/>
  <c r="L72" i="4" s="1"/>
  <c r="W39" i="2"/>
  <c r="L62" i="4" s="1"/>
  <c r="W57" i="2"/>
  <c r="L8" i="4" s="1"/>
  <c r="W50" i="2"/>
  <c r="L15" i="4" s="1"/>
  <c r="W53" i="2"/>
  <c r="L58" i="4" s="1"/>
  <c r="W62" i="2"/>
  <c r="L25" i="4" s="1"/>
  <c r="W65" i="2"/>
  <c r="L9" i="4" s="1"/>
  <c r="P65" i="2"/>
  <c r="P53"/>
  <c r="K58" i="4" s="1"/>
  <c r="P41" i="2"/>
  <c r="K74" i="4" s="1"/>
  <c r="W61" i="2"/>
  <c r="L35" i="4" s="1"/>
  <c r="P54" i="2"/>
  <c r="K38" i="4" s="1"/>
  <c r="P42" i="2"/>
  <c r="K4" i="4" s="1"/>
  <c r="P64" i="2"/>
  <c r="K60" i="4" s="1"/>
  <c r="P52" i="2"/>
  <c r="K66" i="4" s="1"/>
  <c r="P40" i="2"/>
  <c r="K24" i="4" s="1"/>
  <c r="P60" i="2"/>
  <c r="K64" i="4" s="1"/>
  <c r="P48" i="2"/>
  <c r="K47" i="4" s="1"/>
  <c r="P46" i="2"/>
  <c r="K31" i="4" s="1"/>
  <c r="W60" i="2"/>
  <c r="L64" i="4" s="1"/>
  <c r="W48" i="2"/>
  <c r="L47" i="4" s="1"/>
  <c r="W52" i="2"/>
  <c r="L66" i="4" s="1"/>
  <c r="W40" i="2"/>
  <c r="L24" i="4" s="1"/>
  <c r="P44" i="2"/>
  <c r="K69" i="4" s="1"/>
  <c r="P62" i="2"/>
  <c r="K25" i="4" s="1"/>
  <c r="P50" i="2"/>
  <c r="K15" i="4" s="1"/>
  <c r="W58" i="2"/>
  <c r="L13" i="4" s="1"/>
  <c r="W64" i="2"/>
  <c r="L60" i="4" s="1"/>
  <c r="AD42" i="2"/>
  <c r="M4" i="4" s="1"/>
  <c r="AD77" i="2"/>
  <c r="M26" i="4" s="1"/>
  <c r="A63" i="2"/>
  <c r="C62" i="4"/>
  <c r="C65"/>
  <c r="AD84" i="2"/>
  <c r="M22" i="4" s="1"/>
  <c r="AD83" i="2"/>
  <c r="M17" i="4" s="1"/>
  <c r="AD82" i="2"/>
  <c r="M33" i="4" s="1"/>
  <c r="AD81" i="2"/>
  <c r="M29" i="4" s="1"/>
  <c r="AD80" i="2"/>
  <c r="M50" i="4" s="1"/>
  <c r="AD79" i="2"/>
  <c r="M53" i="4" s="1"/>
  <c r="AD76" i="2"/>
  <c r="M56" i="4" s="1"/>
  <c r="AD75" i="2"/>
  <c r="M59" i="4" s="1"/>
  <c r="AD74" i="2"/>
  <c r="M39" i="4" s="1"/>
  <c r="AD73" i="2"/>
  <c r="M51" i="4" s="1"/>
  <c r="AD72" i="2"/>
  <c r="M68" i="4" s="1"/>
  <c r="AD71" i="2"/>
  <c r="M3" i="4" s="1"/>
  <c r="AD69" i="2"/>
  <c r="M19" i="4" s="1"/>
  <c r="AD68" i="2"/>
  <c r="M48" i="4" s="1"/>
  <c r="AD67" i="2"/>
  <c r="M37" i="4" s="1"/>
  <c r="AD66" i="2"/>
  <c r="M27" i="4" s="1"/>
  <c r="AD65" i="2"/>
  <c r="M9" i="4" s="1"/>
  <c r="AD63" i="2"/>
  <c r="M63" i="4" s="1"/>
  <c r="AD64" i="2"/>
  <c r="M60" i="4" s="1"/>
  <c r="AD62" i="2"/>
  <c r="M25" i="4" s="1"/>
  <c r="AD61" i="2"/>
  <c r="M35" i="4" s="1"/>
  <c r="AD60" i="2"/>
  <c r="M64" i="4" s="1"/>
  <c r="AD59" i="2"/>
  <c r="M7" i="4" s="1"/>
  <c r="AD58" i="2"/>
  <c r="M13" i="4" s="1"/>
  <c r="AD57" i="2"/>
  <c r="M8" i="4" s="1"/>
  <c r="AD56" i="2"/>
  <c r="M65" i="4" s="1"/>
  <c r="AD55" i="2"/>
  <c r="M18" i="4" s="1"/>
  <c r="AD54" i="2"/>
  <c r="M38" i="4" s="1"/>
  <c r="AD53" i="2"/>
  <c r="M58" i="4" s="1"/>
  <c r="AD52" i="2"/>
  <c r="M66" i="4" s="1"/>
  <c r="AD51" i="2"/>
  <c r="M72" i="4" s="1"/>
  <c r="AD50" i="2"/>
  <c r="M15" i="4" s="1"/>
  <c r="AD49" i="2"/>
  <c r="M70" i="4" s="1"/>
  <c r="AD48" i="2"/>
  <c r="M47" i="4" s="1"/>
  <c r="AD47" i="2"/>
  <c r="M36" i="4" s="1"/>
  <c r="AD46" i="2"/>
  <c r="M31" i="4" s="1"/>
  <c r="AD43" i="2"/>
  <c r="M30" i="4" s="1"/>
  <c r="AD40" i="2"/>
  <c r="M24" i="4" s="1"/>
  <c r="AD39" i="2"/>
  <c r="M62" i="4" s="1"/>
  <c r="AD38" i="2"/>
  <c r="M5" i="4" s="1"/>
  <c r="AD36" i="2"/>
  <c r="M54" i="4" s="1"/>
  <c r="AD35" i="2"/>
  <c r="M16" i="4" s="1"/>
  <c r="AD34" i="2"/>
  <c r="M42" i="4" s="1"/>
  <c r="AD33" i="2"/>
  <c r="M20" i="4" s="1"/>
  <c r="AD32" i="2"/>
  <c r="M12" i="4" s="1"/>
  <c r="AD31" i="2"/>
  <c r="M32" i="4" s="1"/>
  <c r="AD30" i="2"/>
  <c r="M34" i="4" s="1"/>
  <c r="AD29" i="2"/>
  <c r="M57" i="4" s="1"/>
  <c r="AD27" i="2"/>
  <c r="M10" i="4" s="1"/>
  <c r="AD26" i="2"/>
  <c r="M11" i="4" s="1"/>
  <c r="AD24" i="2"/>
  <c r="M43" i="4" s="1"/>
  <c r="AD23" i="2"/>
  <c r="M6" i="4" s="1"/>
  <c r="AD22" i="2"/>
  <c r="M46" i="4" s="1"/>
  <c r="AD21" i="2"/>
  <c r="M55" i="4" s="1"/>
  <c r="AD19" i="2"/>
  <c r="M14" i="4" s="1"/>
  <c r="AD16" i="2"/>
  <c r="M40" i="4" s="1"/>
  <c r="AD14" i="2"/>
  <c r="M41" i="4" s="1"/>
  <c r="AW98" i="2" l="1"/>
  <c r="AU98" s="1"/>
  <c r="AW97"/>
  <c r="AU97" s="1"/>
  <c r="AW96"/>
  <c r="AU96" s="1"/>
  <c r="W13"/>
  <c r="L75" i="4" s="1"/>
  <c r="W36" i="2"/>
  <c r="L54" i="4" s="1"/>
  <c r="W78" i="2"/>
  <c r="L71" i="4" s="1"/>
  <c r="V13" i="2"/>
  <c r="V14"/>
  <c r="V15"/>
  <c r="V16"/>
  <c r="V17"/>
  <c r="V18"/>
  <c r="V19"/>
  <c r="V20"/>
  <c r="V21"/>
  <c r="V22"/>
  <c r="V23"/>
  <c r="V24"/>
  <c r="V26"/>
  <c r="V27"/>
  <c r="V28"/>
  <c r="V29"/>
  <c r="V30"/>
  <c r="V31"/>
  <c r="V32"/>
  <c r="V33"/>
  <c r="V34"/>
  <c r="V35"/>
  <c r="V36"/>
  <c r="V37"/>
  <c r="V38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S13"/>
  <c r="S14"/>
  <c r="S15"/>
  <c r="S16"/>
  <c r="S17"/>
  <c r="S18"/>
  <c r="S19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R13"/>
  <c r="R14"/>
  <c r="R15"/>
  <c r="R16"/>
  <c r="R17"/>
  <c r="R18"/>
  <c r="R19"/>
  <c r="R20"/>
  <c r="R21"/>
  <c r="R22"/>
  <c r="R23"/>
  <c r="R24"/>
  <c r="R26"/>
  <c r="R27"/>
  <c r="R28"/>
  <c r="R29"/>
  <c r="R30"/>
  <c r="R31"/>
  <c r="R32"/>
  <c r="R33"/>
  <c r="R34"/>
  <c r="R35"/>
  <c r="R36"/>
  <c r="R37"/>
  <c r="R38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J24" i="4"/>
  <c r="J74"/>
  <c r="J4"/>
  <c r="J30"/>
  <c r="J69"/>
  <c r="J73"/>
  <c r="J31"/>
  <c r="J36"/>
  <c r="J47"/>
  <c r="J70"/>
  <c r="J15"/>
  <c r="J72"/>
  <c r="J66"/>
  <c r="J58"/>
  <c r="J38"/>
  <c r="J18"/>
  <c r="J8"/>
  <c r="J13"/>
  <c r="J7"/>
  <c r="J25"/>
  <c r="J51"/>
  <c r="I74" i="2"/>
  <c r="J40" i="4"/>
  <c r="D51"/>
  <c r="D40"/>
  <c r="O73" i="2"/>
  <c r="L73"/>
  <c r="O16"/>
  <c r="L16"/>
  <c r="K16"/>
  <c r="A67" i="3"/>
  <c r="A73" i="2" s="1"/>
  <c r="A10" i="3"/>
  <c r="C40" i="4" s="1"/>
  <c r="W66" i="2" l="1"/>
  <c r="L27" i="4" s="1"/>
  <c r="J64"/>
  <c r="J35"/>
  <c r="W37" i="2"/>
  <c r="L52" i="4" s="1"/>
  <c r="W75" i="2"/>
  <c r="L59" i="4" s="1"/>
  <c r="W29" i="2"/>
  <c r="L57" i="4" s="1"/>
  <c r="W16" i="2"/>
  <c r="L40" i="4" s="1"/>
  <c r="W79" i="2"/>
  <c r="L53" i="4" s="1"/>
  <c r="W28" i="2"/>
  <c r="L28" i="4" s="1"/>
  <c r="W15" i="2"/>
  <c r="L61" i="4" s="1"/>
  <c r="W24" i="2"/>
  <c r="L43" i="4" s="1"/>
  <c r="W33" i="2"/>
  <c r="L20" i="4" s="1"/>
  <c r="W20" i="2"/>
  <c r="L45" i="4" s="1"/>
  <c r="W77" i="2"/>
  <c r="L26" i="4" s="1"/>
  <c r="W38" i="2"/>
  <c r="L5" i="4" s="1"/>
  <c r="W26" i="2"/>
  <c r="L11" i="4" s="1"/>
  <c r="A16" i="2"/>
  <c r="W23"/>
  <c r="L6" i="4" s="1"/>
  <c r="C51"/>
  <c r="W73" i="2"/>
  <c r="L51" i="4" s="1"/>
  <c r="W34" i="2"/>
  <c r="L42" i="4" s="1"/>
  <c r="W21" i="2"/>
  <c r="L55" i="4" s="1"/>
  <c r="W83" i="2"/>
  <c r="L17" i="4" s="1"/>
  <c r="W71" i="2"/>
  <c r="L3" i="4" s="1"/>
  <c r="W32" i="2"/>
  <c r="L12" i="4" s="1"/>
  <c r="W19" i="2"/>
  <c r="L14" i="4" s="1"/>
  <c r="W81" i="2"/>
  <c r="L29" i="4" s="1"/>
  <c r="W69" i="2"/>
  <c r="L19" i="4" s="1"/>
  <c r="W30" i="2"/>
  <c r="L34" i="4" s="1"/>
  <c r="W17" i="2"/>
  <c r="L49" i="4" s="1"/>
  <c r="P73" i="2"/>
  <c r="K51" i="4" s="1"/>
  <c r="P16" i="2"/>
  <c r="K40" i="4" s="1"/>
  <c r="W84" i="2"/>
  <c r="L22" i="4" s="1"/>
  <c r="W80" i="2"/>
  <c r="L50" i="4" s="1"/>
  <c r="W76" i="2"/>
  <c r="L56" i="4" s="1"/>
  <c r="W72" i="2"/>
  <c r="L68" i="4" s="1"/>
  <c r="W68" i="2"/>
  <c r="L48" i="4" s="1"/>
  <c r="W82" i="2"/>
  <c r="L33" i="4" s="1"/>
  <c r="W70" i="2"/>
  <c r="L44" i="4" s="1"/>
  <c r="W35" i="2"/>
  <c r="L16" i="4" s="1"/>
  <c r="W31" i="2"/>
  <c r="L32" i="4" s="1"/>
  <c r="W27" i="2"/>
  <c r="L10" i="4" s="1"/>
  <c r="W22" i="2"/>
  <c r="L46" i="4" s="1"/>
  <c r="W18" i="2"/>
  <c r="L23" i="4" s="1"/>
  <c r="W14" i="2"/>
  <c r="L41" i="4" s="1"/>
  <c r="W74" i="2"/>
  <c r="L39" i="4" s="1"/>
  <c r="H81" i="2"/>
  <c r="I81"/>
  <c r="J29" i="4" s="1"/>
  <c r="E81" i="2"/>
  <c r="D81"/>
  <c r="J55" i="4"/>
  <c r="D55"/>
  <c r="D29"/>
  <c r="O81" i="2"/>
  <c r="L81"/>
  <c r="K81"/>
  <c r="O21"/>
  <c r="L21"/>
  <c r="K21"/>
  <c r="A15" i="3"/>
  <c r="A21" i="2" s="1"/>
  <c r="A75" i="3"/>
  <c r="A81" i="2" s="1"/>
  <c r="R21" i="4"/>
  <c r="Q21"/>
  <c r="P21" i="2" l="1"/>
  <c r="K55" i="4" s="1"/>
  <c r="P81" i="2"/>
  <c r="K29" i="4" s="1"/>
  <c r="C29"/>
  <c r="C55"/>
  <c r="D26" l="1"/>
  <c r="O77" i="2"/>
  <c r="O78"/>
  <c r="O79"/>
  <c r="O80"/>
  <c r="O82"/>
  <c r="O83"/>
  <c r="O84"/>
  <c r="L77"/>
  <c r="L78"/>
  <c r="L79"/>
  <c r="L80"/>
  <c r="L82"/>
  <c r="L83"/>
  <c r="L84"/>
  <c r="K78"/>
  <c r="K79"/>
  <c r="K80"/>
  <c r="K82"/>
  <c r="K83"/>
  <c r="K84"/>
  <c r="L13"/>
  <c r="L14"/>
  <c r="L15"/>
  <c r="L17"/>
  <c r="L18"/>
  <c r="L19"/>
  <c r="L20"/>
  <c r="L22"/>
  <c r="L23"/>
  <c r="L24"/>
  <c r="L26"/>
  <c r="L27"/>
  <c r="L28"/>
  <c r="L29"/>
  <c r="L30"/>
  <c r="L31"/>
  <c r="L32"/>
  <c r="L33"/>
  <c r="L34"/>
  <c r="L35"/>
  <c r="L36"/>
  <c r="L37"/>
  <c r="L66"/>
  <c r="L67"/>
  <c r="L68"/>
  <c r="L69"/>
  <c r="L70"/>
  <c r="L71"/>
  <c r="L72"/>
  <c r="L74"/>
  <c r="L75"/>
  <c r="L76"/>
  <c r="A71" i="3"/>
  <c r="P13" i="2"/>
  <c r="K75" i="4" s="1"/>
  <c r="P72" i="2"/>
  <c r="K68" i="4" s="1"/>
  <c r="C26" l="1"/>
  <c r="A77" i="2"/>
  <c r="O76"/>
  <c r="O75"/>
  <c r="O74"/>
  <c r="O72"/>
  <c r="O71"/>
  <c r="O70"/>
  <c r="O69"/>
  <c r="O38"/>
  <c r="O37"/>
  <c r="O36"/>
  <c r="O35"/>
  <c r="O34"/>
  <c r="O33"/>
  <c r="O32"/>
  <c r="O31"/>
  <c r="O30"/>
  <c r="O29"/>
  <c r="O28"/>
  <c r="O27"/>
  <c r="O26"/>
  <c r="O24"/>
  <c r="O23"/>
  <c r="O22"/>
  <c r="O20"/>
  <c r="O19"/>
  <c r="O18"/>
  <c r="O17"/>
  <c r="O15"/>
  <c r="O14"/>
  <c r="O13"/>
  <c r="D64" i="4"/>
  <c r="D43"/>
  <c r="D44"/>
  <c r="D18"/>
  <c r="D14"/>
  <c r="D8"/>
  <c r="D7"/>
  <c r="D17"/>
  <c r="D3"/>
  <c r="D11"/>
  <c r="D22"/>
  <c r="D49"/>
  <c r="D69"/>
  <c r="D20"/>
  <c r="D34"/>
  <c r="D28"/>
  <c r="D72"/>
  <c r="D58"/>
  <c r="D60"/>
  <c r="D57"/>
  <c r="D15"/>
  <c r="D33"/>
  <c r="D27"/>
  <c r="D75"/>
  <c r="D32"/>
  <c r="D48"/>
  <c r="D19"/>
  <c r="D25"/>
  <c r="D24"/>
  <c r="D66"/>
  <c r="D21"/>
  <c r="D12"/>
  <c r="D42"/>
  <c r="D35"/>
  <c r="D10"/>
  <c r="D45"/>
  <c r="D41"/>
  <c r="D70"/>
  <c r="D54"/>
  <c r="D13"/>
  <c r="D73"/>
  <c r="D53"/>
  <c r="D47"/>
  <c r="D36"/>
  <c r="D30"/>
  <c r="D9"/>
  <c r="D61"/>
  <c r="D59"/>
  <c r="D23"/>
  <c r="D38"/>
  <c r="D37"/>
  <c r="D52"/>
  <c r="D6"/>
  <c r="D50"/>
  <c r="D68"/>
  <c r="D31"/>
  <c r="D56"/>
  <c r="D5"/>
  <c r="D74"/>
  <c r="D71"/>
  <c r="D39"/>
  <c r="D4"/>
  <c r="D16"/>
  <c r="D46"/>
  <c r="K13" i="2"/>
  <c r="K14"/>
  <c r="K15"/>
  <c r="K17"/>
  <c r="K18"/>
  <c r="K19"/>
  <c r="K20"/>
  <c r="K22"/>
  <c r="K23"/>
  <c r="K24"/>
  <c r="K26"/>
  <c r="K27"/>
  <c r="K28"/>
  <c r="K29"/>
  <c r="K30"/>
  <c r="K31"/>
  <c r="K32"/>
  <c r="K33"/>
  <c r="K34"/>
  <c r="K35"/>
  <c r="K36"/>
  <c r="K37"/>
  <c r="P80"/>
  <c r="K50" i="4" s="1"/>
  <c r="A54" i="3"/>
  <c r="P26" i="2" l="1"/>
  <c r="K11" i="4" s="1"/>
  <c r="A60" i="2"/>
  <c r="C64" i="4"/>
  <c r="P15" i="2"/>
  <c r="K61" i="4" s="1"/>
  <c r="P37" i="2"/>
  <c r="K52" i="4" s="1"/>
  <c r="P24" i="2"/>
  <c r="K43" i="4" s="1"/>
  <c r="P30" i="2"/>
  <c r="K34" i="4" s="1"/>
  <c r="P19" i="2"/>
  <c r="K14" i="4" s="1"/>
  <c r="P33" i="2"/>
  <c r="K20" i="4" s="1"/>
  <c r="P67" i="2"/>
  <c r="K37" i="4" s="1"/>
  <c r="P20" i="2"/>
  <c r="K45" i="4" s="1"/>
  <c r="P34" i="2"/>
  <c r="K42" i="4" s="1"/>
  <c r="P28" i="2"/>
  <c r="K28" i="4" s="1"/>
  <c r="P27" i="2"/>
  <c r="K10" i="4" s="1"/>
  <c r="P78" i="2"/>
  <c r="K71" i="4" s="1"/>
  <c r="K9"/>
  <c r="P38" i="2"/>
  <c r="K5" i="4" s="1"/>
  <c r="P75" i="2"/>
  <c r="K59" i="4" s="1"/>
  <c r="P35" i="2"/>
  <c r="K16" i="4" s="1"/>
  <c r="P22" i="2"/>
  <c r="K46" i="4" s="1"/>
  <c r="P71" i="2"/>
  <c r="K3" i="4" s="1"/>
  <c r="P32" i="2"/>
  <c r="K12" i="4" s="1"/>
  <c r="P18" i="2"/>
  <c r="K23" i="4" s="1"/>
  <c r="P77" i="2"/>
  <c r="K26" i="4" s="1"/>
  <c r="P76" i="2"/>
  <c r="K56" i="4" s="1"/>
  <c r="P36" i="2"/>
  <c r="K54" i="4" s="1"/>
  <c r="P23" i="2"/>
  <c r="K6" i="4" s="1"/>
  <c r="P70" i="2"/>
  <c r="K44" i="4" s="1"/>
  <c r="P31" i="2"/>
  <c r="K32" i="4" s="1"/>
  <c r="P17" i="2"/>
  <c r="K49" i="4" s="1"/>
  <c r="P74" i="2"/>
  <c r="K39" i="4" s="1"/>
  <c r="P69" i="2"/>
  <c r="K19" i="4" s="1"/>
  <c r="P68" i="2"/>
  <c r="K48" i="4" s="1"/>
  <c r="P29" i="2"/>
  <c r="K57" i="4" s="1"/>
  <c r="P14" i="2"/>
  <c r="K41" i="4" s="1"/>
  <c r="P83" i="2"/>
  <c r="K17" i="4" s="1"/>
  <c r="P82" i="2"/>
  <c r="K33" i="4" s="1"/>
  <c r="P79" i="2"/>
  <c r="K53" i="4" s="1"/>
  <c r="P66" i="2"/>
  <c r="K27" i="4" s="1"/>
  <c r="A29" i="3"/>
  <c r="A35" i="2" s="1"/>
  <c r="A6" i="3"/>
  <c r="A7"/>
  <c r="A8"/>
  <c r="A9"/>
  <c r="A11"/>
  <c r="A12"/>
  <c r="A13"/>
  <c r="A14"/>
  <c r="A16"/>
  <c r="A17"/>
  <c r="A18"/>
  <c r="A20"/>
  <c r="A21"/>
  <c r="A22"/>
  <c r="A23"/>
  <c r="A24"/>
  <c r="A25"/>
  <c r="A26"/>
  <c r="A27"/>
  <c r="A28"/>
  <c r="A30"/>
  <c r="A31"/>
  <c r="A32"/>
  <c r="A34"/>
  <c r="C24" i="4" s="1"/>
  <c r="A35" i="3"/>
  <c r="C74" i="4" s="1"/>
  <c r="A36" i="3"/>
  <c r="C4" i="4" s="1"/>
  <c r="A37" i="3"/>
  <c r="C30" i="4" s="1"/>
  <c r="A38" i="3"/>
  <c r="C69" i="4" s="1"/>
  <c r="A39" i="3"/>
  <c r="C73" i="4" s="1"/>
  <c r="A40" i="3"/>
  <c r="C31" i="4" s="1"/>
  <c r="A41" i="3"/>
  <c r="C36" i="4" s="1"/>
  <c r="A42" i="3"/>
  <c r="C47" i="4" s="1"/>
  <c r="A43" i="3"/>
  <c r="C70" i="4" s="1"/>
  <c r="A44" i="3"/>
  <c r="C15" i="4" s="1"/>
  <c r="A45" i="3"/>
  <c r="C72" i="4" s="1"/>
  <c r="A46" i="3"/>
  <c r="C66" i="4" s="1"/>
  <c r="A47" i="3"/>
  <c r="C58" i="4" s="1"/>
  <c r="A48" i="3"/>
  <c r="C38" i="4" s="1"/>
  <c r="A49" i="3"/>
  <c r="C18" i="4" s="1"/>
  <c r="A51" i="3"/>
  <c r="C8" i="4" s="1"/>
  <c r="A52" i="3"/>
  <c r="C13" i="4" s="1"/>
  <c r="A53" i="3"/>
  <c r="C7" i="4" s="1"/>
  <c r="A55" i="3"/>
  <c r="C35" i="4" s="1"/>
  <c r="A56" i="3"/>
  <c r="C25" i="4" s="1"/>
  <c r="A57" i="3"/>
  <c r="C60" i="4" s="1"/>
  <c r="A59" i="3"/>
  <c r="C9" i="4" s="1"/>
  <c r="A60" i="3"/>
  <c r="C27" i="4" s="1"/>
  <c r="A61" i="3"/>
  <c r="A62"/>
  <c r="A63"/>
  <c r="A64"/>
  <c r="A65"/>
  <c r="A66"/>
  <c r="A68"/>
  <c r="A69"/>
  <c r="A70"/>
  <c r="A72"/>
  <c r="A78" i="2" s="1"/>
  <c r="A73" i="3"/>
  <c r="A74"/>
  <c r="A76"/>
  <c r="A77"/>
  <c r="A78"/>
  <c r="A58" i="2" l="1"/>
  <c r="A45"/>
  <c r="C32" i="4"/>
  <c r="A31" i="2"/>
  <c r="C49" i="4"/>
  <c r="A17" i="2"/>
  <c r="C3" i="4"/>
  <c r="A71" i="2"/>
  <c r="A57"/>
  <c r="A44"/>
  <c r="C34" i="4"/>
  <c r="A30" i="2"/>
  <c r="C61" i="4"/>
  <c r="A15" i="2"/>
  <c r="C68" i="4"/>
  <c r="A72" i="2"/>
  <c r="C44" i="4"/>
  <c r="A70" i="2"/>
  <c r="A55"/>
  <c r="A43"/>
  <c r="C57" i="4"/>
  <c r="A29" i="2"/>
  <c r="C41" i="4"/>
  <c r="A14" i="2"/>
  <c r="A42"/>
  <c r="C28" i="4"/>
  <c r="A28" i="2"/>
  <c r="C75" i="4"/>
  <c r="A13" i="2"/>
  <c r="C48" i="4"/>
  <c r="A68" i="2"/>
  <c r="A53"/>
  <c r="A41"/>
  <c r="C10" i="4"/>
  <c r="A27" i="2"/>
  <c r="C21" i="4"/>
  <c r="A12" i="2"/>
  <c r="A54"/>
  <c r="C17" i="4"/>
  <c r="A83" i="2"/>
  <c r="C33" i="4"/>
  <c r="A82" i="2"/>
  <c r="C37" i="4"/>
  <c r="A67" i="2"/>
  <c r="A52"/>
  <c r="A40"/>
  <c r="C11" i="4"/>
  <c r="A26" i="2"/>
  <c r="C22" i="4"/>
  <c r="A84" i="2"/>
  <c r="C50" i="4"/>
  <c r="A80" i="2"/>
  <c r="A66"/>
  <c r="A51"/>
  <c r="C5" i="4"/>
  <c r="A38" i="2"/>
  <c r="C43" i="4"/>
  <c r="A24" i="2"/>
  <c r="C53" i="4"/>
  <c r="A79" i="2"/>
  <c r="A65"/>
  <c r="A50"/>
  <c r="C52" i="4"/>
  <c r="A37" i="2"/>
  <c r="C6" i="4"/>
  <c r="A23" i="2"/>
  <c r="A49"/>
  <c r="C54" i="4"/>
  <c r="A36" i="2"/>
  <c r="C46" i="4"/>
  <c r="A22" i="2"/>
  <c r="C56" i="4"/>
  <c r="A76" i="2"/>
  <c r="A48"/>
  <c r="C42" i="4"/>
  <c r="A34" i="2"/>
  <c r="C45" i="4"/>
  <c r="A20" i="2"/>
  <c r="C19" i="4"/>
  <c r="A69" i="2"/>
  <c r="A64"/>
  <c r="A62"/>
  <c r="C59" i="4"/>
  <c r="A75" i="2"/>
  <c r="A61"/>
  <c r="A47"/>
  <c r="C20" i="4"/>
  <c r="A33" i="2"/>
  <c r="C14" i="4"/>
  <c r="A19" i="2"/>
  <c r="C39" i="4"/>
  <c r="A74" i="2"/>
  <c r="A59"/>
  <c r="A46"/>
  <c r="C12" i="4"/>
  <c r="A32" i="2"/>
  <c r="C23" i="4"/>
  <c r="A18" i="2"/>
  <c r="C71" i="4"/>
  <c r="C16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T2"/>
  <c r="AS2"/>
  <c r="AR2"/>
  <c r="AN2"/>
  <c r="AL2"/>
  <c r="AK2"/>
  <c r="AJ2"/>
  <c r="AI2"/>
  <c r="AH2"/>
  <c r="AG2"/>
  <c r="AF2"/>
  <c r="AB2"/>
  <c r="AA2"/>
  <c r="Z2"/>
  <c r="Y2"/>
  <c r="X2"/>
  <c r="W2"/>
  <c r="V2"/>
  <c r="U2"/>
  <c r="T2"/>
  <c r="S2"/>
  <c r="R2"/>
  <c r="Q2"/>
  <c r="L2"/>
  <c r="LU3" i="2" l="1"/>
  <c r="LU2"/>
  <c r="LU1"/>
  <c r="LG1"/>
  <c r="LG2"/>
  <c r="LG3"/>
  <c r="LU108"/>
  <c r="LW107"/>
  <c r="LU107"/>
  <c r="LW106"/>
  <c r="LU106"/>
  <c r="LW105"/>
  <c r="LU105"/>
  <c r="LX104"/>
  <c r="LW104"/>
  <c r="LV104"/>
  <c r="LW100"/>
  <c r="LU100"/>
  <c r="LX99"/>
  <c r="LW99"/>
  <c r="LV99"/>
  <c r="LW95"/>
  <c r="LU95"/>
  <c r="LW94"/>
  <c r="LU94"/>
  <c r="LY93"/>
  <c r="LW93"/>
  <c r="LU93"/>
  <c r="LW92"/>
  <c r="LU92"/>
  <c r="LZ84"/>
  <c r="LY84"/>
  <c r="LX84"/>
  <c r="LW84"/>
  <c r="LV84"/>
  <c r="LU84"/>
  <c r="LY83"/>
  <c r="LX83"/>
  <c r="LW83"/>
  <c r="LV83"/>
  <c r="LU83"/>
  <c r="LY82"/>
  <c r="LX82"/>
  <c r="LW82"/>
  <c r="LV82"/>
  <c r="LU82"/>
  <c r="LZ82" s="1"/>
  <c r="LY81"/>
  <c r="LX81"/>
  <c r="LW81"/>
  <c r="LV81"/>
  <c r="LU81"/>
  <c r="LZ80"/>
  <c r="LY80"/>
  <c r="LX80"/>
  <c r="LW80"/>
  <c r="LV80"/>
  <c r="LU80"/>
  <c r="LY79"/>
  <c r="LX79"/>
  <c r="LW79"/>
  <c r="LV79"/>
  <c r="LU79"/>
  <c r="LZ78"/>
  <c r="LY78"/>
  <c r="LX78"/>
  <c r="LW78"/>
  <c r="LV78"/>
  <c r="LU78"/>
  <c r="LY77"/>
  <c r="LX77"/>
  <c r="LW77"/>
  <c r="LV77"/>
  <c r="LU77"/>
  <c r="LY76"/>
  <c r="LX76"/>
  <c r="LW76"/>
  <c r="LV76"/>
  <c r="LU76"/>
  <c r="LZ76" s="1"/>
  <c r="LY75"/>
  <c r="LX75"/>
  <c r="LW75"/>
  <c r="LV75"/>
  <c r="LU75"/>
  <c r="LZ74"/>
  <c r="LY74"/>
  <c r="LX74"/>
  <c r="LW74"/>
  <c r="LV74"/>
  <c r="LU74"/>
  <c r="LY73"/>
  <c r="LX73"/>
  <c r="LW73"/>
  <c r="LV73"/>
  <c r="LU73"/>
  <c r="LZ72"/>
  <c r="LY72"/>
  <c r="LX72"/>
  <c r="LW72"/>
  <c r="LV72"/>
  <c r="LU72"/>
  <c r="LY71"/>
  <c r="LX71"/>
  <c r="LW71"/>
  <c r="LV71"/>
  <c r="LU71"/>
  <c r="LZ70"/>
  <c r="LY70"/>
  <c r="LX70"/>
  <c r="LW70"/>
  <c r="LV70"/>
  <c r="LU70"/>
  <c r="LY69"/>
  <c r="LX69"/>
  <c r="LW69"/>
  <c r="LV69"/>
  <c r="LU69"/>
  <c r="LY68"/>
  <c r="LX68"/>
  <c r="LW68"/>
  <c r="LV68"/>
  <c r="LU68"/>
  <c r="LZ68" s="1"/>
  <c r="LY67"/>
  <c r="LX67"/>
  <c r="LW67"/>
  <c r="LV67"/>
  <c r="LU67"/>
  <c r="LZ66"/>
  <c r="LY66"/>
  <c r="LX66"/>
  <c r="LW66"/>
  <c r="LV66"/>
  <c r="LU66"/>
  <c r="LY65"/>
  <c r="LX65"/>
  <c r="LW65"/>
  <c r="LV65"/>
  <c r="LU65"/>
  <c r="LZ65" s="1"/>
  <c r="LZ64"/>
  <c r="LY64"/>
  <c r="LX64"/>
  <c r="LW64"/>
  <c r="LV64"/>
  <c r="LU64"/>
  <c r="LY63"/>
  <c r="LX63"/>
  <c r="LW63"/>
  <c r="LV63"/>
  <c r="LU63"/>
  <c r="LY62"/>
  <c r="LX62"/>
  <c r="LW62"/>
  <c r="LV62"/>
  <c r="LU62"/>
  <c r="LZ62" s="1"/>
  <c r="LY61"/>
  <c r="LX61"/>
  <c r="LW61"/>
  <c r="LV61"/>
  <c r="LU61"/>
  <c r="LZ60"/>
  <c r="LY60"/>
  <c r="LX60"/>
  <c r="LW60"/>
  <c r="LV60"/>
  <c r="LU60"/>
  <c r="LY59"/>
  <c r="LX59"/>
  <c r="LW59"/>
  <c r="LV59"/>
  <c r="LU59"/>
  <c r="LZ58"/>
  <c r="LY58"/>
  <c r="LX58"/>
  <c r="LW58"/>
  <c r="LV58"/>
  <c r="LU58"/>
  <c r="LY57"/>
  <c r="LX57"/>
  <c r="LW57"/>
  <c r="LV57"/>
  <c r="LU57"/>
  <c r="LY56"/>
  <c r="LX56"/>
  <c r="LW56"/>
  <c r="LV56"/>
  <c r="LU56"/>
  <c r="LZ56" s="1"/>
  <c r="LY55"/>
  <c r="LX55"/>
  <c r="LW55"/>
  <c r="LV55"/>
  <c r="LU55"/>
  <c r="LZ54"/>
  <c r="LY54"/>
  <c r="LX54"/>
  <c r="LW54"/>
  <c r="LV54"/>
  <c r="LU54"/>
  <c r="LY53"/>
  <c r="LX53"/>
  <c r="LW53"/>
  <c r="LV53"/>
  <c r="LU53"/>
  <c r="LZ52"/>
  <c r="LY52"/>
  <c r="LX52"/>
  <c r="LW52"/>
  <c r="LV52"/>
  <c r="LU52"/>
  <c r="LY51"/>
  <c r="LX51"/>
  <c r="LW51"/>
  <c r="LV51"/>
  <c r="LU51"/>
  <c r="LY50"/>
  <c r="LX50"/>
  <c r="LW50"/>
  <c r="LV50"/>
  <c r="LU50"/>
  <c r="LZ50" s="1"/>
  <c r="LY49"/>
  <c r="LX49"/>
  <c r="LW49"/>
  <c r="LV49"/>
  <c r="LU49"/>
  <c r="LY48"/>
  <c r="LX48"/>
  <c r="LW48"/>
  <c r="LV48"/>
  <c r="LU48"/>
  <c r="LY47"/>
  <c r="LX47"/>
  <c r="LW47"/>
  <c r="LV47"/>
  <c r="LU47"/>
  <c r="LZ46"/>
  <c r="LY46"/>
  <c r="LX46"/>
  <c r="LW46"/>
  <c r="LV46"/>
  <c r="LU46"/>
  <c r="LY45"/>
  <c r="LX45"/>
  <c r="LW45"/>
  <c r="LV45"/>
  <c r="LU45"/>
  <c r="LY44"/>
  <c r="LX44"/>
  <c r="LW44"/>
  <c r="LV44"/>
  <c r="LU44"/>
  <c r="LZ44" s="1"/>
  <c r="LY43"/>
  <c r="LX43"/>
  <c r="LW43"/>
  <c r="LV43"/>
  <c r="LU43"/>
  <c r="LZ42"/>
  <c r="LY42"/>
  <c r="LX42"/>
  <c r="LW42"/>
  <c r="LV42"/>
  <c r="LU42"/>
  <c r="LY41"/>
  <c r="LX41"/>
  <c r="LW41"/>
  <c r="LV41"/>
  <c r="LU41"/>
  <c r="LZ40"/>
  <c r="LY40"/>
  <c r="LX40"/>
  <c r="LW40"/>
  <c r="LV40"/>
  <c r="LU40"/>
  <c r="LY39"/>
  <c r="LX39"/>
  <c r="LW39"/>
  <c r="LV39"/>
  <c r="LU39"/>
  <c r="LZ39" s="1"/>
  <c r="LY38"/>
  <c r="LX38"/>
  <c r="LW38"/>
  <c r="LV38"/>
  <c r="LU38"/>
  <c r="LZ38" s="1"/>
  <c r="LY37"/>
  <c r="LX37"/>
  <c r="LW37"/>
  <c r="LV37"/>
  <c r="LU37"/>
  <c r="LZ36"/>
  <c r="LY36"/>
  <c r="LX36"/>
  <c r="LW36"/>
  <c r="LV36"/>
  <c r="LU36"/>
  <c r="LY35"/>
  <c r="LX35"/>
  <c r="LW35"/>
  <c r="LV35"/>
  <c r="LU35"/>
  <c r="LZ34"/>
  <c r="LY34"/>
  <c r="LX34"/>
  <c r="LW34"/>
  <c r="LV34"/>
  <c r="LU34"/>
  <c r="LY33"/>
  <c r="LX33"/>
  <c r="LW33"/>
  <c r="LV33"/>
  <c r="LU33"/>
  <c r="LZ32"/>
  <c r="LY32"/>
  <c r="LX32"/>
  <c r="LW32"/>
  <c r="LV32"/>
  <c r="LU32"/>
  <c r="LY31"/>
  <c r="LX31"/>
  <c r="LW31"/>
  <c r="LV31"/>
  <c r="LU31"/>
  <c r="LY30"/>
  <c r="LX30"/>
  <c r="LW30"/>
  <c r="LV30"/>
  <c r="LU30"/>
  <c r="LY29"/>
  <c r="LX29"/>
  <c r="LW29"/>
  <c r="LV29"/>
  <c r="LU29"/>
  <c r="LZ28"/>
  <c r="LY28"/>
  <c r="LX28"/>
  <c r="LW28"/>
  <c r="LV28"/>
  <c r="LU28"/>
  <c r="LY27"/>
  <c r="LX27"/>
  <c r="LW27"/>
  <c r="LV27"/>
  <c r="LU27"/>
  <c r="LY26"/>
  <c r="LX26"/>
  <c r="LW26"/>
  <c r="LV26"/>
  <c r="LU26"/>
  <c r="LY25"/>
  <c r="LX25"/>
  <c r="LW25"/>
  <c r="LV25"/>
  <c r="LU25"/>
  <c r="LY24"/>
  <c r="LX24"/>
  <c r="LW24"/>
  <c r="LV24"/>
  <c r="LU24"/>
  <c r="LZ24" s="1"/>
  <c r="LY23"/>
  <c r="LX23"/>
  <c r="LW23"/>
  <c r="LV23"/>
  <c r="LU23"/>
  <c r="LZ22"/>
  <c r="LY22"/>
  <c r="LX22"/>
  <c r="LW22"/>
  <c r="LV22"/>
  <c r="LU22"/>
  <c r="LY21"/>
  <c r="LX21"/>
  <c r="LW21"/>
  <c r="LV21"/>
  <c r="LU21"/>
  <c r="LZ21" s="1"/>
  <c r="LY20"/>
  <c r="LX20"/>
  <c r="LW20"/>
  <c r="LV20"/>
  <c r="LU20"/>
  <c r="LZ20" s="1"/>
  <c r="LY19"/>
  <c r="LX19"/>
  <c r="LW19"/>
  <c r="LV19"/>
  <c r="LU19"/>
  <c r="LZ18"/>
  <c r="LY18"/>
  <c r="LX18"/>
  <c r="LW18"/>
  <c r="LV18"/>
  <c r="LU18"/>
  <c r="LY17"/>
  <c r="LX17"/>
  <c r="LW17"/>
  <c r="LV17"/>
  <c r="LU17"/>
  <c r="LZ17" s="1"/>
  <c r="LZ16"/>
  <c r="LY16"/>
  <c r="LX16"/>
  <c r="LW16"/>
  <c r="LV16"/>
  <c r="LU16"/>
  <c r="LY15"/>
  <c r="LX15"/>
  <c r="LW15"/>
  <c r="LV15"/>
  <c r="LU15"/>
  <c r="LZ15" s="1"/>
  <c r="LZ14"/>
  <c r="LY14"/>
  <c r="LX14"/>
  <c r="LW14"/>
  <c r="LV14"/>
  <c r="LU14"/>
  <c r="LY13"/>
  <c r="LX13"/>
  <c r="LW13"/>
  <c r="LV13"/>
  <c r="LU13"/>
  <c r="LY12"/>
  <c r="LX12"/>
  <c r="LW12"/>
  <c r="LV12"/>
  <c r="LU12"/>
  <c r="LZ12" s="1"/>
  <c r="LG108"/>
  <c r="LI107"/>
  <c r="LG107"/>
  <c r="LI106"/>
  <c r="LG106"/>
  <c r="LI105"/>
  <c r="LG105"/>
  <c r="LJ104"/>
  <c r="LI104"/>
  <c r="LH104"/>
  <c r="LI100"/>
  <c r="LG100"/>
  <c r="LJ99"/>
  <c r="LI99"/>
  <c r="LH99"/>
  <c r="LI95"/>
  <c r="LG95"/>
  <c r="LI94"/>
  <c r="LG94"/>
  <c r="LK93"/>
  <c r="LI93"/>
  <c r="LG93"/>
  <c r="LI92"/>
  <c r="LG92"/>
  <c r="LK84"/>
  <c r="LJ84"/>
  <c r="LI84"/>
  <c r="LH84"/>
  <c r="LG84"/>
  <c r="LK83"/>
  <c r="LJ83"/>
  <c r="LI83"/>
  <c r="LH83"/>
  <c r="LG83"/>
  <c r="LL83" s="1"/>
  <c r="LK82"/>
  <c r="LJ82"/>
  <c r="LI82"/>
  <c r="LH82"/>
  <c r="LG82"/>
  <c r="LL81"/>
  <c r="LK81"/>
  <c r="LJ81"/>
  <c r="LI81"/>
  <c r="LH81"/>
  <c r="LG81"/>
  <c r="LK80"/>
  <c r="LJ80"/>
  <c r="LI80"/>
  <c r="LH80"/>
  <c r="LG80"/>
  <c r="LL79"/>
  <c r="LK79"/>
  <c r="LJ79"/>
  <c r="LI79"/>
  <c r="LH79"/>
  <c r="LG79"/>
  <c r="LK78"/>
  <c r="LJ78"/>
  <c r="LI78"/>
  <c r="LH78"/>
  <c r="LG78"/>
  <c r="LL78" s="1"/>
  <c r="LK77"/>
  <c r="LJ77"/>
  <c r="LI77"/>
  <c r="LH77"/>
  <c r="LG77"/>
  <c r="LL77" s="1"/>
  <c r="LK76"/>
  <c r="LJ76"/>
  <c r="LI76"/>
  <c r="LH76"/>
  <c r="LG76"/>
  <c r="LL75"/>
  <c r="LK75"/>
  <c r="LJ75"/>
  <c r="LI75"/>
  <c r="LH75"/>
  <c r="LG75"/>
  <c r="LK74"/>
  <c r="LJ74"/>
  <c r="LI74"/>
  <c r="LH74"/>
  <c r="LG74"/>
  <c r="LL73"/>
  <c r="LK73"/>
  <c r="LJ73"/>
  <c r="LI73"/>
  <c r="LH73"/>
  <c r="LG73"/>
  <c r="LK72"/>
  <c r="LJ72"/>
  <c r="LI72"/>
  <c r="LH72"/>
  <c r="LG72"/>
  <c r="LL71"/>
  <c r="LK71"/>
  <c r="LJ71"/>
  <c r="LI71"/>
  <c r="LH71"/>
  <c r="LG71"/>
  <c r="LK70"/>
  <c r="LJ70"/>
  <c r="LI70"/>
  <c r="LH70"/>
  <c r="LG70"/>
  <c r="LK69"/>
  <c r="LJ69"/>
  <c r="LI69"/>
  <c r="LH69"/>
  <c r="LG69"/>
  <c r="LL69" s="1"/>
  <c r="LK68"/>
  <c r="LJ68"/>
  <c r="LI68"/>
  <c r="LH68"/>
  <c r="LG68"/>
  <c r="LL67"/>
  <c r="LK67"/>
  <c r="LJ67"/>
  <c r="LI67"/>
  <c r="LH67"/>
  <c r="LG67"/>
  <c r="LK66"/>
  <c r="LJ66"/>
  <c r="LI66"/>
  <c r="LH66"/>
  <c r="LG66"/>
  <c r="LL66" s="1"/>
  <c r="LL65"/>
  <c r="LK65"/>
  <c r="LJ65"/>
  <c r="LI65"/>
  <c r="LH65"/>
  <c r="LG65"/>
  <c r="LK64"/>
  <c r="LJ64"/>
  <c r="LI64"/>
  <c r="LH64"/>
  <c r="LG64"/>
  <c r="LK63"/>
  <c r="LJ63"/>
  <c r="LI63"/>
  <c r="LH63"/>
  <c r="LG63"/>
  <c r="LL63" s="1"/>
  <c r="LK62"/>
  <c r="LJ62"/>
  <c r="LI62"/>
  <c r="LH62"/>
  <c r="LG62"/>
  <c r="LL61"/>
  <c r="LK61"/>
  <c r="LJ61"/>
  <c r="LI61"/>
  <c r="LH61"/>
  <c r="LG61"/>
  <c r="LK60"/>
  <c r="LJ60"/>
  <c r="LI60"/>
  <c r="LH60"/>
  <c r="LG60"/>
  <c r="LL59"/>
  <c r="LK59"/>
  <c r="LJ59"/>
  <c r="LI59"/>
  <c r="LH59"/>
  <c r="LG59"/>
  <c r="LK58"/>
  <c r="LJ58"/>
  <c r="LI58"/>
  <c r="LH58"/>
  <c r="LG58"/>
  <c r="LK57"/>
  <c r="LJ57"/>
  <c r="LI57"/>
  <c r="LH57"/>
  <c r="LG57"/>
  <c r="LL57" s="1"/>
  <c r="LK56"/>
  <c r="LJ56"/>
  <c r="LI56"/>
  <c r="LH56"/>
  <c r="LG56"/>
  <c r="LL55"/>
  <c r="LK55"/>
  <c r="LJ55"/>
  <c r="LI55"/>
  <c r="LH55"/>
  <c r="LG55"/>
  <c r="LK54"/>
  <c r="LJ54"/>
  <c r="LI54"/>
  <c r="LH54"/>
  <c r="LG54"/>
  <c r="LL53"/>
  <c r="LK53"/>
  <c r="LJ53"/>
  <c r="LI53"/>
  <c r="LH53"/>
  <c r="LG53"/>
  <c r="LK52"/>
  <c r="LJ52"/>
  <c r="LI52"/>
  <c r="LH52"/>
  <c r="LG52"/>
  <c r="LK51"/>
  <c r="LJ51"/>
  <c r="LI51"/>
  <c r="LH51"/>
  <c r="LG51"/>
  <c r="LL51" s="1"/>
  <c r="LK50"/>
  <c r="LJ50"/>
  <c r="LI50"/>
  <c r="LH50"/>
  <c r="LG50"/>
  <c r="LL49"/>
  <c r="LK49"/>
  <c r="LJ49"/>
  <c r="LI49"/>
  <c r="LH49"/>
  <c r="LG49"/>
  <c r="LK48"/>
  <c r="LJ48"/>
  <c r="LI48"/>
  <c r="LH48"/>
  <c r="LG48"/>
  <c r="LL47"/>
  <c r="LK47"/>
  <c r="LJ47"/>
  <c r="LI47"/>
  <c r="LH47"/>
  <c r="LG47"/>
  <c r="LK46"/>
  <c r="LJ46"/>
  <c r="LI46"/>
  <c r="LH46"/>
  <c r="LG46"/>
  <c r="LL46" s="1"/>
  <c r="LK45"/>
  <c r="LJ45"/>
  <c r="LI45"/>
  <c r="LH45"/>
  <c r="LG45"/>
  <c r="LL45" s="1"/>
  <c r="LK44"/>
  <c r="LJ44"/>
  <c r="LI44"/>
  <c r="LH44"/>
  <c r="LG44"/>
  <c r="LL43"/>
  <c r="LK43"/>
  <c r="LJ43"/>
  <c r="LI43"/>
  <c r="LH43"/>
  <c r="LG43"/>
  <c r="LK42"/>
  <c r="LJ42"/>
  <c r="LI42"/>
  <c r="LH42"/>
  <c r="LG42"/>
  <c r="LL41"/>
  <c r="LK41"/>
  <c r="LJ41"/>
  <c r="LI41"/>
  <c r="LH41"/>
  <c r="LG41"/>
  <c r="LK40"/>
  <c r="LJ40"/>
  <c r="LI40"/>
  <c r="LH40"/>
  <c r="LG40"/>
  <c r="LL39"/>
  <c r="LK39"/>
  <c r="LJ39"/>
  <c r="LI39"/>
  <c r="LH39"/>
  <c r="LG39"/>
  <c r="LK38"/>
  <c r="LJ38"/>
  <c r="LI38"/>
  <c r="LH38"/>
  <c r="LG38"/>
  <c r="LK37"/>
  <c r="LJ37"/>
  <c r="LI37"/>
  <c r="LH37"/>
  <c r="LG37"/>
  <c r="LL37" s="1"/>
  <c r="LK36"/>
  <c r="LJ36"/>
  <c r="LI36"/>
  <c r="LH36"/>
  <c r="LG36"/>
  <c r="LL35"/>
  <c r="LK35"/>
  <c r="LJ35"/>
  <c r="LI35"/>
  <c r="LH35"/>
  <c r="LG35"/>
  <c r="LK34"/>
  <c r="LJ34"/>
  <c r="LI34"/>
  <c r="LH34"/>
  <c r="LG34"/>
  <c r="LL34" s="1"/>
  <c r="LL33"/>
  <c r="LK33"/>
  <c r="LJ33"/>
  <c r="LI33"/>
  <c r="LH33"/>
  <c r="LG33"/>
  <c r="LK32"/>
  <c r="LJ32"/>
  <c r="LI32"/>
  <c r="LH32"/>
  <c r="LG32"/>
  <c r="LK31"/>
  <c r="LJ31"/>
  <c r="LI31"/>
  <c r="LH31"/>
  <c r="LG31"/>
  <c r="LL31" s="1"/>
  <c r="LK30"/>
  <c r="LJ30"/>
  <c r="LI30"/>
  <c r="LH30"/>
  <c r="LG30"/>
  <c r="LK29"/>
  <c r="LJ29"/>
  <c r="LI29"/>
  <c r="LH29"/>
  <c r="LG29"/>
  <c r="LK28"/>
  <c r="LJ28"/>
  <c r="LI28"/>
  <c r="LH28"/>
  <c r="LG28"/>
  <c r="LL27"/>
  <c r="LK27"/>
  <c r="LJ27"/>
  <c r="LI27"/>
  <c r="LH27"/>
  <c r="LG27"/>
  <c r="LK26"/>
  <c r="LJ26"/>
  <c r="LI26"/>
  <c r="LH26"/>
  <c r="LG26"/>
  <c r="LK25"/>
  <c r="LJ25"/>
  <c r="LI25"/>
  <c r="LH25"/>
  <c r="LG25"/>
  <c r="LK24"/>
  <c r="LJ24"/>
  <c r="LI24"/>
  <c r="LH24"/>
  <c r="LG24"/>
  <c r="LL23"/>
  <c r="LK23"/>
  <c r="LJ23"/>
  <c r="LI23"/>
  <c r="LH23"/>
  <c r="LG23"/>
  <c r="LK22"/>
  <c r="LJ22"/>
  <c r="LI22"/>
  <c r="LH22"/>
  <c r="LG22"/>
  <c r="LL21"/>
  <c r="LK21"/>
  <c r="LJ21"/>
  <c r="LI21"/>
  <c r="LH21"/>
  <c r="LG21"/>
  <c r="LK20"/>
  <c r="LJ20"/>
  <c r="LI20"/>
  <c r="LH20"/>
  <c r="LG20"/>
  <c r="LK19"/>
  <c r="LJ19"/>
  <c r="LI19"/>
  <c r="LH19"/>
  <c r="LG19"/>
  <c r="LL19" s="1"/>
  <c r="LK18"/>
  <c r="LJ18"/>
  <c r="LI18"/>
  <c r="LH18"/>
  <c r="LG18"/>
  <c r="LL17"/>
  <c r="LK17"/>
  <c r="LJ17"/>
  <c r="LI17"/>
  <c r="LH17"/>
  <c r="LG17"/>
  <c r="LK16"/>
  <c r="LJ16"/>
  <c r="LI16"/>
  <c r="LH16"/>
  <c r="LG16"/>
  <c r="LL16" s="1"/>
  <c r="LL15"/>
  <c r="LK15"/>
  <c r="LJ15"/>
  <c r="LI15"/>
  <c r="LH15"/>
  <c r="LG15"/>
  <c r="LK14"/>
  <c r="LJ14"/>
  <c r="LI14"/>
  <c r="LH14"/>
  <c r="LG14"/>
  <c r="LK13"/>
  <c r="LJ13"/>
  <c r="LI13"/>
  <c r="LH13"/>
  <c r="LG13"/>
  <c r="LL13" s="1"/>
  <c r="LK12"/>
  <c r="LJ12"/>
  <c r="LI12"/>
  <c r="LH12"/>
  <c r="LG12"/>
  <c r="QQ1"/>
  <c r="QQ2"/>
  <c r="QQ3"/>
  <c r="OF3"/>
  <c r="GD1"/>
  <c r="GD2"/>
  <c r="AT3"/>
  <c r="AM3"/>
  <c r="LL60" l="1"/>
  <c r="LZ53"/>
  <c r="LL80"/>
  <c r="LZ41"/>
  <c r="LZ79"/>
  <c r="LZ73"/>
  <c r="LL18"/>
  <c r="LL36"/>
  <c r="LZ67"/>
  <c r="LZ61"/>
  <c r="LL56"/>
  <c r="LL82"/>
  <c r="LL76"/>
  <c r="LZ75"/>
  <c r="LL26"/>
  <c r="LL38"/>
  <c r="LL70"/>
  <c r="LZ13"/>
  <c r="LL64"/>
  <c r="LZ63"/>
  <c r="LL52"/>
  <c r="LL84"/>
  <c r="LZ45"/>
  <c r="LZ48"/>
  <c r="LZ51"/>
  <c r="LZ83"/>
  <c r="LZ59"/>
  <c r="LL48"/>
  <c r="LZ23"/>
  <c r="LL42"/>
  <c r="LL74"/>
  <c r="LL68"/>
  <c r="LL12"/>
  <c r="LL62"/>
  <c r="LL50"/>
  <c r="LZ49"/>
  <c r="LL14"/>
  <c r="LL32"/>
  <c r="LZ77"/>
  <c r="LL54"/>
  <c r="LZ47"/>
  <c r="LZ26"/>
  <c r="LZ35"/>
  <c r="LZ55"/>
  <c r="LZ43"/>
  <c r="LZ81"/>
  <c r="LL44"/>
  <c r="LZ19"/>
  <c r="LZ37"/>
  <c r="LL20"/>
  <c r="LZ69"/>
  <c r="LL58"/>
  <c r="LZ57"/>
  <c r="LL22"/>
  <c r="LL28"/>
  <c r="LL40"/>
  <c r="LL72"/>
  <c r="LZ27"/>
  <c r="LZ30"/>
  <c r="LZ33"/>
  <c r="LZ71"/>
  <c r="LL29"/>
  <c r="LZ29"/>
  <c r="LL25"/>
  <c r="LL24"/>
  <c r="LZ25"/>
  <c r="LZ31"/>
  <c r="LL30"/>
  <c r="BA3"/>
  <c r="BA2"/>
  <c r="BA1"/>
  <c r="AM6" i="11" l="1"/>
  <c r="AO6"/>
  <c r="AQ6"/>
  <c r="AS6"/>
  <c r="AU6"/>
  <c r="AW6"/>
  <c r="AY6"/>
  <c r="BA6"/>
  <c r="BC6"/>
  <c r="BE6"/>
  <c r="BG6"/>
  <c r="BI6"/>
  <c r="BK6"/>
  <c r="AM7"/>
  <c r="AO7"/>
  <c r="AQ7"/>
  <c r="AS7"/>
  <c r="AU7"/>
  <c r="AW7"/>
  <c r="AY7"/>
  <c r="BA7"/>
  <c r="BC7"/>
  <c r="BE7"/>
  <c r="BG7"/>
  <c r="BI7"/>
  <c r="BK7"/>
  <c r="AM8"/>
  <c r="AO8"/>
  <c r="AQ8"/>
  <c r="AS8"/>
  <c r="AU8"/>
  <c r="AW8"/>
  <c r="AY8"/>
  <c r="BA8"/>
  <c r="BC8"/>
  <c r="BE8"/>
  <c r="BG8"/>
  <c r="BI8"/>
  <c r="BK8"/>
  <c r="AM9"/>
  <c r="AO9"/>
  <c r="AQ9"/>
  <c r="AS9"/>
  <c r="AU9"/>
  <c r="AW9"/>
  <c r="AY9"/>
  <c r="BA9"/>
  <c r="BC9"/>
  <c r="BE9"/>
  <c r="BG9"/>
  <c r="BI9"/>
  <c r="BK9"/>
  <c r="AM10"/>
  <c r="AO10"/>
  <c r="AQ10"/>
  <c r="AS10"/>
  <c r="AU10"/>
  <c r="AW10"/>
  <c r="AY10"/>
  <c r="BA10"/>
  <c r="BC10"/>
  <c r="BE10"/>
  <c r="BG10"/>
  <c r="BI10"/>
  <c r="BK10"/>
  <c r="AM11"/>
  <c r="AO11"/>
  <c r="AQ11"/>
  <c r="AS11"/>
  <c r="AU11"/>
  <c r="AW11"/>
  <c r="AY11"/>
  <c r="BA11"/>
  <c r="BC11"/>
  <c r="BE11"/>
  <c r="BG11"/>
  <c r="BI11"/>
  <c r="BK11"/>
  <c r="AM12"/>
  <c r="AO12"/>
  <c r="AQ12"/>
  <c r="AS12"/>
  <c r="AU12"/>
  <c r="AW12"/>
  <c r="AY12"/>
  <c r="BA12"/>
  <c r="BC12"/>
  <c r="BE12"/>
  <c r="BG12"/>
  <c r="BI12"/>
  <c r="BK12"/>
  <c r="AM13"/>
  <c r="AO13"/>
  <c r="AQ13"/>
  <c r="AS13"/>
  <c r="AU13"/>
  <c r="AW13"/>
  <c r="AY13"/>
  <c r="BA13"/>
  <c r="BC13"/>
  <c r="BE13"/>
  <c r="BG13"/>
  <c r="BI13"/>
  <c r="BK13"/>
  <c r="AM14"/>
  <c r="AO14"/>
  <c r="AQ14"/>
  <c r="AS14"/>
  <c r="AU14"/>
  <c r="AW14"/>
  <c r="AY14"/>
  <c r="BA14"/>
  <c r="BC14"/>
  <c r="BE14"/>
  <c r="BG14"/>
  <c r="BI14"/>
  <c r="BK14"/>
  <c r="AM15"/>
  <c r="AO15"/>
  <c r="AQ15"/>
  <c r="AS15"/>
  <c r="AU15"/>
  <c r="AW15"/>
  <c r="AY15"/>
  <c r="BA15"/>
  <c r="BC15"/>
  <c r="BE15"/>
  <c r="BG15"/>
  <c r="BI15"/>
  <c r="BK15"/>
  <c r="AM16"/>
  <c r="AO16"/>
  <c r="AQ16"/>
  <c r="AS16"/>
  <c r="AU16"/>
  <c r="AW16"/>
  <c r="AY16"/>
  <c r="BA16"/>
  <c r="BC16"/>
  <c r="BE16"/>
  <c r="BG16"/>
  <c r="BI16"/>
  <c r="BK16"/>
  <c r="AM17"/>
  <c r="AO17"/>
  <c r="AQ17"/>
  <c r="AS17"/>
  <c r="AU17"/>
  <c r="AW17"/>
  <c r="AY17"/>
  <c r="BA17"/>
  <c r="BC17"/>
  <c r="BE17"/>
  <c r="BG17"/>
  <c r="BI17"/>
  <c r="BK17"/>
  <c r="AM18"/>
  <c r="AO18"/>
  <c r="AQ18"/>
  <c r="AS18"/>
  <c r="AU18"/>
  <c r="AW18"/>
  <c r="AY18"/>
  <c r="BA18"/>
  <c r="BC18"/>
  <c r="BE18"/>
  <c r="BG18"/>
  <c r="BI18"/>
  <c r="BK18"/>
  <c r="AM19"/>
  <c r="AO19"/>
  <c r="AQ19"/>
  <c r="AS19"/>
  <c r="AU19"/>
  <c r="AW19"/>
  <c r="AY19"/>
  <c r="BA19"/>
  <c r="BC19"/>
  <c r="BE19"/>
  <c r="BG19"/>
  <c r="BI19"/>
  <c r="BK19"/>
  <c r="AM20"/>
  <c r="AO20"/>
  <c r="AQ20"/>
  <c r="AS20"/>
  <c r="AU20"/>
  <c r="AW20"/>
  <c r="AY20"/>
  <c r="BA20"/>
  <c r="BC20"/>
  <c r="BE20"/>
  <c r="BG20"/>
  <c r="BI20"/>
  <c r="BK20"/>
  <c r="AM21"/>
  <c r="AO21"/>
  <c r="AQ21"/>
  <c r="AS21"/>
  <c r="AU21"/>
  <c r="AW21"/>
  <c r="AY21"/>
  <c r="BA21"/>
  <c r="BC21"/>
  <c r="BE21"/>
  <c r="BG21"/>
  <c r="BI21"/>
  <c r="BK21"/>
  <c r="AM22"/>
  <c r="AO22"/>
  <c r="AQ22"/>
  <c r="AS22"/>
  <c r="AU22"/>
  <c r="AW22"/>
  <c r="AY22"/>
  <c r="BA22"/>
  <c r="BC22"/>
  <c r="BE22"/>
  <c r="BG22"/>
  <c r="BI22"/>
  <c r="BK22"/>
  <c r="AM23"/>
  <c r="AO23"/>
  <c r="AQ23"/>
  <c r="AS23"/>
  <c r="AU23"/>
  <c r="AW23"/>
  <c r="AY23"/>
  <c r="BA23"/>
  <c r="BC23"/>
  <c r="BE23"/>
  <c r="BG23"/>
  <c r="BI23"/>
  <c r="BK23"/>
  <c r="AM24"/>
  <c r="AO24"/>
  <c r="AQ24"/>
  <c r="AS24"/>
  <c r="AU24"/>
  <c r="AW24"/>
  <c r="AY24"/>
  <c r="BA24"/>
  <c r="BC24"/>
  <c r="BE24"/>
  <c r="BG24"/>
  <c r="BI24"/>
  <c r="BK24"/>
  <c r="AM25"/>
  <c r="AO25"/>
  <c r="AQ25"/>
  <c r="AS25"/>
  <c r="AU25"/>
  <c r="AW25"/>
  <c r="AY25"/>
  <c r="BA25"/>
  <c r="BC25"/>
  <c r="BE25"/>
  <c r="BG25"/>
  <c r="BI25"/>
  <c r="BK25"/>
  <c r="AM26"/>
  <c r="AO26"/>
  <c r="AQ26"/>
  <c r="AS26"/>
  <c r="AU26"/>
  <c r="AW26"/>
  <c r="AY26"/>
  <c r="BA26"/>
  <c r="BC26"/>
  <c r="BE26"/>
  <c r="BG26"/>
  <c r="BI26"/>
  <c r="BK26"/>
  <c r="AM27"/>
  <c r="AO27"/>
  <c r="AQ27"/>
  <c r="AS27"/>
  <c r="AU27"/>
  <c r="AW27"/>
  <c r="AY27"/>
  <c r="BA27"/>
  <c r="BC27"/>
  <c r="BE27"/>
  <c r="BG27"/>
  <c r="BI27"/>
  <c r="BK27"/>
  <c r="AM28"/>
  <c r="AO28"/>
  <c r="AQ28"/>
  <c r="AS28"/>
  <c r="AU28"/>
  <c r="AW28"/>
  <c r="AY28"/>
  <c r="BA28"/>
  <c r="BC28"/>
  <c r="BE28"/>
  <c r="BG28"/>
  <c r="BI28"/>
  <c r="BK28"/>
  <c r="AM29"/>
  <c r="AO29"/>
  <c r="AQ29"/>
  <c r="AS29"/>
  <c r="AU29"/>
  <c r="AW29"/>
  <c r="AY29"/>
  <c r="BA29"/>
  <c r="BC29"/>
  <c r="BE29"/>
  <c r="BG29"/>
  <c r="BI29"/>
  <c r="BK29"/>
  <c r="AM30"/>
  <c r="AO30"/>
  <c r="AQ30"/>
  <c r="AS30"/>
  <c r="AU30"/>
  <c r="AW30"/>
  <c r="AY30"/>
  <c r="BA30"/>
  <c r="BC30"/>
  <c r="BE30"/>
  <c r="BG30"/>
  <c r="BI30"/>
  <c r="BK30"/>
  <c r="AM31"/>
  <c r="AO31"/>
  <c r="AQ31"/>
  <c r="AS31"/>
  <c r="AU31"/>
  <c r="AW31"/>
  <c r="AY31"/>
  <c r="BA31"/>
  <c r="BC31"/>
  <c r="BE31"/>
  <c r="BG31"/>
  <c r="BI31"/>
  <c r="BK31"/>
  <c r="AM32"/>
  <c r="AO32"/>
  <c r="AQ32"/>
  <c r="AS32"/>
  <c r="AU32"/>
  <c r="AW32"/>
  <c r="AY32"/>
  <c r="BA32"/>
  <c r="BC32"/>
  <c r="BE32"/>
  <c r="BG32"/>
  <c r="BI32"/>
  <c r="BK32"/>
  <c r="AM33"/>
  <c r="AO33"/>
  <c r="AQ33"/>
  <c r="AS33"/>
  <c r="AU33"/>
  <c r="AW33"/>
  <c r="AY33"/>
  <c r="BA33"/>
  <c r="BC33"/>
  <c r="BE33"/>
  <c r="BG33"/>
  <c r="BI33"/>
  <c r="BK33"/>
  <c r="AM34"/>
  <c r="AO34"/>
  <c r="AQ34"/>
  <c r="AS34"/>
  <c r="AU34"/>
  <c r="AW34"/>
  <c r="AY34"/>
  <c r="BA34"/>
  <c r="BC34"/>
  <c r="BE34"/>
  <c r="BG34"/>
  <c r="BI34"/>
  <c r="BK34"/>
  <c r="AM35"/>
  <c r="AO35"/>
  <c r="AQ35"/>
  <c r="AS35"/>
  <c r="AU35"/>
  <c r="AW35"/>
  <c r="AY35"/>
  <c r="BA35"/>
  <c r="BC35"/>
  <c r="BE35"/>
  <c r="BG35"/>
  <c r="BI35"/>
  <c r="BK35"/>
  <c r="AM36"/>
  <c r="AO36"/>
  <c r="AQ36"/>
  <c r="AS36"/>
  <c r="AU36"/>
  <c r="AW36"/>
  <c r="AY36"/>
  <c r="BA36"/>
  <c r="BC36"/>
  <c r="BE36"/>
  <c r="BG36"/>
  <c r="BI36"/>
  <c r="BK36"/>
  <c r="AM37"/>
  <c r="AO37"/>
  <c r="AQ37"/>
  <c r="AS37"/>
  <c r="AU37"/>
  <c r="AW37"/>
  <c r="AY37"/>
  <c r="BA37"/>
  <c r="BC37"/>
  <c r="BE37"/>
  <c r="BG37"/>
  <c r="BI37"/>
  <c r="BK37"/>
  <c r="AM38"/>
  <c r="AO38"/>
  <c r="AQ38"/>
  <c r="AS38"/>
  <c r="AU38"/>
  <c r="AW38"/>
  <c r="AY38"/>
  <c r="BA38"/>
  <c r="BC38"/>
  <c r="BE38"/>
  <c r="BG38"/>
  <c r="BI38"/>
  <c r="BK38"/>
  <c r="AM39"/>
  <c r="AO39"/>
  <c r="AQ39"/>
  <c r="AS39"/>
  <c r="AU39"/>
  <c r="AW39"/>
  <c r="AY39"/>
  <c r="BA39"/>
  <c r="BC39"/>
  <c r="BE39"/>
  <c r="BG39"/>
  <c r="BI39"/>
  <c r="BK39"/>
  <c r="AM40"/>
  <c r="AO40"/>
  <c r="AQ40"/>
  <c r="AS40"/>
  <c r="AU40"/>
  <c r="AW40"/>
  <c r="AY40"/>
  <c r="BA40"/>
  <c r="BC40"/>
  <c r="BE40"/>
  <c r="BG40"/>
  <c r="BI40"/>
  <c r="BK40"/>
  <c r="AM41"/>
  <c r="AO41"/>
  <c r="AQ41"/>
  <c r="AS41"/>
  <c r="AU41"/>
  <c r="AW41"/>
  <c r="AY41"/>
  <c r="BA41"/>
  <c r="BC41"/>
  <c r="BE41"/>
  <c r="BG41"/>
  <c r="BI41"/>
  <c r="BK41"/>
  <c r="AM42"/>
  <c r="AO42"/>
  <c r="AQ42"/>
  <c r="AS42"/>
  <c r="AU42"/>
  <c r="AW42"/>
  <c r="AY42"/>
  <c r="BA42"/>
  <c r="BC42"/>
  <c r="BE42"/>
  <c r="BG42"/>
  <c r="BI42"/>
  <c r="BK42"/>
  <c r="AM43"/>
  <c r="AO43"/>
  <c r="AQ43"/>
  <c r="AS43"/>
  <c r="AU43"/>
  <c r="AW43"/>
  <c r="AY43"/>
  <c r="BA43"/>
  <c r="BC43"/>
  <c r="BE43"/>
  <c r="BG43"/>
  <c r="BI43"/>
  <c r="BK43"/>
  <c r="AM44"/>
  <c r="AO44"/>
  <c r="AQ44"/>
  <c r="AS44"/>
  <c r="AU44"/>
  <c r="AW44"/>
  <c r="AY44"/>
  <c r="BA44"/>
  <c r="BC44"/>
  <c r="BE44"/>
  <c r="BG44"/>
  <c r="BI44"/>
  <c r="BK44"/>
  <c r="AM45"/>
  <c r="AO45"/>
  <c r="AQ45"/>
  <c r="AS45"/>
  <c r="AU45"/>
  <c r="AW45"/>
  <c r="AY45"/>
  <c r="BA45"/>
  <c r="BC45"/>
  <c r="BE45"/>
  <c r="BG45"/>
  <c r="BI45"/>
  <c r="BK45"/>
  <c r="AM46"/>
  <c r="AO46"/>
  <c r="AQ46"/>
  <c r="AS46"/>
  <c r="AU46"/>
  <c r="AW46"/>
  <c r="AY46"/>
  <c r="BA46"/>
  <c r="BC46"/>
  <c r="BE46"/>
  <c r="BG46"/>
  <c r="BI46"/>
  <c r="BK46"/>
  <c r="AM47"/>
  <c r="AO47"/>
  <c r="AQ47"/>
  <c r="AS47"/>
  <c r="AU47"/>
  <c r="AW47"/>
  <c r="AY47"/>
  <c r="BA47"/>
  <c r="BC47"/>
  <c r="BE47"/>
  <c r="BG47"/>
  <c r="BI47"/>
  <c r="BK47"/>
  <c r="AM48"/>
  <c r="AO48"/>
  <c r="AQ48"/>
  <c r="AS48"/>
  <c r="AU48"/>
  <c r="AW48"/>
  <c r="AY48"/>
  <c r="BA48"/>
  <c r="BC48"/>
  <c r="BE48"/>
  <c r="BG48"/>
  <c r="BI48"/>
  <c r="BK48"/>
  <c r="AM49"/>
  <c r="AO49"/>
  <c r="AQ49"/>
  <c r="AS49"/>
  <c r="AU49"/>
  <c r="AW49"/>
  <c r="AY49"/>
  <c r="BA49"/>
  <c r="BC49"/>
  <c r="BE49"/>
  <c r="BG49"/>
  <c r="BI49"/>
  <c r="BK49"/>
  <c r="AM50"/>
  <c r="AO50"/>
  <c r="AQ50"/>
  <c r="AS50"/>
  <c r="AU50"/>
  <c r="AW50"/>
  <c r="AY50"/>
  <c r="BA50"/>
  <c r="BC50"/>
  <c r="BE50"/>
  <c r="BG50"/>
  <c r="BI50"/>
  <c r="BK50"/>
  <c r="AM51"/>
  <c r="AO51"/>
  <c r="AQ51"/>
  <c r="AS51"/>
  <c r="AU51"/>
  <c r="AW51"/>
  <c r="AY51"/>
  <c r="BA51"/>
  <c r="BC51"/>
  <c r="BE51"/>
  <c r="BG51"/>
  <c r="BI51"/>
  <c r="BK51"/>
  <c r="AM52"/>
  <c r="AO52"/>
  <c r="AQ52"/>
  <c r="AS52"/>
  <c r="AU52"/>
  <c r="AW52"/>
  <c r="AY52"/>
  <c r="BA52"/>
  <c r="BC52"/>
  <c r="BE52"/>
  <c r="BG52"/>
  <c r="BI52"/>
  <c r="BK52"/>
  <c r="AM53"/>
  <c r="AO53"/>
  <c r="AQ53"/>
  <c r="AS53"/>
  <c r="AU53"/>
  <c r="AW53"/>
  <c r="AY53"/>
  <c r="BA53"/>
  <c r="BC53"/>
  <c r="BE53"/>
  <c r="BG53"/>
  <c r="BI53"/>
  <c r="BK53"/>
  <c r="AM54"/>
  <c r="AO54"/>
  <c r="AQ54"/>
  <c r="AS54"/>
  <c r="AU54"/>
  <c r="AW54"/>
  <c r="AY54"/>
  <c r="BA54"/>
  <c r="BC54"/>
  <c r="BE54"/>
  <c r="BG54"/>
  <c r="BI54"/>
  <c r="BK54"/>
  <c r="AM55"/>
  <c r="AO55"/>
  <c r="AQ55"/>
  <c r="AS55"/>
  <c r="AU55"/>
  <c r="AW55"/>
  <c r="AY55"/>
  <c r="BA55"/>
  <c r="BC55"/>
  <c r="BE55"/>
  <c r="BG55"/>
  <c r="BI55"/>
  <c r="BK55"/>
  <c r="AM56"/>
  <c r="AO56"/>
  <c r="AQ56"/>
  <c r="AS56"/>
  <c r="AU56"/>
  <c r="AW56"/>
  <c r="AY56"/>
  <c r="BA56"/>
  <c r="BC56"/>
  <c r="BE56"/>
  <c r="BG56"/>
  <c r="BI56"/>
  <c r="BK56"/>
  <c r="AM58"/>
  <c r="AO58"/>
  <c r="AQ58"/>
  <c r="AS58"/>
  <c r="AU58"/>
  <c r="AW58"/>
  <c r="AY58"/>
  <c r="BA58"/>
  <c r="BC58"/>
  <c r="BE58"/>
  <c r="BG58"/>
  <c r="BI58"/>
  <c r="BK58"/>
  <c r="AM72"/>
  <c r="AO72"/>
  <c r="AQ72"/>
  <c r="AS72"/>
  <c r="AU72"/>
  <c r="AW72"/>
  <c r="AY72"/>
  <c r="BA72"/>
  <c r="BC72"/>
  <c r="BE72"/>
  <c r="BG72"/>
  <c r="BI72"/>
  <c r="BK72"/>
  <c r="AM75"/>
  <c r="AO75"/>
  <c r="AQ75"/>
  <c r="AS75"/>
  <c r="AU75"/>
  <c r="AW75"/>
  <c r="AY75"/>
  <c r="BA75"/>
  <c r="BC75"/>
  <c r="BE75"/>
  <c r="BG75"/>
  <c r="BI75"/>
  <c r="BK75"/>
  <c r="AM62"/>
  <c r="AO62"/>
  <c r="AQ62"/>
  <c r="AS62"/>
  <c r="AU62"/>
  <c r="AW62"/>
  <c r="AY62"/>
  <c r="BA62"/>
  <c r="BC62"/>
  <c r="BE62"/>
  <c r="BG62"/>
  <c r="BI62"/>
  <c r="BK62"/>
  <c r="AM60"/>
  <c r="AO60"/>
  <c r="AQ60"/>
  <c r="AS60"/>
  <c r="AU60"/>
  <c r="AW60"/>
  <c r="AY60"/>
  <c r="BA60"/>
  <c r="BC60"/>
  <c r="BE60"/>
  <c r="BG60"/>
  <c r="BI60"/>
  <c r="BK60"/>
  <c r="AM65"/>
  <c r="AO65"/>
  <c r="AQ65"/>
  <c r="AS65"/>
  <c r="AU65"/>
  <c r="AW65"/>
  <c r="AY65"/>
  <c r="BA65"/>
  <c r="BC65"/>
  <c r="BE65"/>
  <c r="BG65"/>
  <c r="BI65"/>
  <c r="BK65"/>
  <c r="AM66"/>
  <c r="AO66"/>
  <c r="AQ66"/>
  <c r="AS66"/>
  <c r="AU66"/>
  <c r="AW66"/>
  <c r="AY66"/>
  <c r="BA66"/>
  <c r="BC66"/>
  <c r="BE66"/>
  <c r="BG66"/>
  <c r="BI66"/>
  <c r="BK66"/>
  <c r="AM81"/>
  <c r="AO81"/>
  <c r="AQ81"/>
  <c r="AS81"/>
  <c r="AU81"/>
  <c r="AW81"/>
  <c r="AY81"/>
  <c r="BA81"/>
  <c r="BC81"/>
  <c r="BE81"/>
  <c r="BG81"/>
  <c r="BI81"/>
  <c r="BK81"/>
  <c r="AM79"/>
  <c r="AO79"/>
  <c r="AQ79"/>
  <c r="AS79"/>
  <c r="AU79"/>
  <c r="AW79"/>
  <c r="AY79"/>
  <c r="BA79"/>
  <c r="BC79"/>
  <c r="BE79"/>
  <c r="BG79"/>
  <c r="BI79"/>
  <c r="BK79"/>
  <c r="AM69"/>
  <c r="AO69"/>
  <c r="AQ69"/>
  <c r="AS69"/>
  <c r="AU69"/>
  <c r="AW69"/>
  <c r="AY69"/>
  <c r="BA69"/>
  <c r="BC69"/>
  <c r="BE69"/>
  <c r="BG69"/>
  <c r="BI69"/>
  <c r="BK69"/>
  <c r="AM80"/>
  <c r="AO80"/>
  <c r="AQ80"/>
  <c r="AS80"/>
  <c r="AU80"/>
  <c r="AW80"/>
  <c r="AY80"/>
  <c r="BA80"/>
  <c r="BC80"/>
  <c r="BE80"/>
  <c r="BG80"/>
  <c r="BI80"/>
  <c r="BK80"/>
  <c r="AM82"/>
  <c r="AO82"/>
  <c r="AQ82"/>
  <c r="AS82"/>
  <c r="AU82"/>
  <c r="AW82"/>
  <c r="AY82"/>
  <c r="BA82"/>
  <c r="BC82"/>
  <c r="BE82"/>
  <c r="BG82"/>
  <c r="BI82"/>
  <c r="BK82"/>
  <c r="AM76"/>
  <c r="AO76"/>
  <c r="AQ76"/>
  <c r="AS76"/>
  <c r="AU76"/>
  <c r="AW76"/>
  <c r="AY76"/>
  <c r="BA76"/>
  <c r="BC76"/>
  <c r="BE76"/>
  <c r="BG76"/>
  <c r="BI76"/>
  <c r="BK76"/>
  <c r="AM67"/>
  <c r="AO67"/>
  <c r="AQ67"/>
  <c r="AS67"/>
  <c r="AU67"/>
  <c r="AW67"/>
  <c r="AY67"/>
  <c r="BA67"/>
  <c r="BC67"/>
  <c r="BE67"/>
  <c r="BG67"/>
  <c r="BI67"/>
  <c r="BK67"/>
  <c r="AM59"/>
  <c r="AO59"/>
  <c r="AQ59"/>
  <c r="AS59"/>
  <c r="AU59"/>
  <c r="AW59"/>
  <c r="AY59"/>
  <c r="BA59"/>
  <c r="BC59"/>
  <c r="BE59"/>
  <c r="BG59"/>
  <c r="BI59"/>
  <c r="BK59"/>
  <c r="AM73"/>
  <c r="AO73"/>
  <c r="AQ73"/>
  <c r="AS73"/>
  <c r="AU73"/>
  <c r="AW73"/>
  <c r="AY73"/>
  <c r="BA73"/>
  <c r="BC73"/>
  <c r="BE73"/>
  <c r="BG73"/>
  <c r="BI73"/>
  <c r="BK73"/>
  <c r="AM71"/>
  <c r="AO71"/>
  <c r="AQ71"/>
  <c r="AS71"/>
  <c r="AU71"/>
  <c r="AW71"/>
  <c r="AY71"/>
  <c r="BA71"/>
  <c r="BC71"/>
  <c r="BE71"/>
  <c r="BG71"/>
  <c r="BI71"/>
  <c r="BK71"/>
  <c r="AM70"/>
  <c r="AO70"/>
  <c r="AQ70"/>
  <c r="AS70"/>
  <c r="AU70"/>
  <c r="AW70"/>
  <c r="AY70"/>
  <c r="BA70"/>
  <c r="BC70"/>
  <c r="BE70"/>
  <c r="BG70"/>
  <c r="BI70"/>
  <c r="BK70"/>
  <c r="AM83"/>
  <c r="AO83"/>
  <c r="AQ83"/>
  <c r="AS83"/>
  <c r="AU83"/>
  <c r="AW83"/>
  <c r="AY83"/>
  <c r="BA83"/>
  <c r="BC83"/>
  <c r="BE83"/>
  <c r="BG83"/>
  <c r="BI83"/>
  <c r="BK83"/>
  <c r="AM61"/>
  <c r="AO61"/>
  <c r="AQ61"/>
  <c r="AS61"/>
  <c r="AU61"/>
  <c r="AW61"/>
  <c r="AY61"/>
  <c r="BA61"/>
  <c r="BC61"/>
  <c r="BE61"/>
  <c r="BG61"/>
  <c r="BI61"/>
  <c r="BK61"/>
  <c r="AM63"/>
  <c r="AO63"/>
  <c r="AQ63"/>
  <c r="AS63"/>
  <c r="AU63"/>
  <c r="AW63"/>
  <c r="AY63"/>
  <c r="BA63"/>
  <c r="BC63"/>
  <c r="BE63"/>
  <c r="BG63"/>
  <c r="BI63"/>
  <c r="BK63"/>
  <c r="AM64"/>
  <c r="AO64"/>
  <c r="AQ64"/>
  <c r="AS64"/>
  <c r="AU64"/>
  <c r="AW64"/>
  <c r="AY64"/>
  <c r="BA64"/>
  <c r="BC64"/>
  <c r="BE64"/>
  <c r="BG64"/>
  <c r="BI64"/>
  <c r="BK64"/>
  <c r="AM68"/>
  <c r="AO68"/>
  <c r="AQ68"/>
  <c r="AS68"/>
  <c r="AU68"/>
  <c r="AW68"/>
  <c r="AY68"/>
  <c r="BA68"/>
  <c r="BC68"/>
  <c r="BE68"/>
  <c r="BG68"/>
  <c r="BI68"/>
  <c r="BK68"/>
  <c r="AM57"/>
  <c r="AO57"/>
  <c r="AQ57"/>
  <c r="AS57"/>
  <c r="AU57"/>
  <c r="AW57"/>
  <c r="AY57"/>
  <c r="BA57"/>
  <c r="BC57"/>
  <c r="BE57"/>
  <c r="BG57"/>
  <c r="BI57"/>
  <c r="BK57"/>
  <c r="AM74"/>
  <c r="AO74"/>
  <c r="AQ74"/>
  <c r="AS74"/>
  <c r="AU74"/>
  <c r="AW74"/>
  <c r="AY74"/>
  <c r="BA74"/>
  <c r="BC74"/>
  <c r="BE74"/>
  <c r="BG74"/>
  <c r="BI74"/>
  <c r="BK74"/>
  <c r="AM77"/>
  <c r="AO77"/>
  <c r="AQ77"/>
  <c r="AS77"/>
  <c r="AU77"/>
  <c r="AW77"/>
  <c r="AY77"/>
  <c r="BA77"/>
  <c r="BC77"/>
  <c r="BE77"/>
  <c r="BG77"/>
  <c r="BI77"/>
  <c r="BK77"/>
  <c r="AM78"/>
  <c r="AO78"/>
  <c r="AQ78"/>
  <c r="AS78"/>
  <c r="AU78"/>
  <c r="AW78"/>
  <c r="AY78"/>
  <c r="BA78"/>
  <c r="BC78"/>
  <c r="BE78"/>
  <c r="BG78"/>
  <c r="BI78"/>
  <c r="BK7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8"/>
  <c r="D72"/>
  <c r="D75"/>
  <c r="D62"/>
  <c r="D60"/>
  <c r="D65"/>
  <c r="D66"/>
  <c r="D81"/>
  <c r="D79"/>
  <c r="D69"/>
  <c r="D80"/>
  <c r="D82"/>
  <c r="D76"/>
  <c r="D67"/>
  <c r="D59"/>
  <c r="D73"/>
  <c r="D71"/>
  <c r="D70"/>
  <c r="D83"/>
  <c r="D61"/>
  <c r="D63"/>
  <c r="D64"/>
  <c r="D68"/>
  <c r="D57"/>
  <c r="D74"/>
  <c r="D77"/>
  <c r="D78"/>
  <c r="BK5"/>
  <c r="BI5"/>
  <c r="BG5"/>
  <c r="BE5"/>
  <c r="BC5"/>
  <c r="BA5"/>
  <c r="AY5"/>
  <c r="AW5"/>
  <c r="AU5"/>
  <c r="AS5"/>
  <c r="AQ5"/>
  <c r="AO5"/>
  <c r="AM5"/>
  <c r="G5"/>
  <c r="J5"/>
  <c r="D5"/>
  <c r="QD103" i="2"/>
  <c r="QD101"/>
  <c r="BO6" i="11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Q5" s="1"/>
  <c r="BO55"/>
  <c r="BQ6" s="1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5"/>
  <c r="P78"/>
  <c r="M78"/>
  <c r="J78"/>
  <c r="G78"/>
  <c r="P77"/>
  <c r="M77"/>
  <c r="J77"/>
  <c r="G77"/>
  <c r="P74"/>
  <c r="M74"/>
  <c r="J74"/>
  <c r="G74"/>
  <c r="P57"/>
  <c r="M57"/>
  <c r="J57"/>
  <c r="G57"/>
  <c r="P68"/>
  <c r="M68"/>
  <c r="J68"/>
  <c r="G68"/>
  <c r="P64"/>
  <c r="M64"/>
  <c r="J64"/>
  <c r="G64"/>
  <c r="P63"/>
  <c r="M63"/>
  <c r="J63"/>
  <c r="G63"/>
  <c r="P61"/>
  <c r="M61"/>
  <c r="J61"/>
  <c r="G61"/>
  <c r="P83"/>
  <c r="M83"/>
  <c r="J83"/>
  <c r="G83"/>
  <c r="P70"/>
  <c r="M70"/>
  <c r="J70"/>
  <c r="G70"/>
  <c r="P71"/>
  <c r="M71"/>
  <c r="J71"/>
  <c r="G71"/>
  <c r="P73"/>
  <c r="M73"/>
  <c r="J73"/>
  <c r="G73"/>
  <c r="P59"/>
  <c r="M59"/>
  <c r="J59"/>
  <c r="G59"/>
  <c r="P67"/>
  <c r="M67"/>
  <c r="J67"/>
  <c r="G67"/>
  <c r="P76"/>
  <c r="M76"/>
  <c r="J76"/>
  <c r="G76"/>
  <c r="P82"/>
  <c r="M82"/>
  <c r="J82"/>
  <c r="G82"/>
  <c r="P80"/>
  <c r="M80"/>
  <c r="J80"/>
  <c r="G80"/>
  <c r="P69"/>
  <c r="M69"/>
  <c r="J69"/>
  <c r="G69"/>
  <c r="P79"/>
  <c r="M79"/>
  <c r="J79"/>
  <c r="G79"/>
  <c r="P81"/>
  <c r="M81"/>
  <c r="J81"/>
  <c r="G81"/>
  <c r="P66"/>
  <c r="M66"/>
  <c r="J66"/>
  <c r="G66"/>
  <c r="P65"/>
  <c r="M65"/>
  <c r="J65"/>
  <c r="G65"/>
  <c r="P60"/>
  <c r="M60"/>
  <c r="J60"/>
  <c r="G60"/>
  <c r="P62"/>
  <c r="M62"/>
  <c r="J62"/>
  <c r="G62"/>
  <c r="P75"/>
  <c r="M75"/>
  <c r="J75"/>
  <c r="G75"/>
  <c r="P72"/>
  <c r="M72"/>
  <c r="J72"/>
  <c r="G72"/>
  <c r="P58"/>
  <c r="M58"/>
  <c r="J58"/>
  <c r="G58"/>
  <c r="P56"/>
  <c r="M56"/>
  <c r="J56"/>
  <c r="G56"/>
  <c r="P55"/>
  <c r="M55"/>
  <c r="J55"/>
  <c r="G55"/>
  <c r="P54"/>
  <c r="M54"/>
  <c r="J54"/>
  <c r="G54"/>
  <c r="P53"/>
  <c r="M53"/>
  <c r="J53"/>
  <c r="G53"/>
  <c r="P52"/>
  <c r="M52"/>
  <c r="J52"/>
  <c r="G52"/>
  <c r="P51"/>
  <c r="M51"/>
  <c r="J51"/>
  <c r="G51"/>
  <c r="P50"/>
  <c r="M50"/>
  <c r="J50"/>
  <c r="G50"/>
  <c r="P49"/>
  <c r="M49"/>
  <c r="J49"/>
  <c r="G49"/>
  <c r="P48"/>
  <c r="M48"/>
  <c r="J48"/>
  <c r="G48"/>
  <c r="P47"/>
  <c r="M47"/>
  <c r="J47"/>
  <c r="G47"/>
  <c r="P46"/>
  <c r="M46"/>
  <c r="J46"/>
  <c r="G46"/>
  <c r="P45"/>
  <c r="M45"/>
  <c r="J45"/>
  <c r="G45"/>
  <c r="P44"/>
  <c r="M44"/>
  <c r="J44"/>
  <c r="G44"/>
  <c r="P43"/>
  <c r="M43"/>
  <c r="J43"/>
  <c r="G43"/>
  <c r="P42"/>
  <c r="M42"/>
  <c r="J42"/>
  <c r="G42"/>
  <c r="P41"/>
  <c r="M41"/>
  <c r="J41"/>
  <c r="G41"/>
  <c r="P40"/>
  <c r="M40"/>
  <c r="J40"/>
  <c r="G40"/>
  <c r="P39"/>
  <c r="M39"/>
  <c r="J39"/>
  <c r="G39"/>
  <c r="P38"/>
  <c r="M38"/>
  <c r="J38"/>
  <c r="G38"/>
  <c r="P37"/>
  <c r="M37"/>
  <c r="J37"/>
  <c r="G37"/>
  <c r="P36"/>
  <c r="M36"/>
  <c r="J36"/>
  <c r="G36"/>
  <c r="P35"/>
  <c r="M35"/>
  <c r="J35"/>
  <c r="G35"/>
  <c r="P34"/>
  <c r="M34"/>
  <c r="J34"/>
  <c r="G34"/>
  <c r="P33"/>
  <c r="M33"/>
  <c r="J33"/>
  <c r="G33"/>
  <c r="P32"/>
  <c r="M32"/>
  <c r="J32"/>
  <c r="G32"/>
  <c r="P31"/>
  <c r="M31"/>
  <c r="J31"/>
  <c r="G31"/>
  <c r="P30"/>
  <c r="M30"/>
  <c r="J30"/>
  <c r="G30"/>
  <c r="P29"/>
  <c r="M29"/>
  <c r="J29"/>
  <c r="G29"/>
  <c r="P28"/>
  <c r="M28"/>
  <c r="J28"/>
  <c r="G28"/>
  <c r="P27"/>
  <c r="M27"/>
  <c r="J27"/>
  <c r="G27"/>
  <c r="P26"/>
  <c r="M26"/>
  <c r="J26"/>
  <c r="G26"/>
  <c r="P25"/>
  <c r="M25"/>
  <c r="J25"/>
  <c r="G25"/>
  <c r="P24"/>
  <c r="M24"/>
  <c r="J24"/>
  <c r="G24"/>
  <c r="P23"/>
  <c r="M23"/>
  <c r="J23"/>
  <c r="G23"/>
  <c r="P22"/>
  <c r="M22"/>
  <c r="J22"/>
  <c r="G22"/>
  <c r="P21"/>
  <c r="M21"/>
  <c r="J21"/>
  <c r="G21"/>
  <c r="P20"/>
  <c r="M20"/>
  <c r="J20"/>
  <c r="G20"/>
  <c r="P19"/>
  <c r="M19"/>
  <c r="J19"/>
  <c r="G19"/>
  <c r="P18"/>
  <c r="M18"/>
  <c r="J18"/>
  <c r="G18"/>
  <c r="P17"/>
  <c r="M17"/>
  <c r="J17"/>
  <c r="G17"/>
  <c r="P16"/>
  <c r="M16"/>
  <c r="J16"/>
  <c r="G16"/>
  <c r="P15"/>
  <c r="M15"/>
  <c r="J15"/>
  <c r="G15"/>
  <c r="P14"/>
  <c r="M14"/>
  <c r="J14"/>
  <c r="G14"/>
  <c r="P13"/>
  <c r="M13"/>
  <c r="J13"/>
  <c r="G13"/>
  <c r="P12"/>
  <c r="M12"/>
  <c r="J12"/>
  <c r="G12"/>
  <c r="P11"/>
  <c r="M11"/>
  <c r="J11"/>
  <c r="G11"/>
  <c r="P10"/>
  <c r="M10"/>
  <c r="J10"/>
  <c r="G10"/>
  <c r="P9"/>
  <c r="M9"/>
  <c r="J9"/>
  <c r="G9"/>
  <c r="P8"/>
  <c r="M8"/>
  <c r="J8"/>
  <c r="G8"/>
  <c r="P7"/>
  <c r="M7"/>
  <c r="J7"/>
  <c r="G7"/>
  <c r="P6"/>
  <c r="M6"/>
  <c r="J6"/>
  <c r="G6"/>
  <c r="P5"/>
  <c r="M5"/>
  <c r="C21" l="1"/>
  <c r="B21" s="1"/>
  <c r="C43"/>
  <c r="B43" s="1"/>
  <c r="C36"/>
  <c r="B36" s="1"/>
  <c r="C37"/>
  <c r="B37" s="1"/>
  <c r="C48"/>
  <c r="B48" s="1"/>
  <c r="B77"/>
  <c r="C28"/>
  <c r="B28" s="1"/>
  <c r="C46"/>
  <c r="B46" s="1"/>
  <c r="C52"/>
  <c r="B52" s="1"/>
  <c r="B69"/>
  <c r="B60"/>
  <c r="C22"/>
  <c r="B22" s="1"/>
  <c r="B82"/>
  <c r="C27"/>
  <c r="B27" s="1"/>
  <c r="B75"/>
  <c r="C35"/>
  <c r="B35" s="1"/>
  <c r="B62"/>
  <c r="B81"/>
  <c r="B68"/>
  <c r="B66"/>
  <c r="C34"/>
  <c r="B34" s="1"/>
  <c r="C30"/>
  <c r="B30" s="1"/>
  <c r="B58"/>
  <c r="C33"/>
  <c r="B33" s="1"/>
  <c r="C25"/>
  <c r="B25" s="1"/>
  <c r="C55"/>
  <c r="B55" s="1"/>
  <c r="C11"/>
  <c r="B11" s="1"/>
  <c r="C32"/>
  <c r="B32" s="1"/>
  <c r="B65"/>
  <c r="C47"/>
  <c r="B47" s="1"/>
  <c r="B83"/>
  <c r="B73"/>
  <c r="C12"/>
  <c r="B12" s="1"/>
  <c r="B71"/>
  <c r="C23"/>
  <c r="B23" s="1"/>
  <c r="C51"/>
  <c r="B51" s="1"/>
  <c r="C16"/>
  <c r="B16" s="1"/>
  <c r="C56"/>
  <c r="B56" s="1"/>
  <c r="C7"/>
  <c r="B7" s="1"/>
  <c r="B72"/>
  <c r="C50"/>
  <c r="B50" s="1"/>
  <c r="C42"/>
  <c r="B42" s="1"/>
  <c r="C10"/>
  <c r="B10" s="1"/>
  <c r="C54"/>
  <c r="B54" s="1"/>
  <c r="B63"/>
  <c r="B80"/>
  <c r="C49"/>
  <c r="B49" s="1"/>
  <c r="C6"/>
  <c r="B6" s="1"/>
  <c r="C39"/>
  <c r="B39" s="1"/>
  <c r="C41"/>
  <c r="B41" s="1"/>
  <c r="C40"/>
  <c r="B40" s="1"/>
  <c r="C53"/>
  <c r="B53" s="1"/>
  <c r="B78"/>
  <c r="C44"/>
  <c r="B44" s="1"/>
  <c r="C31"/>
  <c r="B31" s="1"/>
  <c r="B61"/>
  <c r="C24"/>
  <c r="B24" s="1"/>
  <c r="C8"/>
  <c r="B8" s="1"/>
  <c r="B70"/>
  <c r="B79"/>
  <c r="C17"/>
  <c r="B17" s="1"/>
  <c r="C29"/>
  <c r="B29" s="1"/>
  <c r="C5"/>
  <c r="B5" s="1"/>
  <c r="C20"/>
  <c r="B20" s="1"/>
  <c r="C13"/>
  <c r="B13" s="1"/>
  <c r="C18"/>
  <c r="B18" s="1"/>
  <c r="C9"/>
  <c r="B9" s="1"/>
  <c r="B67"/>
  <c r="B76"/>
  <c r="C19"/>
  <c r="B19" s="1"/>
  <c r="B74"/>
  <c r="C45"/>
  <c r="B45" s="1"/>
  <c r="C15"/>
  <c r="B15" s="1"/>
  <c r="C26"/>
  <c r="B26" s="1"/>
  <c r="C38"/>
  <c r="B38" s="1"/>
  <c r="B57"/>
  <c r="B59"/>
  <c r="C14"/>
  <c r="B14" s="1"/>
  <c r="PY53" i="2"/>
  <c r="PK230" s="1"/>
  <c r="B64" i="11" l="1"/>
  <c r="OO23" i="2"/>
  <c r="OA121" s="1"/>
  <c r="MR69" l="1"/>
  <c r="MD167" s="1"/>
  <c r="MR68"/>
  <c r="MD166" s="1"/>
  <c r="MR53"/>
  <c r="MD151" s="1"/>
  <c r="MR31"/>
  <c r="MD129" s="1"/>
  <c r="MR28"/>
  <c r="MD126" s="1"/>
  <c r="MR24"/>
  <c r="MD122" s="1"/>
  <c r="MR23"/>
  <c r="MD121" s="1"/>
  <c r="MR21"/>
  <c r="MD119" s="1"/>
  <c r="MR22"/>
  <c r="MD120" s="1"/>
  <c r="MR25"/>
  <c r="MD123" s="1"/>
  <c r="MR20"/>
  <c r="MD118" s="1"/>
  <c r="MR26"/>
  <c r="MD124" s="1"/>
  <c r="MR27"/>
  <c r="MD125" s="1"/>
  <c r="MR29"/>
  <c r="MD127" s="1"/>
  <c r="MR30"/>
  <c r="MD128" s="1"/>
  <c r="MR32"/>
  <c r="MD130" s="1"/>
  <c r="MR33"/>
  <c r="MD131" s="1"/>
  <c r="MR34"/>
  <c r="MD132" s="1"/>
  <c r="MR35"/>
  <c r="MD133" s="1"/>
  <c r="MR36"/>
  <c r="MD134" s="1"/>
  <c r="MR37"/>
  <c r="MD135" s="1"/>
  <c r="MR38"/>
  <c r="MD136" s="1"/>
  <c r="MR39"/>
  <c r="MD137" s="1"/>
  <c r="MR40"/>
  <c r="MD138" s="1"/>
  <c r="MR41"/>
  <c r="MD139" s="1"/>
  <c r="MR42"/>
  <c r="MD140" s="1"/>
  <c r="MR43"/>
  <c r="MD141" s="1"/>
  <c r="MR44"/>
  <c r="MD142" s="1"/>
  <c r="MR45"/>
  <c r="MD143" s="1"/>
  <c r="MR46"/>
  <c r="MD144" s="1"/>
  <c r="MR47"/>
  <c r="MD145" s="1"/>
  <c r="MR48"/>
  <c r="MD146" s="1"/>
  <c r="MR49"/>
  <c r="MD147" s="1"/>
  <c r="MR50"/>
  <c r="MD148" s="1"/>
  <c r="MR51"/>
  <c r="MD149" s="1"/>
  <c r="MR52"/>
  <c r="MD150" s="1"/>
  <c r="MR54"/>
  <c r="MD152" s="1"/>
  <c r="MR55"/>
  <c r="MD153" s="1"/>
  <c r="MR56"/>
  <c r="MD154" s="1"/>
  <c r="MR57"/>
  <c r="MD155" s="1"/>
  <c r="MR58"/>
  <c r="MD156" s="1"/>
  <c r="MR59"/>
  <c r="MD157" s="1"/>
  <c r="MR60"/>
  <c r="MD158" s="1"/>
  <c r="MR61"/>
  <c r="MD159" s="1"/>
  <c r="MR62"/>
  <c r="MD160" s="1"/>
  <c r="MR63"/>
  <c r="MD161" s="1"/>
  <c r="MR64"/>
  <c r="MD162" s="1"/>
  <c r="MR65"/>
  <c r="MD163" s="1"/>
  <c r="MR66"/>
  <c r="MD164" s="1"/>
  <c r="MR67"/>
  <c r="MD165" s="1"/>
  <c r="MR70"/>
  <c r="MD168" s="1"/>
  <c r="MR71"/>
  <c r="MD169" s="1"/>
  <c r="MR72"/>
  <c r="MD170" s="1"/>
  <c r="MR73"/>
  <c r="MD171" s="1"/>
  <c r="MR74"/>
  <c r="MD172" s="1"/>
  <c r="MR75"/>
  <c r="MD173" s="1"/>
  <c r="MR76"/>
  <c r="MD174" s="1"/>
  <c r="MR77"/>
  <c r="MD175" s="1"/>
  <c r="MR78"/>
  <c r="MD176" s="1"/>
  <c r="MR79"/>
  <c r="MD177" s="1"/>
  <c r="MR80"/>
  <c r="MD178" s="1"/>
  <c r="MR81"/>
  <c r="MD179" s="1"/>
  <c r="MR82"/>
  <c r="MD180" s="1"/>
  <c r="MR83"/>
  <c r="MD181" s="1"/>
  <c r="MR84"/>
  <c r="MD182" s="1"/>
  <c r="MD183"/>
  <c r="MD184"/>
  <c r="MD185"/>
  <c r="MD186"/>
  <c r="MD187"/>
  <c r="MR18"/>
  <c r="MD116" s="1"/>
  <c r="ML13"/>
  <c r="LX190" s="1"/>
  <c r="ML14"/>
  <c r="LX191" s="1"/>
  <c r="ML15"/>
  <c r="LX192" s="1"/>
  <c r="ML16"/>
  <c r="LX193" s="1"/>
  <c r="ML17"/>
  <c r="LX194" s="1"/>
  <c r="ML18"/>
  <c r="LX195" s="1"/>
  <c r="ML19"/>
  <c r="LX196" s="1"/>
  <c r="ML20"/>
  <c r="LX197" s="1"/>
  <c r="ML21"/>
  <c r="LX198" s="1"/>
  <c r="ML22"/>
  <c r="LX199" s="1"/>
  <c r="ML23"/>
  <c r="LX200" s="1"/>
  <c r="ML24"/>
  <c r="LX201" s="1"/>
  <c r="ML25"/>
  <c r="LX202" s="1"/>
  <c r="ML26"/>
  <c r="LX203" s="1"/>
  <c r="ML27"/>
  <c r="LX204" s="1"/>
  <c r="ML28"/>
  <c r="LX205" s="1"/>
  <c r="ML29"/>
  <c r="LX206" s="1"/>
  <c r="ML30"/>
  <c r="LX207" s="1"/>
  <c r="ML31"/>
  <c r="LX208" s="1"/>
  <c r="ML32"/>
  <c r="LX209" s="1"/>
  <c r="ML33"/>
  <c r="LX210" s="1"/>
  <c r="ML34"/>
  <c r="LX211" s="1"/>
  <c r="ML35"/>
  <c r="LX212" s="1"/>
  <c r="ML36"/>
  <c r="LX213" s="1"/>
  <c r="ML37"/>
  <c r="LX214" s="1"/>
  <c r="ML38"/>
  <c r="LX215" s="1"/>
  <c r="ML39"/>
  <c r="LX216" s="1"/>
  <c r="ML40"/>
  <c r="LX217" s="1"/>
  <c r="ML41"/>
  <c r="LX218" s="1"/>
  <c r="ML42"/>
  <c r="LX219" s="1"/>
  <c r="ML43"/>
  <c r="LX220" s="1"/>
  <c r="ML44"/>
  <c r="LX221" s="1"/>
  <c r="ML45"/>
  <c r="LX222" s="1"/>
  <c r="ML46"/>
  <c r="LX223" s="1"/>
  <c r="ML47"/>
  <c r="LX224" s="1"/>
  <c r="ML48"/>
  <c r="LX225" s="1"/>
  <c r="ML49"/>
  <c r="LX226" s="1"/>
  <c r="ML50"/>
  <c r="LX227" s="1"/>
  <c r="ML51"/>
  <c r="LX228" s="1"/>
  <c r="ML52"/>
  <c r="LX229" s="1"/>
  <c r="ML53"/>
  <c r="LX230" s="1"/>
  <c r="ML54"/>
  <c r="LX231" s="1"/>
  <c r="ML55"/>
  <c r="LX232" s="1"/>
  <c r="ML56"/>
  <c r="LX233" s="1"/>
  <c r="ML57"/>
  <c r="LX234" s="1"/>
  <c r="ML58"/>
  <c r="LX235" s="1"/>
  <c r="ML59"/>
  <c r="LX236" s="1"/>
  <c r="ML60"/>
  <c r="LX237" s="1"/>
  <c r="ML61"/>
  <c r="LX238" s="1"/>
  <c r="ML62"/>
  <c r="LX239" s="1"/>
  <c r="ML63"/>
  <c r="LX240" s="1"/>
  <c r="ML64"/>
  <c r="LX241" s="1"/>
  <c r="ML65"/>
  <c r="LX242" s="1"/>
  <c r="ML66"/>
  <c r="LX243" s="1"/>
  <c r="ML67"/>
  <c r="LX244" s="1"/>
  <c r="ML68"/>
  <c r="LX245" s="1"/>
  <c r="ML69"/>
  <c r="LX246" s="1"/>
  <c r="ML70"/>
  <c r="LX247" s="1"/>
  <c r="ML71"/>
  <c r="LX248" s="1"/>
  <c r="ML72"/>
  <c r="LX249" s="1"/>
  <c r="ML73"/>
  <c r="LX250" s="1"/>
  <c r="ML74"/>
  <c r="LX251" s="1"/>
  <c r="ML75"/>
  <c r="LX252" s="1"/>
  <c r="ML76"/>
  <c r="LX253" s="1"/>
  <c r="ML77"/>
  <c r="LX254" s="1"/>
  <c r="ML78"/>
  <c r="LX255" s="1"/>
  <c r="ML79"/>
  <c r="LX256" s="1"/>
  <c r="ML80"/>
  <c r="LX257" s="1"/>
  <c r="ML81"/>
  <c r="LX258" s="1"/>
  <c r="ML82"/>
  <c r="LX259" s="1"/>
  <c r="ML83"/>
  <c r="LX260" s="1"/>
  <c r="ML84"/>
  <c r="LX261" s="1"/>
  <c r="LX262"/>
  <c r="LX263"/>
  <c r="LX264"/>
  <c r="LX265"/>
  <c r="LX266"/>
  <c r="LX267"/>
  <c r="MK13"/>
  <c r="LW111" s="1"/>
  <c r="MK14"/>
  <c r="LW112" s="1"/>
  <c r="MK15"/>
  <c r="LW113" s="1"/>
  <c r="MK16"/>
  <c r="LW114" s="1"/>
  <c r="MK17"/>
  <c r="LW115" s="1"/>
  <c r="MK18"/>
  <c r="LW116" s="1"/>
  <c r="MK19"/>
  <c r="LW117" s="1"/>
  <c r="MK20"/>
  <c r="LW118" s="1"/>
  <c r="MK21"/>
  <c r="LW119" s="1"/>
  <c r="MK22"/>
  <c r="LW120" s="1"/>
  <c r="MK23"/>
  <c r="LW121" s="1"/>
  <c r="MK24"/>
  <c r="LW122" s="1"/>
  <c r="MK25"/>
  <c r="LW123" s="1"/>
  <c r="MK26"/>
  <c r="LW124" s="1"/>
  <c r="MK27"/>
  <c r="LW125" s="1"/>
  <c r="MK28"/>
  <c r="LW126" s="1"/>
  <c r="MK29"/>
  <c r="LW127" s="1"/>
  <c r="MK30"/>
  <c r="LW128" s="1"/>
  <c r="MK31"/>
  <c r="LW129" s="1"/>
  <c r="MK32"/>
  <c r="LW130" s="1"/>
  <c r="MK33"/>
  <c r="LW131" s="1"/>
  <c r="MK34"/>
  <c r="LW132" s="1"/>
  <c r="MK35"/>
  <c r="LW133" s="1"/>
  <c r="MK36"/>
  <c r="LW134" s="1"/>
  <c r="MK37"/>
  <c r="LW135" s="1"/>
  <c r="MK38"/>
  <c r="LW136" s="1"/>
  <c r="MK39"/>
  <c r="LW137" s="1"/>
  <c r="MK40"/>
  <c r="LW138" s="1"/>
  <c r="MK41"/>
  <c r="LW139" s="1"/>
  <c r="MK42"/>
  <c r="LW140" s="1"/>
  <c r="MK43"/>
  <c r="LW141" s="1"/>
  <c r="MK44"/>
  <c r="LW142" s="1"/>
  <c r="MK45"/>
  <c r="LW143" s="1"/>
  <c r="MK46"/>
  <c r="LW144" s="1"/>
  <c r="MK47"/>
  <c r="LW145" s="1"/>
  <c r="MK48"/>
  <c r="LW146" s="1"/>
  <c r="MK49"/>
  <c r="LW147" s="1"/>
  <c r="MK50"/>
  <c r="LW148" s="1"/>
  <c r="MK51"/>
  <c r="LW149" s="1"/>
  <c r="MK52"/>
  <c r="LW150" s="1"/>
  <c r="MK53"/>
  <c r="LW151" s="1"/>
  <c r="MK54"/>
  <c r="LW152" s="1"/>
  <c r="MK55"/>
  <c r="LW153" s="1"/>
  <c r="MK56"/>
  <c r="LW154" s="1"/>
  <c r="MK57"/>
  <c r="LW155" s="1"/>
  <c r="MK58"/>
  <c r="LW156" s="1"/>
  <c r="MK59"/>
  <c r="LW157" s="1"/>
  <c r="MK60"/>
  <c r="LW158" s="1"/>
  <c r="MK61"/>
  <c r="LW159" s="1"/>
  <c r="MK62"/>
  <c r="LW160" s="1"/>
  <c r="MK63"/>
  <c r="LW161" s="1"/>
  <c r="MK64"/>
  <c r="LW162" s="1"/>
  <c r="MK65"/>
  <c r="LW163" s="1"/>
  <c r="MK66"/>
  <c r="LW164" s="1"/>
  <c r="MK67"/>
  <c r="LW165" s="1"/>
  <c r="MK68"/>
  <c r="LW166" s="1"/>
  <c r="MK69"/>
  <c r="LW167" s="1"/>
  <c r="MK70"/>
  <c r="LW168" s="1"/>
  <c r="MK71"/>
  <c r="LW169" s="1"/>
  <c r="MK72"/>
  <c r="LW170" s="1"/>
  <c r="MK73"/>
  <c r="LW171" s="1"/>
  <c r="MK74"/>
  <c r="LW172" s="1"/>
  <c r="MK75"/>
  <c r="LW173" s="1"/>
  <c r="MK76"/>
  <c r="LW174" s="1"/>
  <c r="MK77"/>
  <c r="LW175" s="1"/>
  <c r="MK78"/>
  <c r="LW176" s="1"/>
  <c r="MK79"/>
  <c r="LW177" s="1"/>
  <c r="MK80"/>
  <c r="LW178" s="1"/>
  <c r="MK81"/>
  <c r="LW179" s="1"/>
  <c r="MK82"/>
  <c r="LW180" s="1"/>
  <c r="MK83"/>
  <c r="LW181" s="1"/>
  <c r="MK84"/>
  <c r="LW182" s="1"/>
  <c r="LW183"/>
  <c r="LW184"/>
  <c r="LW185"/>
  <c r="LW186"/>
  <c r="LW187"/>
  <c r="LW188"/>
  <c r="ML12"/>
  <c r="LX189" s="1"/>
  <c r="MK12"/>
  <c r="LW110" s="1"/>
  <c r="KV28" l="1"/>
  <c r="KV205" s="1"/>
  <c r="KU28"/>
  <c r="KU126" s="1"/>
  <c r="KU187"/>
  <c r="KV84"/>
  <c r="KV261" s="1"/>
  <c r="KU69"/>
  <c r="KU167" s="1"/>
  <c r="KU63"/>
  <c r="KU161" s="1"/>
  <c r="KV53"/>
  <c r="KV230" s="1"/>
  <c r="KU53"/>
  <c r="KU151" s="1"/>
  <c r="JE114"/>
  <c r="JF193"/>
  <c r="JE115"/>
  <c r="JF194"/>
  <c r="JE116"/>
  <c r="JF195"/>
  <c r="JE117"/>
  <c r="JF196"/>
  <c r="JE118"/>
  <c r="JF197"/>
  <c r="JE119"/>
  <c r="JF198"/>
  <c r="JE120"/>
  <c r="JF199"/>
  <c r="JE121"/>
  <c r="JF200"/>
  <c r="JE122"/>
  <c r="JF201"/>
  <c r="JE123"/>
  <c r="JF202"/>
  <c r="JE124"/>
  <c r="JF203"/>
  <c r="JE125"/>
  <c r="JF204"/>
  <c r="JE126"/>
  <c r="JF205"/>
  <c r="JE127"/>
  <c r="JF206"/>
  <c r="JE128"/>
  <c r="JF207"/>
  <c r="JE129"/>
  <c r="JF208"/>
  <c r="JE130"/>
  <c r="JF209"/>
  <c r="JE131"/>
  <c r="JF210"/>
  <c r="JE132"/>
  <c r="JF211"/>
  <c r="JE133"/>
  <c r="JF212"/>
  <c r="JE134"/>
  <c r="JF213"/>
  <c r="JE135"/>
  <c r="JF214"/>
  <c r="JE136"/>
  <c r="JF215"/>
  <c r="JE137"/>
  <c r="JF216"/>
  <c r="JE138"/>
  <c r="JF217"/>
  <c r="JE139"/>
  <c r="JF218"/>
  <c r="JE140"/>
  <c r="JF219"/>
  <c r="JE141"/>
  <c r="JF220"/>
  <c r="JE142"/>
  <c r="JF221"/>
  <c r="JE143"/>
  <c r="JF222"/>
  <c r="JE144"/>
  <c r="JF223"/>
  <c r="JE145"/>
  <c r="JF224"/>
  <c r="JE146"/>
  <c r="JF225"/>
  <c r="JE147"/>
  <c r="JF226"/>
  <c r="JE148"/>
  <c r="JF227"/>
  <c r="JE149"/>
  <c r="JF228"/>
  <c r="JE150"/>
  <c r="JF229"/>
  <c r="JE151"/>
  <c r="JF230"/>
  <c r="JE152"/>
  <c r="JF231"/>
  <c r="JE153"/>
  <c r="JF232"/>
  <c r="JE154"/>
  <c r="JF233"/>
  <c r="JE155"/>
  <c r="JF234"/>
  <c r="JE156"/>
  <c r="JF235"/>
  <c r="JE157"/>
  <c r="JF236"/>
  <c r="JE158"/>
  <c r="JF237"/>
  <c r="JE159"/>
  <c r="JF238"/>
  <c r="JE160"/>
  <c r="JF239"/>
  <c r="JE161"/>
  <c r="JF240"/>
  <c r="JE162"/>
  <c r="JF241"/>
  <c r="JE163"/>
  <c r="JF242"/>
  <c r="JE164"/>
  <c r="JF243"/>
  <c r="JE165"/>
  <c r="JF244"/>
  <c r="JE166"/>
  <c r="JF245"/>
  <c r="JE167"/>
  <c r="JF246"/>
  <c r="JE168"/>
  <c r="JF247"/>
  <c r="JE169"/>
  <c r="JF248"/>
  <c r="JE170"/>
  <c r="JF249"/>
  <c r="JE171"/>
  <c r="JF250"/>
  <c r="JE172"/>
  <c r="JF251"/>
  <c r="JE173"/>
  <c r="JF252"/>
  <c r="JE174"/>
  <c r="JF253"/>
  <c r="JE175"/>
  <c r="JF254"/>
  <c r="JE176"/>
  <c r="JF255"/>
  <c r="JE177"/>
  <c r="JF256"/>
  <c r="JE178"/>
  <c r="JF257"/>
  <c r="JE179"/>
  <c r="JF258"/>
  <c r="JE180"/>
  <c r="JF259"/>
  <c r="JE181"/>
  <c r="JF260"/>
  <c r="JE182"/>
  <c r="JF261"/>
  <c r="JE183"/>
  <c r="JF262"/>
  <c r="JE184"/>
  <c r="JF263"/>
  <c r="JE185"/>
  <c r="JF264"/>
  <c r="JE186"/>
  <c r="JF265"/>
  <c r="JE187"/>
  <c r="JF266"/>
  <c r="JE188"/>
  <c r="JF267"/>
  <c r="JF192"/>
  <c r="JE113"/>
  <c r="IC184"/>
  <c r="FR171" l="1"/>
  <c r="FR166"/>
  <c r="FR138"/>
  <c r="FR121"/>
  <c r="FR119"/>
  <c r="FS190"/>
  <c r="EW167" l="1"/>
  <c r="EW160"/>
  <c r="EW155"/>
  <c r="EW156"/>
  <c r="EW157"/>
  <c r="EW158"/>
  <c r="EW159"/>
  <c r="EW161"/>
  <c r="EW162"/>
  <c r="EW163"/>
  <c r="EW150"/>
  <c r="EW140"/>
  <c r="FB3"/>
  <c r="CT246"/>
  <c r="CS167"/>
  <c r="CS138"/>
  <c r="CT195"/>
  <c r="BQ177" l="1"/>
  <c r="BQ171"/>
  <c r="BC179" l="1"/>
  <c r="DX58" i="4" l="1"/>
  <c r="DY58"/>
  <c r="DZ58"/>
  <c r="EA58"/>
  <c r="EB58"/>
  <c r="EC58"/>
  <c r="ED58"/>
  <c r="EE58"/>
  <c r="EF58"/>
  <c r="EG58"/>
  <c r="EH58"/>
  <c r="EI58"/>
  <c r="EJ58"/>
  <c r="B81" i="9"/>
  <c r="D3" i="2" l="1"/>
  <c r="J2" i="4"/>
  <c r="F12" i="2" l="1"/>
  <c r="F110" s="1"/>
  <c r="A81" i="3"/>
  <c r="A83"/>
  <c r="A82"/>
  <c r="A80"/>
  <c r="QQ100" i="2"/>
  <c r="QJ100"/>
  <c r="PO100"/>
  <c r="PA100"/>
  <c r="NY100"/>
  <c r="NK100"/>
  <c r="MW100"/>
  <c r="MB100"/>
  <c r="QQ106"/>
  <c r="QJ106"/>
  <c r="PO106"/>
  <c r="PA106"/>
  <c r="NY106"/>
  <c r="NK106"/>
  <c r="MW106"/>
  <c r="MB106"/>
  <c r="L103"/>
  <c r="L104"/>
  <c r="L98"/>
  <c r="L99"/>
  <c r="S104"/>
  <c r="S103"/>
  <c r="S102"/>
  <c r="T99"/>
  <c r="S99"/>
  <c r="Z104"/>
  <c r="Z103"/>
  <c r="Z99"/>
  <c r="Z98"/>
  <c r="Z97"/>
  <c r="AA97"/>
  <c r="QQ95"/>
  <c r="QJ95"/>
  <c r="PO95"/>
  <c r="PA95"/>
  <c r="NY95"/>
  <c r="NK95"/>
  <c r="MW95"/>
  <c r="MB95"/>
  <c r="QQ93"/>
  <c r="QJ93"/>
  <c r="PO93"/>
  <c r="PA93"/>
  <c r="NY93"/>
  <c r="NK93"/>
  <c r="MW93"/>
  <c r="MB93"/>
  <c r="G99"/>
  <c r="E99" s="1"/>
  <c r="G98"/>
  <c r="E98" s="1"/>
  <c r="G97"/>
  <c r="E97" s="1"/>
  <c r="G96"/>
  <c r="E96" s="1"/>
  <c r="I77"/>
  <c r="J26" i="4" s="1"/>
  <c r="EF3" l="1"/>
  <c r="EB3"/>
  <c r="DX3"/>
  <c r="EJ3"/>
  <c r="EI3"/>
  <c r="EE3"/>
  <c r="EA3"/>
  <c r="EC3"/>
  <c r="ED3"/>
  <c r="EG3"/>
  <c r="DY3"/>
  <c r="EH3"/>
  <c r="DZ3"/>
  <c r="DX79"/>
  <c r="EB79"/>
  <c r="EF79"/>
  <c r="EA79"/>
  <c r="EE79"/>
  <c r="EI79"/>
  <c r="EJ79"/>
  <c r="DZ79"/>
  <c r="ED79"/>
  <c r="EH79"/>
  <c r="DY79"/>
  <c r="EC79"/>
  <c r="EG79"/>
  <c r="DX75"/>
  <c r="EB75"/>
  <c r="EF75"/>
  <c r="EA75"/>
  <c r="EE75"/>
  <c r="EI75"/>
  <c r="EJ75"/>
  <c r="DZ75"/>
  <c r="ED75"/>
  <c r="EH75"/>
  <c r="DY75"/>
  <c r="EC75"/>
  <c r="EG75"/>
  <c r="DX71"/>
  <c r="EB71"/>
  <c r="EF71"/>
  <c r="EA71"/>
  <c r="EE71"/>
  <c r="EI71"/>
  <c r="EJ71"/>
  <c r="DZ71"/>
  <c r="ED71"/>
  <c r="EH71"/>
  <c r="DY71"/>
  <c r="EC71"/>
  <c r="EG71"/>
  <c r="DX67"/>
  <c r="EB67"/>
  <c r="EF67"/>
  <c r="EA67"/>
  <c r="EE67"/>
  <c r="EI67"/>
  <c r="EJ67"/>
  <c r="DZ67"/>
  <c r="ED67"/>
  <c r="EH67"/>
  <c r="DY67"/>
  <c r="EC67"/>
  <c r="EG67"/>
  <c r="DX63"/>
  <c r="EB63"/>
  <c r="EF63"/>
  <c r="EA63"/>
  <c r="EE63"/>
  <c r="EI63"/>
  <c r="EJ63"/>
  <c r="DZ63"/>
  <c r="ED63"/>
  <c r="EH63"/>
  <c r="DY63"/>
  <c r="EC63"/>
  <c r="EG63"/>
  <c r="DX59"/>
  <c r="EB59"/>
  <c r="EF59"/>
  <c r="EA59"/>
  <c r="EE59"/>
  <c r="EI59"/>
  <c r="EJ59"/>
  <c r="DZ59"/>
  <c r="ED59"/>
  <c r="EH59"/>
  <c r="DY59"/>
  <c r="EC59"/>
  <c r="EG59"/>
  <c r="DX54"/>
  <c r="EB54"/>
  <c r="EF54"/>
  <c r="EA54"/>
  <c r="EE54"/>
  <c r="EI54"/>
  <c r="EJ54"/>
  <c r="DZ54"/>
  <c r="ED54"/>
  <c r="EH54"/>
  <c r="DY54"/>
  <c r="EC54"/>
  <c r="EG54"/>
  <c r="DY50"/>
  <c r="EB50"/>
  <c r="EF50"/>
  <c r="EA50"/>
  <c r="EE50"/>
  <c r="EI50"/>
  <c r="EJ50"/>
  <c r="DZ50"/>
  <c r="ED50"/>
  <c r="EH50"/>
  <c r="DX50"/>
  <c r="EC50"/>
  <c r="EG50"/>
  <c r="DY46"/>
  <c r="EC46"/>
  <c r="EG46"/>
  <c r="DX46"/>
  <c r="EB46"/>
  <c r="EF46"/>
  <c r="EA46"/>
  <c r="EE46"/>
  <c r="EI46"/>
  <c r="EJ46"/>
  <c r="DZ46"/>
  <c r="ED46"/>
  <c r="EH46"/>
  <c r="DY42"/>
  <c r="EC42"/>
  <c r="EG42"/>
  <c r="DX42"/>
  <c r="EB42"/>
  <c r="EF42"/>
  <c r="EA42"/>
  <c r="EE42"/>
  <c r="EI42"/>
  <c r="EJ42"/>
  <c r="DZ42"/>
  <c r="ED42"/>
  <c r="EH42"/>
  <c r="DY38"/>
  <c r="EC38"/>
  <c r="EG38"/>
  <c r="DX38"/>
  <c r="EB38"/>
  <c r="EF38"/>
  <c r="EA38"/>
  <c r="EE38"/>
  <c r="EI38"/>
  <c r="EJ38"/>
  <c r="DZ38"/>
  <c r="ED38"/>
  <c r="EH38"/>
  <c r="DY34"/>
  <c r="EC34"/>
  <c r="DZ34"/>
  <c r="EB34"/>
  <c r="EG34"/>
  <c r="EA34"/>
  <c r="EF34"/>
  <c r="DX34"/>
  <c r="EE34"/>
  <c r="EI34"/>
  <c r="EJ34"/>
  <c r="ED34"/>
  <c r="EH34"/>
  <c r="DY30"/>
  <c r="EC30"/>
  <c r="EG30"/>
  <c r="DX30"/>
  <c r="EB30"/>
  <c r="EF30"/>
  <c r="EA30"/>
  <c r="EE30"/>
  <c r="EI30"/>
  <c r="EJ30"/>
  <c r="DZ30"/>
  <c r="ED30"/>
  <c r="EH30"/>
  <c r="DY26"/>
  <c r="EC26"/>
  <c r="EG26"/>
  <c r="DX26"/>
  <c r="EB26"/>
  <c r="EF26"/>
  <c r="EA26"/>
  <c r="EE26"/>
  <c r="EI26"/>
  <c r="EJ26"/>
  <c r="DZ26"/>
  <c r="ED26"/>
  <c r="EH26"/>
  <c r="DY22"/>
  <c r="EC22"/>
  <c r="EG22"/>
  <c r="DX22"/>
  <c r="EB22"/>
  <c r="EF22"/>
  <c r="EA22"/>
  <c r="EE22"/>
  <c r="EI22"/>
  <c r="EJ22"/>
  <c r="DZ22"/>
  <c r="ED22"/>
  <c r="EH22"/>
  <c r="DY18"/>
  <c r="EC18"/>
  <c r="EG18"/>
  <c r="DX18"/>
  <c r="EB18"/>
  <c r="EF18"/>
  <c r="EA18"/>
  <c r="EI18"/>
  <c r="DZ18"/>
  <c r="EH18"/>
  <c r="EE18"/>
  <c r="EJ18"/>
  <c r="ED18"/>
  <c r="DY14"/>
  <c r="EC14"/>
  <c r="EG14"/>
  <c r="DX14"/>
  <c r="EB14"/>
  <c r="EF14"/>
  <c r="EA14"/>
  <c r="EE14"/>
  <c r="EI14"/>
  <c r="EJ14"/>
  <c r="DZ14"/>
  <c r="ED14"/>
  <c r="EH14"/>
  <c r="DY10"/>
  <c r="EC10"/>
  <c r="EG10"/>
  <c r="DX10"/>
  <c r="EB10"/>
  <c r="EF10"/>
  <c r="EA10"/>
  <c r="EE10"/>
  <c r="EI10"/>
  <c r="EJ10"/>
  <c r="DZ10"/>
  <c r="ED10"/>
  <c r="EH10"/>
  <c r="DY6"/>
  <c r="EC6"/>
  <c r="EG6"/>
  <c r="DX6"/>
  <c r="EB6"/>
  <c r="EF6"/>
  <c r="EA6"/>
  <c r="EE6"/>
  <c r="EI6"/>
  <c r="EJ6"/>
  <c r="DZ6"/>
  <c r="ED6"/>
  <c r="EH6"/>
  <c r="DX80"/>
  <c r="EB80"/>
  <c r="EF80"/>
  <c r="EA80"/>
  <c r="EE80"/>
  <c r="EI80"/>
  <c r="EJ80"/>
  <c r="DZ80"/>
  <c r="ED80"/>
  <c r="EH80"/>
  <c r="DY80"/>
  <c r="EC80"/>
  <c r="EG80"/>
  <c r="DX76"/>
  <c r="EB76"/>
  <c r="EF76"/>
  <c r="EA76"/>
  <c r="EE76"/>
  <c r="EI76"/>
  <c r="EJ76"/>
  <c r="DZ76"/>
  <c r="ED76"/>
  <c r="EH76"/>
  <c r="DY76"/>
  <c r="EC76"/>
  <c r="EG76"/>
  <c r="DX72"/>
  <c r="EB72"/>
  <c r="EF72"/>
  <c r="EA72"/>
  <c r="EE72"/>
  <c r="EI72"/>
  <c r="EJ72"/>
  <c r="DZ72"/>
  <c r="ED72"/>
  <c r="EH72"/>
  <c r="DY72"/>
  <c r="EC72"/>
  <c r="EG72"/>
  <c r="DX68"/>
  <c r="EB68"/>
  <c r="EF68"/>
  <c r="EA68"/>
  <c r="EE68"/>
  <c r="EI68"/>
  <c r="EJ68"/>
  <c r="DZ68"/>
  <c r="ED68"/>
  <c r="EH68"/>
  <c r="DY68"/>
  <c r="EC68"/>
  <c r="EG68"/>
  <c r="DX64"/>
  <c r="EB64"/>
  <c r="EF64"/>
  <c r="EA64"/>
  <c r="EE64"/>
  <c r="EI64"/>
  <c r="EJ64"/>
  <c r="DZ64"/>
  <c r="ED64"/>
  <c r="EH64"/>
  <c r="DY64"/>
  <c r="EC64"/>
  <c r="EG64"/>
  <c r="DX60"/>
  <c r="EB60"/>
  <c r="EF60"/>
  <c r="EA60"/>
  <c r="EE60"/>
  <c r="EI60"/>
  <c r="EJ60"/>
  <c r="DZ60"/>
  <c r="ED60"/>
  <c r="EH60"/>
  <c r="DY60"/>
  <c r="EC60"/>
  <c r="EG60"/>
  <c r="DX55"/>
  <c r="EB55"/>
  <c r="EF55"/>
  <c r="EA55"/>
  <c r="EE55"/>
  <c r="EI55"/>
  <c r="EJ55"/>
  <c r="EJ89" s="1"/>
  <c r="DZ55"/>
  <c r="ED55"/>
  <c r="EH55"/>
  <c r="DY55"/>
  <c r="EC55"/>
  <c r="EG55"/>
  <c r="DX51"/>
  <c r="EB51"/>
  <c r="EF51"/>
  <c r="EA51"/>
  <c r="EE51"/>
  <c r="EI51"/>
  <c r="EJ51"/>
  <c r="DZ51"/>
  <c r="ED51"/>
  <c r="EH51"/>
  <c r="DY51"/>
  <c r="EC51"/>
  <c r="EG51"/>
  <c r="DY47"/>
  <c r="EC47"/>
  <c r="EG47"/>
  <c r="DX47"/>
  <c r="EB47"/>
  <c r="EF47"/>
  <c r="EA47"/>
  <c r="EE47"/>
  <c r="EI47"/>
  <c r="EJ47"/>
  <c r="EH47"/>
  <c r="ED47"/>
  <c r="DZ47"/>
  <c r="DY43"/>
  <c r="EC43"/>
  <c r="EG43"/>
  <c r="DX43"/>
  <c r="EB43"/>
  <c r="EF43"/>
  <c r="EA43"/>
  <c r="EE43"/>
  <c r="EI43"/>
  <c r="EJ43"/>
  <c r="DZ43"/>
  <c r="ED43"/>
  <c r="EH43"/>
  <c r="DY39"/>
  <c r="EC39"/>
  <c r="EG39"/>
  <c r="DX39"/>
  <c r="EB39"/>
  <c r="EF39"/>
  <c r="EA39"/>
  <c r="EE39"/>
  <c r="EI39"/>
  <c r="EJ39"/>
  <c r="DZ39"/>
  <c r="ED39"/>
  <c r="EH39"/>
  <c r="DY35"/>
  <c r="EC35"/>
  <c r="EG35"/>
  <c r="DX35"/>
  <c r="EB35"/>
  <c r="EF35"/>
  <c r="EA35"/>
  <c r="EE35"/>
  <c r="EI35"/>
  <c r="EJ35"/>
  <c r="DZ35"/>
  <c r="ED35"/>
  <c r="EH35"/>
  <c r="DY31"/>
  <c r="EC31"/>
  <c r="EG31"/>
  <c r="DX31"/>
  <c r="EB31"/>
  <c r="EF31"/>
  <c r="EA31"/>
  <c r="EE31"/>
  <c r="EI31"/>
  <c r="EJ31"/>
  <c r="DZ31"/>
  <c r="ED31"/>
  <c r="EH31"/>
  <c r="DY27"/>
  <c r="EC27"/>
  <c r="EG27"/>
  <c r="DX27"/>
  <c r="EB27"/>
  <c r="EF27"/>
  <c r="EA27"/>
  <c r="EE27"/>
  <c r="EI27"/>
  <c r="EJ27"/>
  <c r="DZ27"/>
  <c r="ED27"/>
  <c r="EH27"/>
  <c r="DY23"/>
  <c r="EC23"/>
  <c r="EG23"/>
  <c r="DX23"/>
  <c r="EB23"/>
  <c r="EF23"/>
  <c r="EA23"/>
  <c r="EE23"/>
  <c r="EI23"/>
  <c r="EJ23"/>
  <c r="DZ23"/>
  <c r="ED23"/>
  <c r="EH23"/>
  <c r="DY19"/>
  <c r="EC19"/>
  <c r="EG19"/>
  <c r="DX19"/>
  <c r="EB19"/>
  <c r="EF19"/>
  <c r="EA19"/>
  <c r="EE19"/>
  <c r="EI19"/>
  <c r="EJ19"/>
  <c r="DZ19"/>
  <c r="ED19"/>
  <c r="EH19"/>
  <c r="DY15"/>
  <c r="EC15"/>
  <c r="EG15"/>
  <c r="DX15"/>
  <c r="EB15"/>
  <c r="EF15"/>
  <c r="EA15"/>
  <c r="EE15"/>
  <c r="EI15"/>
  <c r="EJ15"/>
  <c r="DZ15"/>
  <c r="ED15"/>
  <c r="EH15"/>
  <c r="DY11"/>
  <c r="EC11"/>
  <c r="EG11"/>
  <c r="DX11"/>
  <c r="EB11"/>
  <c r="EF11"/>
  <c r="EA11"/>
  <c r="EE11"/>
  <c r="EI11"/>
  <c r="EJ11"/>
  <c r="DZ11"/>
  <c r="ED11"/>
  <c r="EH11"/>
  <c r="DY7"/>
  <c r="EC7"/>
  <c r="EG7"/>
  <c r="DX7"/>
  <c r="EB7"/>
  <c r="EF7"/>
  <c r="EA7"/>
  <c r="EE7"/>
  <c r="EI7"/>
  <c r="EJ7"/>
  <c r="DZ7"/>
  <c r="ED7"/>
  <c r="EH7"/>
  <c r="DX81"/>
  <c r="EB81"/>
  <c r="EF81"/>
  <c r="DY81"/>
  <c r="EC81"/>
  <c r="EG81"/>
  <c r="EA81"/>
  <c r="EI81"/>
  <c r="DZ81"/>
  <c r="EH81"/>
  <c r="EE81"/>
  <c r="EJ81"/>
  <c r="ED81"/>
  <c r="DX77"/>
  <c r="EB77"/>
  <c r="EF77"/>
  <c r="EA77"/>
  <c r="EE77"/>
  <c r="EI77"/>
  <c r="EJ77"/>
  <c r="DZ77"/>
  <c r="ED77"/>
  <c r="EH77"/>
  <c r="DY77"/>
  <c r="EC77"/>
  <c r="EG77"/>
  <c r="DX73"/>
  <c r="EB73"/>
  <c r="EF73"/>
  <c r="EA73"/>
  <c r="EE73"/>
  <c r="EI73"/>
  <c r="EJ73"/>
  <c r="DZ73"/>
  <c r="ED73"/>
  <c r="EH73"/>
  <c r="DY73"/>
  <c r="EC73"/>
  <c r="EG73"/>
  <c r="DX69"/>
  <c r="EB69"/>
  <c r="EF69"/>
  <c r="EA69"/>
  <c r="EA85" s="1"/>
  <c r="EE69"/>
  <c r="EE85" s="1"/>
  <c r="EI69"/>
  <c r="EI85" s="1"/>
  <c r="EJ69"/>
  <c r="EJ85" s="1"/>
  <c r="DZ69"/>
  <c r="DZ85" s="1"/>
  <c r="ED69"/>
  <c r="EH69"/>
  <c r="DY69"/>
  <c r="EC69"/>
  <c r="EG69"/>
  <c r="DX65"/>
  <c r="EB65"/>
  <c r="EF65"/>
  <c r="EA65"/>
  <c r="EE65"/>
  <c r="EI65"/>
  <c r="EJ65"/>
  <c r="DZ65"/>
  <c r="ED65"/>
  <c r="EH65"/>
  <c r="DY65"/>
  <c r="EC65"/>
  <c r="EG65"/>
  <c r="DX61"/>
  <c r="EB61"/>
  <c r="EF61"/>
  <c r="EA61"/>
  <c r="EE61"/>
  <c r="EI61"/>
  <c r="EJ61"/>
  <c r="DZ61"/>
  <c r="ED61"/>
  <c r="EH61"/>
  <c r="DY61"/>
  <c r="EC61"/>
  <c r="EG61"/>
  <c r="DX56"/>
  <c r="EB56"/>
  <c r="EF56"/>
  <c r="EA56"/>
  <c r="EE56"/>
  <c r="EI56"/>
  <c r="EJ56"/>
  <c r="DZ56"/>
  <c r="ED56"/>
  <c r="EH56"/>
  <c r="DY56"/>
  <c r="EC56"/>
  <c r="EG56"/>
  <c r="DX52"/>
  <c r="EB52"/>
  <c r="EF52"/>
  <c r="EA52"/>
  <c r="EE52"/>
  <c r="EI52"/>
  <c r="EJ52"/>
  <c r="DZ52"/>
  <c r="ED52"/>
  <c r="EH52"/>
  <c r="DY52"/>
  <c r="EC52"/>
  <c r="EG52"/>
  <c r="DY48"/>
  <c r="EC48"/>
  <c r="EG48"/>
  <c r="DX48"/>
  <c r="EB48"/>
  <c r="EF48"/>
  <c r="EA48"/>
  <c r="EE48"/>
  <c r="EI48"/>
  <c r="EJ48"/>
  <c r="EH48"/>
  <c r="ED48"/>
  <c r="DZ48"/>
  <c r="DY44"/>
  <c r="EC44"/>
  <c r="EG44"/>
  <c r="DX44"/>
  <c r="EB44"/>
  <c r="EF44"/>
  <c r="EA44"/>
  <c r="EE44"/>
  <c r="EI44"/>
  <c r="EJ44"/>
  <c r="DZ44"/>
  <c r="ED44"/>
  <c r="EH44"/>
  <c r="DY40"/>
  <c r="EC40"/>
  <c r="EG40"/>
  <c r="DX40"/>
  <c r="EB40"/>
  <c r="EF40"/>
  <c r="EA40"/>
  <c r="EE40"/>
  <c r="EI40"/>
  <c r="EJ40"/>
  <c r="DZ40"/>
  <c r="ED40"/>
  <c r="EH40"/>
  <c r="DY36"/>
  <c r="EC36"/>
  <c r="EG36"/>
  <c r="DX36"/>
  <c r="EB36"/>
  <c r="EF36"/>
  <c r="EA36"/>
  <c r="EE36"/>
  <c r="EI36"/>
  <c r="EJ36"/>
  <c r="DZ36"/>
  <c r="ED36"/>
  <c r="EH36"/>
  <c r="DY32"/>
  <c r="EC32"/>
  <c r="EG32"/>
  <c r="DX32"/>
  <c r="EB32"/>
  <c r="EF32"/>
  <c r="EA32"/>
  <c r="EE32"/>
  <c r="EI32"/>
  <c r="EJ32"/>
  <c r="DZ32"/>
  <c r="ED32"/>
  <c r="EH32"/>
  <c r="DY28"/>
  <c r="EC28"/>
  <c r="EG28"/>
  <c r="DX28"/>
  <c r="EB28"/>
  <c r="EF28"/>
  <c r="EA28"/>
  <c r="EE28"/>
  <c r="EI28"/>
  <c r="EJ28"/>
  <c r="DZ28"/>
  <c r="ED28"/>
  <c r="EH28"/>
  <c r="DY24"/>
  <c r="EC24"/>
  <c r="EG24"/>
  <c r="DX24"/>
  <c r="EB24"/>
  <c r="EF24"/>
  <c r="EA24"/>
  <c r="EE24"/>
  <c r="EI24"/>
  <c r="EJ24"/>
  <c r="DZ24"/>
  <c r="ED24"/>
  <c r="EH24"/>
  <c r="DY20"/>
  <c r="EC20"/>
  <c r="EG20"/>
  <c r="DX20"/>
  <c r="EB20"/>
  <c r="EF20"/>
  <c r="EA20"/>
  <c r="EE20"/>
  <c r="EI20"/>
  <c r="EJ20"/>
  <c r="DZ20"/>
  <c r="ED20"/>
  <c r="EH20"/>
  <c r="DY16"/>
  <c r="EC16"/>
  <c r="EG16"/>
  <c r="DX16"/>
  <c r="EB16"/>
  <c r="EF16"/>
  <c r="EA16"/>
  <c r="EE16"/>
  <c r="EI16"/>
  <c r="EJ16"/>
  <c r="DZ16"/>
  <c r="ED16"/>
  <c r="EH16"/>
  <c r="DY12"/>
  <c r="EC12"/>
  <c r="EG12"/>
  <c r="DX12"/>
  <c r="EB12"/>
  <c r="EF12"/>
  <c r="EA12"/>
  <c r="EE12"/>
  <c r="EI12"/>
  <c r="EJ12"/>
  <c r="DZ12"/>
  <c r="ED12"/>
  <c r="EH12"/>
  <c r="DY8"/>
  <c r="EC8"/>
  <c r="EG8"/>
  <c r="EG90" s="1"/>
  <c r="DX8"/>
  <c r="EB8"/>
  <c r="EF8"/>
  <c r="EF90" s="1"/>
  <c r="EA8"/>
  <c r="EE8"/>
  <c r="EI8"/>
  <c r="EJ8"/>
  <c r="EJ90" s="1"/>
  <c r="DZ8"/>
  <c r="ED8"/>
  <c r="EH8"/>
  <c r="DY4"/>
  <c r="EC4"/>
  <c r="EG4"/>
  <c r="DX4"/>
  <c r="EB4"/>
  <c r="EF4"/>
  <c r="EA4"/>
  <c r="EE4"/>
  <c r="EI4"/>
  <c r="EJ4"/>
  <c r="DZ4"/>
  <c r="ED4"/>
  <c r="EH4"/>
  <c r="DX78"/>
  <c r="EB78"/>
  <c r="EB86" s="1"/>
  <c r="EF78"/>
  <c r="EA78"/>
  <c r="EE78"/>
  <c r="EI78"/>
  <c r="EI86" s="1"/>
  <c r="EJ78"/>
  <c r="EJ86" s="1"/>
  <c r="DZ78"/>
  <c r="DZ86" s="1"/>
  <c r="ED78"/>
  <c r="EH78"/>
  <c r="DY78"/>
  <c r="EC78"/>
  <c r="EG78"/>
  <c r="DX74"/>
  <c r="EB74"/>
  <c r="EF74"/>
  <c r="EA74"/>
  <c r="EE74"/>
  <c r="EI74"/>
  <c r="EJ74"/>
  <c r="DZ74"/>
  <c r="ED74"/>
  <c r="EH74"/>
  <c r="DY74"/>
  <c r="EC74"/>
  <c r="EG74"/>
  <c r="DX70"/>
  <c r="EB70"/>
  <c r="EF70"/>
  <c r="EA70"/>
  <c r="EE70"/>
  <c r="EI70"/>
  <c r="EJ70"/>
  <c r="DZ70"/>
  <c r="ED70"/>
  <c r="EH70"/>
  <c r="DY70"/>
  <c r="EC70"/>
  <c r="EG70"/>
  <c r="DX66"/>
  <c r="EB66"/>
  <c r="EF66"/>
  <c r="EA66"/>
  <c r="EE66"/>
  <c r="EI66"/>
  <c r="EJ66"/>
  <c r="DZ66"/>
  <c r="ED66"/>
  <c r="EH66"/>
  <c r="DY66"/>
  <c r="EC66"/>
  <c r="EG66"/>
  <c r="DX62"/>
  <c r="EB62"/>
  <c r="EF62"/>
  <c r="EA62"/>
  <c r="EE62"/>
  <c r="EI62"/>
  <c r="EJ62"/>
  <c r="DZ62"/>
  <c r="ED62"/>
  <c r="EH62"/>
  <c r="DY62"/>
  <c r="EC62"/>
  <c r="EG62"/>
  <c r="DX57"/>
  <c r="EB57"/>
  <c r="EF57"/>
  <c r="EA57"/>
  <c r="EE57"/>
  <c r="EI57"/>
  <c r="EJ57"/>
  <c r="DZ57"/>
  <c r="ED57"/>
  <c r="EH57"/>
  <c r="DY57"/>
  <c r="EC57"/>
  <c r="EG57"/>
  <c r="DX53"/>
  <c r="EB53"/>
  <c r="EF53"/>
  <c r="EA53"/>
  <c r="EE53"/>
  <c r="EI53"/>
  <c r="EJ53"/>
  <c r="EJ91" s="1"/>
  <c r="DZ53"/>
  <c r="ED53"/>
  <c r="EH53"/>
  <c r="DY53"/>
  <c r="EC53"/>
  <c r="EG53"/>
  <c r="DY49"/>
  <c r="EC49"/>
  <c r="EG49"/>
  <c r="EG87" s="1"/>
  <c r="EA49"/>
  <c r="EA87" s="1"/>
  <c r="EE49"/>
  <c r="EE87" s="1"/>
  <c r="EI49"/>
  <c r="EI87" s="1"/>
  <c r="EJ49"/>
  <c r="EJ87" s="1"/>
  <c r="DX49"/>
  <c r="DX87" s="1"/>
  <c r="EF49"/>
  <c r="EF87" s="1"/>
  <c r="ED49"/>
  <c r="EB49"/>
  <c r="EB87" s="1"/>
  <c r="DZ49"/>
  <c r="EH49"/>
  <c r="DY45"/>
  <c r="EC45"/>
  <c r="EG45"/>
  <c r="DX45"/>
  <c r="EB45"/>
  <c r="EF45"/>
  <c r="EA45"/>
  <c r="EE45"/>
  <c r="EI45"/>
  <c r="EJ45"/>
  <c r="DZ45"/>
  <c r="ED45"/>
  <c r="EH45"/>
  <c r="DY41"/>
  <c r="EC41"/>
  <c r="EG41"/>
  <c r="DX41"/>
  <c r="EB41"/>
  <c r="EF41"/>
  <c r="EA41"/>
  <c r="EE41"/>
  <c r="EI41"/>
  <c r="EJ41"/>
  <c r="DZ41"/>
  <c r="ED41"/>
  <c r="EH41"/>
  <c r="DY37"/>
  <c r="EC37"/>
  <c r="EG37"/>
  <c r="DX37"/>
  <c r="EB37"/>
  <c r="EF37"/>
  <c r="EA37"/>
  <c r="EE37"/>
  <c r="EI37"/>
  <c r="EJ37"/>
  <c r="DZ37"/>
  <c r="ED37"/>
  <c r="EH37"/>
  <c r="DY33"/>
  <c r="EC33"/>
  <c r="EG33"/>
  <c r="DX33"/>
  <c r="EB33"/>
  <c r="EF33"/>
  <c r="EA33"/>
  <c r="EE33"/>
  <c r="EI33"/>
  <c r="EJ33"/>
  <c r="DZ33"/>
  <c r="ED33"/>
  <c r="EH33"/>
  <c r="DY29"/>
  <c r="EC29"/>
  <c r="EG29"/>
  <c r="DX29"/>
  <c r="EB29"/>
  <c r="EF29"/>
  <c r="EA29"/>
  <c r="EE29"/>
  <c r="EI29"/>
  <c r="EJ29"/>
  <c r="DZ29"/>
  <c r="ED29"/>
  <c r="EH29"/>
  <c r="DY25"/>
  <c r="EC25"/>
  <c r="EG25"/>
  <c r="DX25"/>
  <c r="DX88" s="1"/>
  <c r="EB25"/>
  <c r="EF25"/>
  <c r="EA25"/>
  <c r="EE25"/>
  <c r="EI25"/>
  <c r="EI88" s="1"/>
  <c r="EJ25"/>
  <c r="DZ25"/>
  <c r="ED25"/>
  <c r="EH25"/>
  <c r="DY21"/>
  <c r="EC21"/>
  <c r="EG21"/>
  <c r="DX21"/>
  <c r="EB21"/>
  <c r="EF21"/>
  <c r="EA21"/>
  <c r="EE21"/>
  <c r="EI21"/>
  <c r="EJ21"/>
  <c r="DZ21"/>
  <c r="ED21"/>
  <c r="EH21"/>
  <c r="DY17"/>
  <c r="EC17"/>
  <c r="EG17"/>
  <c r="DX17"/>
  <c r="EB17"/>
  <c r="EF17"/>
  <c r="EA17"/>
  <c r="EE17"/>
  <c r="EI17"/>
  <c r="EJ17"/>
  <c r="DZ17"/>
  <c r="ED17"/>
  <c r="EH17"/>
  <c r="DY13"/>
  <c r="EC13"/>
  <c r="EG13"/>
  <c r="DX13"/>
  <c r="EB13"/>
  <c r="EF13"/>
  <c r="EA13"/>
  <c r="EE13"/>
  <c r="EI13"/>
  <c r="EJ13"/>
  <c r="DZ13"/>
  <c r="ED13"/>
  <c r="EH13"/>
  <c r="DY9"/>
  <c r="EC9"/>
  <c r="EG9"/>
  <c r="DX9"/>
  <c r="EB9"/>
  <c r="EF9"/>
  <c r="EA9"/>
  <c r="EE9"/>
  <c r="EI9"/>
  <c r="EJ9"/>
  <c r="DZ9"/>
  <c r="ED9"/>
  <c r="EH9"/>
  <c r="DY5"/>
  <c r="EC5"/>
  <c r="EG5"/>
  <c r="DX5"/>
  <c r="EB5"/>
  <c r="EF5"/>
  <c r="EA5"/>
  <c r="EE5"/>
  <c r="EI5"/>
  <c r="EJ5"/>
  <c r="DZ5"/>
  <c r="ED5"/>
  <c r="EH5"/>
  <c r="F111" i="2"/>
  <c r="G190"/>
  <c r="M111"/>
  <c r="N190"/>
  <c r="T111"/>
  <c r="U190"/>
  <c r="AA111"/>
  <c r="AB190"/>
  <c r="AH111"/>
  <c r="AI190"/>
  <c r="AM13"/>
  <c r="AN13"/>
  <c r="AO111"/>
  <c r="AP190"/>
  <c r="AQ13"/>
  <c r="AV111"/>
  <c r="AW190"/>
  <c r="BC111"/>
  <c r="BD190"/>
  <c r="BJ111"/>
  <c r="BK190"/>
  <c r="BQ111"/>
  <c r="BR190"/>
  <c r="BX111"/>
  <c r="BY190"/>
  <c r="T75" i="4"/>
  <c r="CE111" i="2"/>
  <c r="CF190"/>
  <c r="CL111"/>
  <c r="CM190"/>
  <c r="CS111"/>
  <c r="CT190"/>
  <c r="CZ111"/>
  <c r="DA190"/>
  <c r="DG111"/>
  <c r="DH190"/>
  <c r="DN111"/>
  <c r="DO190"/>
  <c r="DU111"/>
  <c r="DV190"/>
  <c r="EB111"/>
  <c r="EC190"/>
  <c r="EI111"/>
  <c r="EJ190"/>
  <c r="EP111"/>
  <c r="EQ190"/>
  <c r="EW111"/>
  <c r="EX190"/>
  <c r="FD111"/>
  <c r="FE190"/>
  <c r="FI13"/>
  <c r="FJ13"/>
  <c r="FK13"/>
  <c r="FK111" s="1"/>
  <c r="FL13"/>
  <c r="FL190" s="1"/>
  <c r="FM13"/>
  <c r="FR111"/>
  <c r="FW13"/>
  <c r="FX13"/>
  <c r="FY13"/>
  <c r="FY111" s="1"/>
  <c r="FZ13"/>
  <c r="FZ190" s="1"/>
  <c r="GA13"/>
  <c r="GF111"/>
  <c r="GG190"/>
  <c r="AJ75" i="4"/>
  <c r="GM111" i="2"/>
  <c r="GN190"/>
  <c r="GT111"/>
  <c r="GU190"/>
  <c r="HA111"/>
  <c r="HB190"/>
  <c r="HH111"/>
  <c r="HI190"/>
  <c r="HO111"/>
  <c r="HP190"/>
  <c r="AO75" i="4"/>
  <c r="HV111" i="2"/>
  <c r="HW190"/>
  <c r="IC111"/>
  <c r="ID190"/>
  <c r="IJ111"/>
  <c r="IK190"/>
  <c r="AR75" i="4"/>
  <c r="IO13" i="2"/>
  <c r="IP13"/>
  <c r="IQ111"/>
  <c r="IR190"/>
  <c r="IS13"/>
  <c r="IV13"/>
  <c r="IW13"/>
  <c r="IX13"/>
  <c r="IX111" s="1"/>
  <c r="IY13"/>
  <c r="IY190" s="1"/>
  <c r="IZ13"/>
  <c r="JE111"/>
  <c r="JF190"/>
  <c r="JJ13"/>
  <c r="JK13"/>
  <c r="JL13"/>
  <c r="JL111" s="1"/>
  <c r="JM13"/>
  <c r="JM190" s="1"/>
  <c r="JN13"/>
  <c r="JQ13"/>
  <c r="JR13"/>
  <c r="JS111"/>
  <c r="JT190"/>
  <c r="JU13"/>
  <c r="JX13"/>
  <c r="JY13"/>
  <c r="JZ13"/>
  <c r="JZ111" s="1"/>
  <c r="KA13"/>
  <c r="KA190" s="1"/>
  <c r="KB13"/>
  <c r="KC13"/>
  <c r="KG111"/>
  <c r="KH190"/>
  <c r="AY75" i="4"/>
  <c r="KN111" i="2"/>
  <c r="KO190"/>
  <c r="KS13"/>
  <c r="KT13"/>
  <c r="KU13"/>
  <c r="KU111" s="1"/>
  <c r="KV13"/>
  <c r="KV190" s="1"/>
  <c r="KW13"/>
  <c r="KZ13"/>
  <c r="LA13"/>
  <c r="LB13"/>
  <c r="LB111" s="1"/>
  <c r="LC13"/>
  <c r="LC190" s="1"/>
  <c r="LD13"/>
  <c r="LN13"/>
  <c r="LO13"/>
  <c r="LP13"/>
  <c r="LI111" s="1"/>
  <c r="LQ13"/>
  <c r="LJ190" s="1"/>
  <c r="LR13"/>
  <c r="LS13"/>
  <c r="MB13"/>
  <c r="MC13"/>
  <c r="MD13"/>
  <c r="LP111" s="1"/>
  <c r="ME13"/>
  <c r="LQ190" s="1"/>
  <c r="MF13"/>
  <c r="MG13"/>
  <c r="MI13"/>
  <c r="MJ13"/>
  <c r="MM13"/>
  <c r="MP13"/>
  <c r="MQ13"/>
  <c r="MR13"/>
  <c r="MD111" s="1"/>
  <c r="MS13"/>
  <c r="ME190" s="1"/>
  <c r="MT13"/>
  <c r="MW13"/>
  <c r="MX13"/>
  <c r="MY13"/>
  <c r="MK111" s="1"/>
  <c r="MZ13"/>
  <c r="ML190" s="1"/>
  <c r="NA13"/>
  <c r="NB13"/>
  <c r="ND13"/>
  <c r="NE13"/>
  <c r="NF13"/>
  <c r="MR111" s="1"/>
  <c r="NG13"/>
  <c r="MS190" s="1"/>
  <c r="NH13"/>
  <c r="NK13"/>
  <c r="NL13"/>
  <c r="NM13"/>
  <c r="MY111" s="1"/>
  <c r="NN13"/>
  <c r="MZ190" s="1"/>
  <c r="NO13"/>
  <c r="NP13"/>
  <c r="NR13"/>
  <c r="NS13"/>
  <c r="NT13"/>
  <c r="NF111" s="1"/>
  <c r="NU13"/>
  <c r="NG190" s="1"/>
  <c r="NV13"/>
  <c r="NY13"/>
  <c r="NZ13"/>
  <c r="OA13"/>
  <c r="NM111" s="1"/>
  <c r="OB13"/>
  <c r="NN190" s="1"/>
  <c r="OC13"/>
  <c r="OD13"/>
  <c r="OF13"/>
  <c r="OG13"/>
  <c r="OH13"/>
  <c r="NT111" s="1"/>
  <c r="OI13"/>
  <c r="NU190" s="1"/>
  <c r="OJ13"/>
  <c r="OM13"/>
  <c r="ON13"/>
  <c r="OO13"/>
  <c r="OA111" s="1"/>
  <c r="OP13"/>
  <c r="OB190" s="1"/>
  <c r="OQ13"/>
  <c r="OT13"/>
  <c r="OU13"/>
  <c r="OV13"/>
  <c r="OH111" s="1"/>
  <c r="OW13"/>
  <c r="OI190" s="1"/>
  <c r="OX13"/>
  <c r="PA13"/>
  <c r="PB13"/>
  <c r="PC13"/>
  <c r="OO111" s="1"/>
  <c r="PD13"/>
  <c r="OP190" s="1"/>
  <c r="PE13"/>
  <c r="PF13"/>
  <c r="PH13"/>
  <c r="PI13"/>
  <c r="PJ13"/>
  <c r="OV111" s="1"/>
  <c r="PK13"/>
  <c r="OW190" s="1"/>
  <c r="PL13"/>
  <c r="PO13"/>
  <c r="PP13"/>
  <c r="PQ13"/>
  <c r="PC111" s="1"/>
  <c r="PR13"/>
  <c r="PD190" s="1"/>
  <c r="PS13"/>
  <c r="PT13"/>
  <c r="PV13"/>
  <c r="PW13"/>
  <c r="PX13"/>
  <c r="PJ111" s="1"/>
  <c r="PY13"/>
  <c r="PK190" s="1"/>
  <c r="PZ13"/>
  <c r="QA13"/>
  <c r="QC13"/>
  <c r="QD13"/>
  <c r="QE13"/>
  <c r="PQ111" s="1"/>
  <c r="QF13"/>
  <c r="PR190" s="1"/>
  <c r="QG13"/>
  <c r="QH13"/>
  <c r="QJ13"/>
  <c r="QK13"/>
  <c r="QL13"/>
  <c r="PX111" s="1"/>
  <c r="QM13"/>
  <c r="PY190" s="1"/>
  <c r="QN13"/>
  <c r="QO13"/>
  <c r="QQ13"/>
  <c r="QR13"/>
  <c r="QS13"/>
  <c r="QE111" s="1"/>
  <c r="QT13"/>
  <c r="QF190" s="1"/>
  <c r="QU13"/>
  <c r="QV13"/>
  <c r="F112"/>
  <c r="G191"/>
  <c r="M112"/>
  <c r="N191"/>
  <c r="T112"/>
  <c r="U191"/>
  <c r="AA112"/>
  <c r="AB191"/>
  <c r="AH112"/>
  <c r="AI191"/>
  <c r="AK14"/>
  <c r="N41" i="4" s="1"/>
  <c r="AM14" i="2"/>
  <c r="AN14"/>
  <c r="AO112"/>
  <c r="AP191"/>
  <c r="AQ14"/>
  <c r="AV112"/>
  <c r="AW191"/>
  <c r="P41" i="4"/>
  <c r="BC112" i="2"/>
  <c r="BD191"/>
  <c r="BJ112"/>
  <c r="BK191"/>
  <c r="BQ112"/>
  <c r="BR191"/>
  <c r="BX112"/>
  <c r="BY191"/>
  <c r="T41" i="4"/>
  <c r="CE112" i="2"/>
  <c r="CF191"/>
  <c r="U41" i="4"/>
  <c r="CL112" i="2"/>
  <c r="CM191"/>
  <c r="CS112"/>
  <c r="CT191"/>
  <c r="CZ112"/>
  <c r="DA191"/>
  <c r="X41" i="4"/>
  <c r="DG112" i="2"/>
  <c r="DH191"/>
  <c r="Y41" i="4"/>
  <c r="DN112" i="2"/>
  <c r="DO191"/>
  <c r="Z41" i="4"/>
  <c r="DU112" i="2"/>
  <c r="DV191"/>
  <c r="AA41" i="4"/>
  <c r="EB112" i="2"/>
  <c r="EC191"/>
  <c r="AB41" i="4"/>
  <c r="EI112" i="2"/>
  <c r="EJ191"/>
  <c r="EP112"/>
  <c r="EQ191"/>
  <c r="EW112"/>
  <c r="EX191"/>
  <c r="AE41" i="4"/>
  <c r="AF41"/>
  <c r="FD112" i="2"/>
  <c r="FE191"/>
  <c r="FI14"/>
  <c r="FJ14"/>
  <c r="FK14"/>
  <c r="FK112" s="1"/>
  <c r="FL14"/>
  <c r="FL191" s="1"/>
  <c r="FM14"/>
  <c r="FR112"/>
  <c r="FS191"/>
  <c r="FW14"/>
  <c r="FX14"/>
  <c r="FY14"/>
  <c r="FY112" s="1"/>
  <c r="FZ14"/>
  <c r="FZ191" s="1"/>
  <c r="GA14"/>
  <c r="GG191"/>
  <c r="GM112"/>
  <c r="GN191"/>
  <c r="AK41" i="4"/>
  <c r="GT112" i="2"/>
  <c r="GU191"/>
  <c r="AL41" i="4"/>
  <c r="HA112" i="2"/>
  <c r="HB191"/>
  <c r="AM41" i="4"/>
  <c r="HI191" i="2"/>
  <c r="HO112"/>
  <c r="HP191"/>
  <c r="AO41" i="4"/>
  <c r="HV112" i="2"/>
  <c r="HW191"/>
  <c r="IC112"/>
  <c r="ID191"/>
  <c r="AQ41" i="4"/>
  <c r="AR41"/>
  <c r="IJ112" i="2"/>
  <c r="IK191"/>
  <c r="IO14"/>
  <c r="IP14"/>
  <c r="IQ112"/>
  <c r="IR191"/>
  <c r="IS14"/>
  <c r="IV14"/>
  <c r="IW14"/>
  <c r="IX14"/>
  <c r="IX112" s="1"/>
  <c r="IY14"/>
  <c r="IY191" s="1"/>
  <c r="IZ14"/>
  <c r="JE112"/>
  <c r="JF191"/>
  <c r="AU41" i="4"/>
  <c r="JJ14" i="2"/>
  <c r="JK14"/>
  <c r="JL14"/>
  <c r="JL112" s="1"/>
  <c r="JM14"/>
  <c r="JM191" s="1"/>
  <c r="JN14"/>
  <c r="JO14"/>
  <c r="JQ14"/>
  <c r="JR14"/>
  <c r="JS112"/>
  <c r="JT191"/>
  <c r="JU14"/>
  <c r="JV14" s="1"/>
  <c r="AW41" i="4" s="1"/>
  <c r="JX14" i="2"/>
  <c r="JY14"/>
  <c r="JZ14"/>
  <c r="JZ112" s="1"/>
  <c r="KA14"/>
  <c r="KA191" s="1"/>
  <c r="KB14"/>
  <c r="KC14"/>
  <c r="KG112"/>
  <c r="KH191"/>
  <c r="AY41" i="4"/>
  <c r="KN112" i="2"/>
  <c r="KO191"/>
  <c r="KS14"/>
  <c r="KT14"/>
  <c r="KU14"/>
  <c r="KU112" s="1"/>
  <c r="KV14"/>
  <c r="KV191" s="1"/>
  <c r="KW14"/>
  <c r="KX14"/>
  <c r="KZ14"/>
  <c r="LA14"/>
  <c r="LB14"/>
  <c r="LB112" s="1"/>
  <c r="LC14"/>
  <c r="LC191" s="1"/>
  <c r="LD14"/>
  <c r="LE14"/>
  <c r="LN14"/>
  <c r="LO14"/>
  <c r="LP14"/>
  <c r="LI112" s="1"/>
  <c r="LQ14"/>
  <c r="LJ191" s="1"/>
  <c r="LR14"/>
  <c r="LS14"/>
  <c r="MB14"/>
  <c r="MC14"/>
  <c r="MD14"/>
  <c r="LP112" s="1"/>
  <c r="ME14"/>
  <c r="LQ191" s="1"/>
  <c r="MF14"/>
  <c r="MG14"/>
  <c r="MI14"/>
  <c r="MJ14"/>
  <c r="MM14"/>
  <c r="MN14"/>
  <c r="MP14"/>
  <c r="MQ14"/>
  <c r="MR14"/>
  <c r="MD112" s="1"/>
  <c r="MS14"/>
  <c r="ME191" s="1"/>
  <c r="MT14"/>
  <c r="MU14"/>
  <c r="MW14"/>
  <c r="MX14"/>
  <c r="MY14"/>
  <c r="MK112" s="1"/>
  <c r="MZ14"/>
  <c r="ML191" s="1"/>
  <c r="NA14"/>
  <c r="NB14"/>
  <c r="ND14"/>
  <c r="NE14"/>
  <c r="NF14"/>
  <c r="MR112" s="1"/>
  <c r="NG14"/>
  <c r="MS191" s="1"/>
  <c r="NH14"/>
  <c r="NI14"/>
  <c r="NK14"/>
  <c r="NL14"/>
  <c r="NM14"/>
  <c r="MY112" s="1"/>
  <c r="NN14"/>
  <c r="MZ191" s="1"/>
  <c r="NO14"/>
  <c r="NP14"/>
  <c r="NR14"/>
  <c r="NS14"/>
  <c r="NT14"/>
  <c r="NF112" s="1"/>
  <c r="NU14"/>
  <c r="NG191" s="1"/>
  <c r="NV14"/>
  <c r="NW14"/>
  <c r="NY14"/>
  <c r="NZ14"/>
  <c r="OA14"/>
  <c r="NM112" s="1"/>
  <c r="OB14"/>
  <c r="NN191" s="1"/>
  <c r="OC14"/>
  <c r="OD14"/>
  <c r="OF14"/>
  <c r="OG14"/>
  <c r="OH14"/>
  <c r="NT112" s="1"/>
  <c r="OI14"/>
  <c r="NU191" s="1"/>
  <c r="OJ14"/>
  <c r="OK14"/>
  <c r="OM14"/>
  <c r="ON14"/>
  <c r="OO14"/>
  <c r="OA112" s="1"/>
  <c r="OP14"/>
  <c r="OB191" s="1"/>
  <c r="OQ14"/>
  <c r="OR14"/>
  <c r="OT14"/>
  <c r="OU14"/>
  <c r="OV14"/>
  <c r="OH112" s="1"/>
  <c r="OW14"/>
  <c r="OI191" s="1"/>
  <c r="OX14"/>
  <c r="OY14"/>
  <c r="PA14"/>
  <c r="PB14"/>
  <c r="PC14"/>
  <c r="OO112" s="1"/>
  <c r="PD14"/>
  <c r="OP191" s="1"/>
  <c r="PE14"/>
  <c r="PF14"/>
  <c r="PH14"/>
  <c r="PI14"/>
  <c r="PJ14"/>
  <c r="OV112" s="1"/>
  <c r="PK14"/>
  <c r="OW191" s="1"/>
  <c r="PL14"/>
  <c r="PM14"/>
  <c r="PO14"/>
  <c r="PP14"/>
  <c r="PQ14"/>
  <c r="PC112" s="1"/>
  <c r="PR14"/>
  <c r="PD191" s="1"/>
  <c r="PS14"/>
  <c r="PT14"/>
  <c r="PV14"/>
  <c r="PW14"/>
  <c r="PX14"/>
  <c r="PJ112" s="1"/>
  <c r="PY14"/>
  <c r="PK191" s="1"/>
  <c r="PZ14"/>
  <c r="QA14"/>
  <c r="QC14"/>
  <c r="QD14"/>
  <c r="QE14"/>
  <c r="PQ112" s="1"/>
  <c r="QF14"/>
  <c r="PR191" s="1"/>
  <c r="QG14"/>
  <c r="QH14"/>
  <c r="QJ14"/>
  <c r="QK14"/>
  <c r="QL14"/>
  <c r="PX112" s="1"/>
  <c r="QM14"/>
  <c r="PY191" s="1"/>
  <c r="QN14"/>
  <c r="QO14"/>
  <c r="QQ14"/>
  <c r="QR14"/>
  <c r="QS14"/>
  <c r="QE112" s="1"/>
  <c r="QT14"/>
  <c r="QF191" s="1"/>
  <c r="QU14"/>
  <c r="QV14"/>
  <c r="F113"/>
  <c r="G192"/>
  <c r="M113"/>
  <c r="N192"/>
  <c r="T113"/>
  <c r="U192"/>
  <c r="AA113"/>
  <c r="AB192"/>
  <c r="AH113"/>
  <c r="AI192"/>
  <c r="AM15"/>
  <c r="AN15"/>
  <c r="AO113"/>
  <c r="AP192"/>
  <c r="AQ15"/>
  <c r="AV113"/>
  <c r="AW192"/>
  <c r="BC113"/>
  <c r="BD192"/>
  <c r="BJ113"/>
  <c r="BK192"/>
  <c r="BQ113"/>
  <c r="BR192"/>
  <c r="BX113"/>
  <c r="BY192"/>
  <c r="CE113"/>
  <c r="CF192"/>
  <c r="CL113"/>
  <c r="CM192"/>
  <c r="CS113"/>
  <c r="CT192"/>
  <c r="CZ113"/>
  <c r="DA192"/>
  <c r="DG113"/>
  <c r="DH192"/>
  <c r="DN113"/>
  <c r="DO192"/>
  <c r="DU113"/>
  <c r="DV192"/>
  <c r="EB113"/>
  <c r="EC192"/>
  <c r="EI113"/>
  <c r="EJ192"/>
  <c r="EP113"/>
  <c r="EQ192"/>
  <c r="EW113"/>
  <c r="EX192"/>
  <c r="FD113"/>
  <c r="FE192"/>
  <c r="FI15"/>
  <c r="FJ15"/>
  <c r="FK15"/>
  <c r="FK113" s="1"/>
  <c r="FL15"/>
  <c r="FL192" s="1"/>
  <c r="FM15"/>
  <c r="FR113"/>
  <c r="FS192"/>
  <c r="FW15"/>
  <c r="FX15"/>
  <c r="FY15"/>
  <c r="FY113" s="1"/>
  <c r="FZ15"/>
  <c r="FZ192" s="1"/>
  <c r="GA15"/>
  <c r="GF113"/>
  <c r="GG192"/>
  <c r="GM113"/>
  <c r="GN192"/>
  <c r="AK61" i="4"/>
  <c r="GT113" i="2"/>
  <c r="GU192"/>
  <c r="HA113"/>
  <c r="HB192"/>
  <c r="HH113"/>
  <c r="HI192"/>
  <c r="HO113"/>
  <c r="HP192"/>
  <c r="AO61" i="4"/>
  <c r="HV113" i="2"/>
  <c r="HW192"/>
  <c r="IC113"/>
  <c r="ID192"/>
  <c r="IJ113"/>
  <c r="IK192"/>
  <c r="AR61" i="4"/>
  <c r="IO15" i="2"/>
  <c r="IP15"/>
  <c r="IQ113"/>
  <c r="IR192"/>
  <c r="IS15"/>
  <c r="IT15"/>
  <c r="AS61" i="4" s="1"/>
  <c r="IV15" i="2"/>
  <c r="IW15"/>
  <c r="IX15"/>
  <c r="IX113" s="1"/>
  <c r="IY15"/>
  <c r="IY192" s="1"/>
  <c r="IZ15"/>
  <c r="JJ15"/>
  <c r="JK15"/>
  <c r="JL15"/>
  <c r="JL113" s="1"/>
  <c r="JM15"/>
  <c r="JM192" s="1"/>
  <c r="JN15"/>
  <c r="JQ15"/>
  <c r="JR15"/>
  <c r="JS113"/>
  <c r="JT192"/>
  <c r="JU15"/>
  <c r="JX15"/>
  <c r="JY15"/>
  <c r="JZ15"/>
  <c r="JZ113" s="1"/>
  <c r="KA15"/>
  <c r="KA192" s="1"/>
  <c r="KB15"/>
  <c r="KC15"/>
  <c r="KG113"/>
  <c r="KH192"/>
  <c r="AY61" i="4"/>
  <c r="KN113" i="2"/>
  <c r="KO192"/>
  <c r="KS15"/>
  <c r="KT15"/>
  <c r="KU15"/>
  <c r="KU113" s="1"/>
  <c r="KV15"/>
  <c r="KV192" s="1"/>
  <c r="KW15"/>
  <c r="KX15"/>
  <c r="KZ15"/>
  <c r="LA15"/>
  <c r="LB15"/>
  <c r="LB113" s="1"/>
  <c r="LC15"/>
  <c r="LC192" s="1"/>
  <c r="LD15"/>
  <c r="LE15"/>
  <c r="LN15"/>
  <c r="LO15"/>
  <c r="LP15"/>
  <c r="LI113" s="1"/>
  <c r="LQ15"/>
  <c r="LJ192" s="1"/>
  <c r="LR15"/>
  <c r="LS15"/>
  <c r="MB15"/>
  <c r="MC15"/>
  <c r="MD15"/>
  <c r="LP113" s="1"/>
  <c r="ME15"/>
  <c r="LQ192" s="1"/>
  <c r="MF15"/>
  <c r="MG15"/>
  <c r="MI15"/>
  <c r="MJ15"/>
  <c r="MM15"/>
  <c r="MP15"/>
  <c r="MQ15"/>
  <c r="MR15"/>
  <c r="MD113" s="1"/>
  <c r="MS15"/>
  <c r="ME192" s="1"/>
  <c r="MT15"/>
  <c r="MU15"/>
  <c r="MW15"/>
  <c r="MX15"/>
  <c r="MY15"/>
  <c r="MK113" s="1"/>
  <c r="MZ15"/>
  <c r="ML192" s="1"/>
  <c r="NA15"/>
  <c r="NB15"/>
  <c r="ND15"/>
  <c r="NE15"/>
  <c r="NF15"/>
  <c r="MR113" s="1"/>
  <c r="NG15"/>
  <c r="MS192" s="1"/>
  <c r="NH15"/>
  <c r="NI15"/>
  <c r="NK15"/>
  <c r="NL15"/>
  <c r="NM15"/>
  <c r="MY113" s="1"/>
  <c r="NN15"/>
  <c r="MZ192" s="1"/>
  <c r="NO15"/>
  <c r="NP15"/>
  <c r="NR15"/>
  <c r="NS15"/>
  <c r="NT15"/>
  <c r="NF113" s="1"/>
  <c r="NU15"/>
  <c r="NG192" s="1"/>
  <c r="NV15"/>
  <c r="NW15"/>
  <c r="NY15"/>
  <c r="NZ15"/>
  <c r="OA15"/>
  <c r="NM113" s="1"/>
  <c r="OB15"/>
  <c r="NN192" s="1"/>
  <c r="OC15"/>
  <c r="OD15"/>
  <c r="OF15"/>
  <c r="OG15"/>
  <c r="OH15"/>
  <c r="NT113" s="1"/>
  <c r="OI15"/>
  <c r="NU192" s="1"/>
  <c r="OJ15"/>
  <c r="OK15"/>
  <c r="OM15"/>
  <c r="ON15"/>
  <c r="OO15"/>
  <c r="OA113" s="1"/>
  <c r="OP15"/>
  <c r="OB192" s="1"/>
  <c r="OQ15"/>
  <c r="OR15"/>
  <c r="OT15"/>
  <c r="OU15"/>
  <c r="OV15"/>
  <c r="OH113" s="1"/>
  <c r="OW15"/>
  <c r="OI192" s="1"/>
  <c r="OX15"/>
  <c r="OY15"/>
  <c r="PA15"/>
  <c r="PB15"/>
  <c r="PC15"/>
  <c r="OO113" s="1"/>
  <c r="PD15"/>
  <c r="OP192" s="1"/>
  <c r="PE15"/>
  <c r="PF15"/>
  <c r="PH15"/>
  <c r="PI15"/>
  <c r="PJ15"/>
  <c r="OV113" s="1"/>
  <c r="PK15"/>
  <c r="OW192" s="1"/>
  <c r="PL15"/>
  <c r="PM15"/>
  <c r="PO15"/>
  <c r="PP15"/>
  <c r="PQ15"/>
  <c r="PC113" s="1"/>
  <c r="PR15"/>
  <c r="PD192" s="1"/>
  <c r="PS15"/>
  <c r="PT15"/>
  <c r="PV15"/>
  <c r="PW15"/>
  <c r="PX15"/>
  <c r="PJ113" s="1"/>
  <c r="PY15"/>
  <c r="PK192" s="1"/>
  <c r="PZ15"/>
  <c r="QA15"/>
  <c r="QC15"/>
  <c r="QD15"/>
  <c r="QE15"/>
  <c r="PQ113" s="1"/>
  <c r="QF15"/>
  <c r="PR192" s="1"/>
  <c r="QG15"/>
  <c r="QH15"/>
  <c r="QJ15"/>
  <c r="QK15"/>
  <c r="QL15"/>
  <c r="PX113" s="1"/>
  <c r="QM15"/>
  <c r="PY192" s="1"/>
  <c r="QN15"/>
  <c r="QO15"/>
  <c r="QQ15"/>
  <c r="QR15"/>
  <c r="QS15"/>
  <c r="QE113" s="1"/>
  <c r="QT15"/>
  <c r="QF192" s="1"/>
  <c r="QU15"/>
  <c r="QV15"/>
  <c r="F114"/>
  <c r="G193"/>
  <c r="M114"/>
  <c r="N193"/>
  <c r="T114"/>
  <c r="U193"/>
  <c r="AA114"/>
  <c r="AB193"/>
  <c r="AH114"/>
  <c r="AI193"/>
  <c r="AK16"/>
  <c r="N40" i="4" s="1"/>
  <c r="AM16" i="2"/>
  <c r="AN16"/>
  <c r="AO114"/>
  <c r="AP193"/>
  <c r="AQ16"/>
  <c r="AV114"/>
  <c r="AW193"/>
  <c r="P40" i="4"/>
  <c r="BC114" i="2"/>
  <c r="BD193"/>
  <c r="BJ114"/>
  <c r="BK193"/>
  <c r="BQ114"/>
  <c r="BR193"/>
  <c r="S40" i="4"/>
  <c r="BX114" i="2"/>
  <c r="BY193"/>
  <c r="T40" i="4"/>
  <c r="CE114" i="2"/>
  <c r="CF193"/>
  <c r="U40" i="4"/>
  <c r="CL114" i="2"/>
  <c r="CM193"/>
  <c r="CS114"/>
  <c r="CT193"/>
  <c r="CZ114"/>
  <c r="DA193"/>
  <c r="X40" i="4"/>
  <c r="DG114" i="2"/>
  <c r="DH193"/>
  <c r="Y40" i="4"/>
  <c r="DN114" i="2"/>
  <c r="DO193"/>
  <c r="Z40" i="4"/>
  <c r="DU114" i="2"/>
  <c r="DV193"/>
  <c r="AA40" i="4"/>
  <c r="EB114" i="2"/>
  <c r="EC193"/>
  <c r="AB40" i="4"/>
  <c r="EI114" i="2"/>
  <c r="EJ193"/>
  <c r="EP114"/>
  <c r="EQ193"/>
  <c r="EW114"/>
  <c r="EX193"/>
  <c r="AE40" i="4"/>
  <c r="FD114" i="2"/>
  <c r="FE193"/>
  <c r="AF40" i="4"/>
  <c r="FI16" i="2"/>
  <c r="FJ16"/>
  <c r="FK16"/>
  <c r="FK114" s="1"/>
  <c r="FL16"/>
  <c r="FL193" s="1"/>
  <c r="FM16"/>
  <c r="FR114"/>
  <c r="FS193"/>
  <c r="FW16"/>
  <c r="FX16"/>
  <c r="FY16"/>
  <c r="FY114" s="1"/>
  <c r="FZ16"/>
  <c r="FZ193" s="1"/>
  <c r="GA16"/>
  <c r="GF114"/>
  <c r="GG193"/>
  <c r="AJ40" i="4"/>
  <c r="GM114" i="2"/>
  <c r="GN193"/>
  <c r="AK40" i="4"/>
  <c r="GT114" i="2"/>
  <c r="GU193"/>
  <c r="AL40" i="4"/>
  <c r="HA114" i="2"/>
  <c r="HB193"/>
  <c r="AM40" i="4"/>
  <c r="AN40"/>
  <c r="HH114" i="2"/>
  <c r="HI193"/>
  <c r="HO114"/>
  <c r="HP193"/>
  <c r="AO40" i="4"/>
  <c r="HV114" i="2"/>
  <c r="HW193"/>
  <c r="IC114"/>
  <c r="ID193"/>
  <c r="AQ40" i="4"/>
  <c r="AR40"/>
  <c r="IJ114" i="2"/>
  <c r="IK193"/>
  <c r="IO16"/>
  <c r="IP16"/>
  <c r="IQ114"/>
  <c r="IR193"/>
  <c r="IS16"/>
  <c r="IV16"/>
  <c r="IW16"/>
  <c r="IX16"/>
  <c r="IX114" s="1"/>
  <c r="IY16"/>
  <c r="IY193" s="1"/>
  <c r="IZ16"/>
  <c r="AU40" i="4"/>
  <c r="JJ16" i="2"/>
  <c r="JO16" s="1"/>
  <c r="JK16"/>
  <c r="JL16"/>
  <c r="JL114" s="1"/>
  <c r="JM16"/>
  <c r="JM193" s="1"/>
  <c r="JN16"/>
  <c r="JQ16"/>
  <c r="JR16"/>
  <c r="JS114"/>
  <c r="JT193"/>
  <c r="JU16"/>
  <c r="JX16"/>
  <c r="JY16"/>
  <c r="JZ16"/>
  <c r="JZ114" s="1"/>
  <c r="KA16"/>
  <c r="KA193" s="1"/>
  <c r="KB16"/>
  <c r="KC16"/>
  <c r="KG114"/>
  <c r="KH193"/>
  <c r="AY40" i="4"/>
  <c r="KN114" i="2"/>
  <c r="KO193"/>
  <c r="KQ16"/>
  <c r="AZ40" i="4" s="1"/>
  <c r="KS16" i="2"/>
  <c r="KT16"/>
  <c r="KU16"/>
  <c r="KU114" s="1"/>
  <c r="KV16"/>
  <c r="KV193" s="1"/>
  <c r="KW16"/>
  <c r="KX16"/>
  <c r="KZ16"/>
  <c r="LA16"/>
  <c r="LB16"/>
  <c r="LB114" s="1"/>
  <c r="LC16"/>
  <c r="LC193" s="1"/>
  <c r="LD16"/>
  <c r="LE16"/>
  <c r="LN16"/>
  <c r="LO16"/>
  <c r="LP16"/>
  <c r="LI114" s="1"/>
  <c r="LQ16"/>
  <c r="LJ193" s="1"/>
  <c r="LR16"/>
  <c r="LS16"/>
  <c r="MB16"/>
  <c r="MC16"/>
  <c r="MD16"/>
  <c r="LP114" s="1"/>
  <c r="ME16"/>
  <c r="LQ193" s="1"/>
  <c r="MF16"/>
  <c r="MG16"/>
  <c r="MI16"/>
  <c r="MJ16"/>
  <c r="MM16"/>
  <c r="MN16"/>
  <c r="MP16"/>
  <c r="MQ16"/>
  <c r="MR16"/>
  <c r="MD114" s="1"/>
  <c r="MS16"/>
  <c r="ME193" s="1"/>
  <c r="MT16"/>
  <c r="MU16"/>
  <c r="MW16"/>
  <c r="MX16"/>
  <c r="MY16"/>
  <c r="MK114" s="1"/>
  <c r="MZ16"/>
  <c r="ML193" s="1"/>
  <c r="NA16"/>
  <c r="NB16"/>
  <c r="ND16"/>
  <c r="NE16"/>
  <c r="NF16"/>
  <c r="MR114" s="1"/>
  <c r="NG16"/>
  <c r="MS193" s="1"/>
  <c r="NH16"/>
  <c r="NI16"/>
  <c r="NK16"/>
  <c r="NL16"/>
  <c r="NM16"/>
  <c r="MY114" s="1"/>
  <c r="NN16"/>
  <c r="MZ193" s="1"/>
  <c r="NO16"/>
  <c r="NP16"/>
  <c r="NR16"/>
  <c r="NS16"/>
  <c r="NT16"/>
  <c r="NF114" s="1"/>
  <c r="NU16"/>
  <c r="NG193" s="1"/>
  <c r="NV16"/>
  <c r="NW16"/>
  <c r="NY16"/>
  <c r="NZ16"/>
  <c r="OA16"/>
  <c r="NM114" s="1"/>
  <c r="OB16"/>
  <c r="NN193" s="1"/>
  <c r="OC16"/>
  <c r="OD16"/>
  <c r="OF16"/>
  <c r="OG16"/>
  <c r="OH16"/>
  <c r="NT114" s="1"/>
  <c r="OI16"/>
  <c r="NU193" s="1"/>
  <c r="OJ16"/>
  <c r="OK16"/>
  <c r="OM16"/>
  <c r="ON16"/>
  <c r="OO16"/>
  <c r="OA114" s="1"/>
  <c r="OP16"/>
  <c r="OB193" s="1"/>
  <c r="OQ16"/>
  <c r="OR16"/>
  <c r="OT16"/>
  <c r="OU16"/>
  <c r="OV16"/>
  <c r="OH114" s="1"/>
  <c r="OW16"/>
  <c r="OI193" s="1"/>
  <c r="OX16"/>
  <c r="OY16"/>
  <c r="PA16"/>
  <c r="PB16"/>
  <c r="PC16"/>
  <c r="OO114" s="1"/>
  <c r="PD16"/>
  <c r="OP193" s="1"/>
  <c r="PE16"/>
  <c r="PF16"/>
  <c r="PH16"/>
  <c r="PI16"/>
  <c r="PJ16"/>
  <c r="OV114" s="1"/>
  <c r="PK16"/>
  <c r="OW193" s="1"/>
  <c r="PL16"/>
  <c r="PM16"/>
  <c r="PO16"/>
  <c r="PP16"/>
  <c r="PQ16"/>
  <c r="PC114" s="1"/>
  <c r="PR16"/>
  <c r="PD193" s="1"/>
  <c r="PS16"/>
  <c r="PT16"/>
  <c r="PV16"/>
  <c r="PW16"/>
  <c r="PX16"/>
  <c r="PJ114" s="1"/>
  <c r="PY16"/>
  <c r="PK193" s="1"/>
  <c r="PZ16"/>
  <c r="QA16"/>
  <c r="QC16"/>
  <c r="QD16"/>
  <c r="QE16"/>
  <c r="PQ114" s="1"/>
  <c r="QF16"/>
  <c r="PR193" s="1"/>
  <c r="QG16"/>
  <c r="QH16"/>
  <c r="QJ16"/>
  <c r="QK16"/>
  <c r="QL16"/>
  <c r="PX114" s="1"/>
  <c r="QM16"/>
  <c r="PY193" s="1"/>
  <c r="QN16"/>
  <c r="QO16"/>
  <c r="QQ16"/>
  <c r="QR16"/>
  <c r="QS16"/>
  <c r="QE114" s="1"/>
  <c r="QT16"/>
  <c r="QF193" s="1"/>
  <c r="QU16"/>
  <c r="QV16"/>
  <c r="F115"/>
  <c r="G194"/>
  <c r="M115"/>
  <c r="N194"/>
  <c r="T115"/>
  <c r="U194"/>
  <c r="AA115"/>
  <c r="AB194"/>
  <c r="AH115"/>
  <c r="AI194"/>
  <c r="AM17"/>
  <c r="AN17"/>
  <c r="AO115"/>
  <c r="AP194"/>
  <c r="AQ17"/>
  <c r="AV115"/>
  <c r="AW194"/>
  <c r="BC115"/>
  <c r="BD194"/>
  <c r="BJ115"/>
  <c r="BK194"/>
  <c r="BQ115"/>
  <c r="BR194"/>
  <c r="BX115"/>
  <c r="BY194"/>
  <c r="CE115"/>
  <c r="CF194"/>
  <c r="CL115"/>
  <c r="CM194"/>
  <c r="CS115"/>
  <c r="CT194"/>
  <c r="CZ115"/>
  <c r="DA194"/>
  <c r="DG115"/>
  <c r="DH194"/>
  <c r="DN115"/>
  <c r="DO194"/>
  <c r="DU115"/>
  <c r="DV194"/>
  <c r="EB115"/>
  <c r="EC194"/>
  <c r="EI115"/>
  <c r="EJ194"/>
  <c r="EP115"/>
  <c r="EQ194"/>
  <c r="EW115"/>
  <c r="EX194"/>
  <c r="FD115"/>
  <c r="FE194"/>
  <c r="FI17"/>
  <c r="FJ17"/>
  <c r="FK17"/>
  <c r="FK115" s="1"/>
  <c r="FL17"/>
  <c r="FL194" s="1"/>
  <c r="FM17"/>
  <c r="FR115"/>
  <c r="FS194"/>
  <c r="FW17"/>
  <c r="FX17"/>
  <c r="FY17"/>
  <c r="FY115" s="1"/>
  <c r="FZ17"/>
  <c r="FZ194" s="1"/>
  <c r="GA17"/>
  <c r="GF115"/>
  <c r="GG194"/>
  <c r="GM115"/>
  <c r="GN194"/>
  <c r="GT115"/>
  <c r="GU194"/>
  <c r="HA115"/>
  <c r="HB194"/>
  <c r="HH115"/>
  <c r="HI194"/>
  <c r="HO115"/>
  <c r="HP194"/>
  <c r="HV115"/>
  <c r="HW194"/>
  <c r="IC115"/>
  <c r="ID194"/>
  <c r="IJ115"/>
  <c r="IK194"/>
  <c r="IO17"/>
  <c r="IP17"/>
  <c r="IQ115"/>
  <c r="IR194"/>
  <c r="IS17"/>
  <c r="IV17"/>
  <c r="IW17"/>
  <c r="IX17"/>
  <c r="IX115" s="1"/>
  <c r="IY17"/>
  <c r="IY194" s="1"/>
  <c r="IZ17"/>
  <c r="JJ17"/>
  <c r="JK17"/>
  <c r="JL17"/>
  <c r="JL115" s="1"/>
  <c r="JM17"/>
  <c r="JM194" s="1"/>
  <c r="JN17"/>
  <c r="JQ17"/>
  <c r="JR17"/>
  <c r="JS115"/>
  <c r="JT194"/>
  <c r="JU17"/>
  <c r="JX17"/>
  <c r="JY17"/>
  <c r="JZ17"/>
  <c r="JZ115" s="1"/>
  <c r="KA17"/>
  <c r="KA194" s="1"/>
  <c r="KB17"/>
  <c r="KC17"/>
  <c r="KG115"/>
  <c r="KH194"/>
  <c r="AY49" i="4"/>
  <c r="KN115" i="2"/>
  <c r="KO194"/>
  <c r="KS17"/>
  <c r="KT17"/>
  <c r="KU17"/>
  <c r="KU115" s="1"/>
  <c r="KV17"/>
  <c r="KV194" s="1"/>
  <c r="KW17"/>
  <c r="KZ17"/>
  <c r="LA17"/>
  <c r="LB17"/>
  <c r="LB115" s="1"/>
  <c r="LC17"/>
  <c r="LC194" s="1"/>
  <c r="LD17"/>
  <c r="LN17"/>
  <c r="LO17"/>
  <c r="LP17"/>
  <c r="LI115" s="1"/>
  <c r="LQ17"/>
  <c r="LJ194" s="1"/>
  <c r="LR17"/>
  <c r="MB17"/>
  <c r="MC17"/>
  <c r="MD17"/>
  <c r="LP115" s="1"/>
  <c r="ME17"/>
  <c r="LQ194" s="1"/>
  <c r="MF17"/>
  <c r="MG17"/>
  <c r="MI17"/>
  <c r="MJ17"/>
  <c r="MM17"/>
  <c r="MP17"/>
  <c r="MQ17"/>
  <c r="MR17"/>
  <c r="MD115" s="1"/>
  <c r="MS17"/>
  <c r="ME194" s="1"/>
  <c r="MT17"/>
  <c r="MW17"/>
  <c r="MX17"/>
  <c r="MY17"/>
  <c r="MK115" s="1"/>
  <c r="MZ17"/>
  <c r="ML194" s="1"/>
  <c r="NA17"/>
  <c r="NB17"/>
  <c r="ND17"/>
  <c r="NE17"/>
  <c r="NF17"/>
  <c r="MR115" s="1"/>
  <c r="NG17"/>
  <c r="MS194" s="1"/>
  <c r="NH17"/>
  <c r="NK17"/>
  <c r="NL17"/>
  <c r="NM17"/>
  <c r="MY115" s="1"/>
  <c r="NN17"/>
  <c r="MZ194" s="1"/>
  <c r="NO17"/>
  <c r="NP17"/>
  <c r="NR17"/>
  <c r="NS17"/>
  <c r="NT17"/>
  <c r="NF115" s="1"/>
  <c r="NU17"/>
  <c r="NG194" s="1"/>
  <c r="NV17"/>
  <c r="NY17"/>
  <c r="NZ17"/>
  <c r="OA17"/>
  <c r="NM115" s="1"/>
  <c r="OB17"/>
  <c r="NN194" s="1"/>
  <c r="OC17"/>
  <c r="OD17"/>
  <c r="OF17"/>
  <c r="OG17"/>
  <c r="OH17"/>
  <c r="NT115" s="1"/>
  <c r="OI17"/>
  <c r="NU194" s="1"/>
  <c r="OJ17"/>
  <c r="OM17"/>
  <c r="ON17"/>
  <c r="OO17"/>
  <c r="OA115" s="1"/>
  <c r="OP17"/>
  <c r="OB194" s="1"/>
  <c r="OQ17"/>
  <c r="OT17"/>
  <c r="OU17"/>
  <c r="OV17"/>
  <c r="OH115" s="1"/>
  <c r="OW17"/>
  <c r="OI194" s="1"/>
  <c r="OX17"/>
  <c r="PA17"/>
  <c r="PB17"/>
  <c r="PC17"/>
  <c r="OO115" s="1"/>
  <c r="PD17"/>
  <c r="OP194" s="1"/>
  <c r="PE17"/>
  <c r="PF17"/>
  <c r="PH17"/>
  <c r="PI17"/>
  <c r="PJ17"/>
  <c r="OV115" s="1"/>
  <c r="PK17"/>
  <c r="OW194" s="1"/>
  <c r="PL17"/>
  <c r="PO17"/>
  <c r="PP17"/>
  <c r="PQ17"/>
  <c r="PC115" s="1"/>
  <c r="PR17"/>
  <c r="PD194" s="1"/>
  <c r="PS17"/>
  <c r="PT17"/>
  <c r="PV17"/>
  <c r="PW17"/>
  <c r="PX17"/>
  <c r="PJ115" s="1"/>
  <c r="PY17"/>
  <c r="PK194" s="1"/>
  <c r="PZ17"/>
  <c r="QC17"/>
  <c r="QD17"/>
  <c r="QE17"/>
  <c r="PQ115" s="1"/>
  <c r="QF17"/>
  <c r="PR194" s="1"/>
  <c r="QG17"/>
  <c r="QJ17"/>
  <c r="QK17"/>
  <c r="QL17"/>
  <c r="PX115" s="1"/>
  <c r="QM17"/>
  <c r="PY194" s="1"/>
  <c r="QN17"/>
  <c r="QO17"/>
  <c r="QQ17"/>
  <c r="QR17"/>
  <c r="QS17"/>
  <c r="QE115" s="1"/>
  <c r="QT17"/>
  <c r="QF194" s="1"/>
  <c r="QU17"/>
  <c r="QV17"/>
  <c r="F116"/>
  <c r="G195"/>
  <c r="M116"/>
  <c r="N195"/>
  <c r="T116"/>
  <c r="U195"/>
  <c r="AA116"/>
  <c r="AB195"/>
  <c r="AH116"/>
  <c r="AI195"/>
  <c r="AM18"/>
  <c r="AN18"/>
  <c r="AO116"/>
  <c r="AP195"/>
  <c r="AQ18"/>
  <c r="AV116"/>
  <c r="AW195"/>
  <c r="BC116"/>
  <c r="BD195"/>
  <c r="BJ116"/>
  <c r="BK195"/>
  <c r="BQ116"/>
  <c r="BR195"/>
  <c r="BX116"/>
  <c r="BY195"/>
  <c r="CE116"/>
  <c r="CF195"/>
  <c r="CL116"/>
  <c r="CM195"/>
  <c r="CS116"/>
  <c r="CZ116"/>
  <c r="DA195"/>
  <c r="DG116"/>
  <c r="DH195"/>
  <c r="DN116"/>
  <c r="DO195"/>
  <c r="DU116"/>
  <c r="DV195"/>
  <c r="AA23" i="4"/>
  <c r="EB116" i="2"/>
  <c r="EC195"/>
  <c r="EI116"/>
  <c r="EJ195"/>
  <c r="EP116"/>
  <c r="EQ195"/>
  <c r="EW116"/>
  <c r="EX195"/>
  <c r="FD116"/>
  <c r="FE195"/>
  <c r="FI18"/>
  <c r="FJ18"/>
  <c r="FK18"/>
  <c r="FK116" s="1"/>
  <c r="FL18"/>
  <c r="FL195" s="1"/>
  <c r="FM18"/>
  <c r="FR116"/>
  <c r="FS195"/>
  <c r="FW18"/>
  <c r="FX18"/>
  <c r="FY18"/>
  <c r="FY116" s="1"/>
  <c r="FZ18"/>
  <c r="FZ195" s="1"/>
  <c r="GA18"/>
  <c r="GG195"/>
  <c r="GM116"/>
  <c r="GN195"/>
  <c r="GT116"/>
  <c r="GU195"/>
  <c r="HA116"/>
  <c r="HB195"/>
  <c r="HH116"/>
  <c r="HI195"/>
  <c r="HO116"/>
  <c r="HP195"/>
  <c r="AO23" i="4"/>
  <c r="HV116" i="2"/>
  <c r="HW195"/>
  <c r="IC116"/>
  <c r="ID195"/>
  <c r="IJ116"/>
  <c r="IK195"/>
  <c r="IO18"/>
  <c r="IP18"/>
  <c r="IQ116"/>
  <c r="IR195"/>
  <c r="IS18"/>
  <c r="IV18"/>
  <c r="IW18"/>
  <c r="IX18"/>
  <c r="IX116" s="1"/>
  <c r="IY18"/>
  <c r="IY195" s="1"/>
  <c r="IZ18"/>
  <c r="JJ18"/>
  <c r="JK18"/>
  <c r="JL18"/>
  <c r="JL116" s="1"/>
  <c r="JM18"/>
  <c r="JM195" s="1"/>
  <c r="JN18"/>
  <c r="JQ18"/>
  <c r="JR18"/>
  <c r="JS116"/>
  <c r="JT195"/>
  <c r="JU18"/>
  <c r="JX18"/>
  <c r="JY18"/>
  <c r="JZ18"/>
  <c r="JZ116" s="1"/>
  <c r="KA18"/>
  <c r="KA195" s="1"/>
  <c r="KB18"/>
  <c r="KC18"/>
  <c r="KG116"/>
  <c r="KH195"/>
  <c r="AY23" i="4"/>
  <c r="KN116" i="2"/>
  <c r="KO195"/>
  <c r="KS18"/>
  <c r="KT18"/>
  <c r="KU18"/>
  <c r="KU116" s="1"/>
  <c r="KV18"/>
  <c r="KV195" s="1"/>
  <c r="KW18"/>
  <c r="KZ18"/>
  <c r="LA18"/>
  <c r="LB18"/>
  <c r="LB116" s="1"/>
  <c r="LC18"/>
  <c r="LC195" s="1"/>
  <c r="LD18"/>
  <c r="LN18"/>
  <c r="LO18"/>
  <c r="LP18"/>
  <c r="LI116" s="1"/>
  <c r="LQ18"/>
  <c r="LJ195" s="1"/>
  <c r="LR18"/>
  <c r="MB18"/>
  <c r="MC18"/>
  <c r="MD18"/>
  <c r="LP116" s="1"/>
  <c r="ME18"/>
  <c r="LQ195" s="1"/>
  <c r="MF18"/>
  <c r="MG18"/>
  <c r="MI18"/>
  <c r="MJ18"/>
  <c r="MM18"/>
  <c r="MP18"/>
  <c r="MQ18"/>
  <c r="MS18"/>
  <c r="ME195" s="1"/>
  <c r="MT18"/>
  <c r="MW18"/>
  <c r="MX18"/>
  <c r="MY18"/>
  <c r="MK116" s="1"/>
  <c r="MZ18"/>
  <c r="ML195" s="1"/>
  <c r="NA18"/>
  <c r="NB18"/>
  <c r="ND18"/>
  <c r="NE18"/>
  <c r="NF18"/>
  <c r="MR116" s="1"/>
  <c r="NG18"/>
  <c r="MS195" s="1"/>
  <c r="NH18"/>
  <c r="NK18"/>
  <c r="NL18"/>
  <c r="NM18"/>
  <c r="MY116" s="1"/>
  <c r="NN18"/>
  <c r="MZ195" s="1"/>
  <c r="NO18"/>
  <c r="NP18"/>
  <c r="NR18"/>
  <c r="NS18"/>
  <c r="NT18"/>
  <c r="NF116" s="1"/>
  <c r="NU18"/>
  <c r="NG195" s="1"/>
  <c r="NV18"/>
  <c r="NY18"/>
  <c r="NZ18"/>
  <c r="OA18"/>
  <c r="NM116" s="1"/>
  <c r="OB18"/>
  <c r="NN195" s="1"/>
  <c r="OC18"/>
  <c r="OD18"/>
  <c r="OF18"/>
  <c r="OG18"/>
  <c r="OH18"/>
  <c r="NT116" s="1"/>
  <c r="OI18"/>
  <c r="NU195" s="1"/>
  <c r="OJ18"/>
  <c r="OM18"/>
  <c r="ON18"/>
  <c r="OO18"/>
  <c r="OA116" s="1"/>
  <c r="OP18"/>
  <c r="OB195" s="1"/>
  <c r="OQ18"/>
  <c r="OT18"/>
  <c r="OU18"/>
  <c r="OV18"/>
  <c r="OH116" s="1"/>
  <c r="OW18"/>
  <c r="OI195" s="1"/>
  <c r="OX18"/>
  <c r="PA18"/>
  <c r="PB18"/>
  <c r="PC18"/>
  <c r="OO116" s="1"/>
  <c r="PD18"/>
  <c r="OP195" s="1"/>
  <c r="PE18"/>
  <c r="PF18"/>
  <c r="PH18"/>
  <c r="PI18"/>
  <c r="PJ18"/>
  <c r="OV116" s="1"/>
  <c r="PK18"/>
  <c r="OW195" s="1"/>
  <c r="PL18"/>
  <c r="PO18"/>
  <c r="PP18"/>
  <c r="PQ18"/>
  <c r="PC116" s="1"/>
  <c r="PR18"/>
  <c r="PD195" s="1"/>
  <c r="PS18"/>
  <c r="PT18"/>
  <c r="PV18"/>
  <c r="PW18"/>
  <c r="PX18"/>
  <c r="PJ116" s="1"/>
  <c r="PY18"/>
  <c r="PK195" s="1"/>
  <c r="PZ18"/>
  <c r="QC18"/>
  <c r="QD18"/>
  <c r="QE18"/>
  <c r="PQ116" s="1"/>
  <c r="QF18"/>
  <c r="PR195" s="1"/>
  <c r="QG18"/>
  <c r="QJ18"/>
  <c r="QK18"/>
  <c r="QL18"/>
  <c r="PX116" s="1"/>
  <c r="QM18"/>
  <c r="PY195" s="1"/>
  <c r="QN18"/>
  <c r="QO18"/>
  <c r="QQ18"/>
  <c r="QR18"/>
  <c r="QS18"/>
  <c r="QE116" s="1"/>
  <c r="QT18"/>
  <c r="QF195" s="1"/>
  <c r="QU18"/>
  <c r="QV18"/>
  <c r="F117"/>
  <c r="G196"/>
  <c r="M117"/>
  <c r="N196"/>
  <c r="T117"/>
  <c r="U196"/>
  <c r="AA117"/>
  <c r="AB196"/>
  <c r="AH117"/>
  <c r="AI196"/>
  <c r="AM19"/>
  <c r="AN19"/>
  <c r="AO117"/>
  <c r="AP196"/>
  <c r="AQ19"/>
  <c r="AV117"/>
  <c r="AW196"/>
  <c r="P14" i="4"/>
  <c r="BC117" i="2"/>
  <c r="BD196"/>
  <c r="BJ117"/>
  <c r="BK196"/>
  <c r="BQ117"/>
  <c r="BR196"/>
  <c r="BX117"/>
  <c r="BY196"/>
  <c r="CE117"/>
  <c r="CF196"/>
  <c r="CL117"/>
  <c r="CM196"/>
  <c r="CS117"/>
  <c r="CT196"/>
  <c r="CZ117"/>
  <c r="DA196"/>
  <c r="DG117"/>
  <c r="DH196"/>
  <c r="DN117"/>
  <c r="DO196"/>
  <c r="DU117"/>
  <c r="DV196"/>
  <c r="EB117"/>
  <c r="EC196"/>
  <c r="EI117"/>
  <c r="EJ196"/>
  <c r="EP117"/>
  <c r="EQ196"/>
  <c r="EW117"/>
  <c r="EX196"/>
  <c r="AE14" i="4"/>
  <c r="FD117" i="2"/>
  <c r="FE196"/>
  <c r="FI19"/>
  <c r="FJ19"/>
  <c r="FK19"/>
  <c r="FK117" s="1"/>
  <c r="FL19"/>
  <c r="FL196" s="1"/>
  <c r="FM19"/>
  <c r="FR117"/>
  <c r="FS196"/>
  <c r="FW19"/>
  <c r="FX19"/>
  <c r="FY19"/>
  <c r="FY117" s="1"/>
  <c r="FZ19"/>
  <c r="FZ196" s="1"/>
  <c r="GA19"/>
  <c r="GG196"/>
  <c r="GM117"/>
  <c r="GN196"/>
  <c r="GT117"/>
  <c r="GU196"/>
  <c r="HA117"/>
  <c r="HB196"/>
  <c r="HI196"/>
  <c r="HO117"/>
  <c r="HP196"/>
  <c r="HV117"/>
  <c r="HW196"/>
  <c r="IC117"/>
  <c r="ID196"/>
  <c r="IJ117"/>
  <c r="IK196"/>
  <c r="IO19"/>
  <c r="IP19"/>
  <c r="IQ117"/>
  <c r="IR196"/>
  <c r="IS19"/>
  <c r="IV19"/>
  <c r="IW19"/>
  <c r="IX19"/>
  <c r="IX117" s="1"/>
  <c r="IY19"/>
  <c r="IY196" s="1"/>
  <c r="IZ19"/>
  <c r="JJ19"/>
  <c r="JK19"/>
  <c r="JL19"/>
  <c r="JL117" s="1"/>
  <c r="JM19"/>
  <c r="JM196" s="1"/>
  <c r="JN19"/>
  <c r="JQ19"/>
  <c r="JR19"/>
  <c r="JS117"/>
  <c r="JT196"/>
  <c r="JU19"/>
  <c r="JX19"/>
  <c r="JY19"/>
  <c r="JZ19"/>
  <c r="JZ117" s="1"/>
  <c r="KA19"/>
  <c r="KA196" s="1"/>
  <c r="KB19"/>
  <c r="KC19"/>
  <c r="KG117"/>
  <c r="KH196"/>
  <c r="AY14" i="4"/>
  <c r="KN117" i="2"/>
  <c r="KO196"/>
  <c r="KS19"/>
  <c r="KT19"/>
  <c r="KU19"/>
  <c r="KU117" s="1"/>
  <c r="KV19"/>
  <c r="KV196" s="1"/>
  <c r="KW19"/>
  <c r="KZ19"/>
  <c r="LA19"/>
  <c r="LB19"/>
  <c r="LB117" s="1"/>
  <c r="LC19"/>
  <c r="LC196" s="1"/>
  <c r="LD19"/>
  <c r="LE19"/>
  <c r="LN19"/>
  <c r="LO19"/>
  <c r="LP19"/>
  <c r="LI117" s="1"/>
  <c r="LQ19"/>
  <c r="LJ196" s="1"/>
  <c r="LR19"/>
  <c r="MB19"/>
  <c r="MC19"/>
  <c r="MD19"/>
  <c r="LP117" s="1"/>
  <c r="ME19"/>
  <c r="LQ196" s="1"/>
  <c r="MF19"/>
  <c r="MG19"/>
  <c r="MI19"/>
  <c r="MJ19"/>
  <c r="MM19"/>
  <c r="MN19"/>
  <c r="MP19"/>
  <c r="MQ19"/>
  <c r="MR19"/>
  <c r="MD117" s="1"/>
  <c r="MS19"/>
  <c r="ME196" s="1"/>
  <c r="MT19"/>
  <c r="MW19"/>
  <c r="MX19"/>
  <c r="MY19"/>
  <c r="MK117" s="1"/>
  <c r="MZ19"/>
  <c r="ML196" s="1"/>
  <c r="NA19"/>
  <c r="NB19"/>
  <c r="ND19"/>
  <c r="NE19"/>
  <c r="NF19"/>
  <c r="MR117" s="1"/>
  <c r="NG19"/>
  <c r="MS196" s="1"/>
  <c r="NH19"/>
  <c r="NK19"/>
  <c r="NL19"/>
  <c r="NM19"/>
  <c r="MY117" s="1"/>
  <c r="NN19"/>
  <c r="MZ196" s="1"/>
  <c r="NO19"/>
  <c r="NP19"/>
  <c r="NR19"/>
  <c r="NS19"/>
  <c r="NT19"/>
  <c r="NF117" s="1"/>
  <c r="NU19"/>
  <c r="NG196" s="1"/>
  <c r="NV19"/>
  <c r="NW19"/>
  <c r="NY19"/>
  <c r="NZ19"/>
  <c r="OA19"/>
  <c r="NM117" s="1"/>
  <c r="OB19"/>
  <c r="NN196" s="1"/>
  <c r="OC19"/>
  <c r="OD19"/>
  <c r="OF19"/>
  <c r="OG19"/>
  <c r="OH19"/>
  <c r="NT117" s="1"/>
  <c r="OI19"/>
  <c r="NU196" s="1"/>
  <c r="OJ19"/>
  <c r="OM19"/>
  <c r="ON19"/>
  <c r="OO19"/>
  <c r="OA117" s="1"/>
  <c r="OP19"/>
  <c r="OB196" s="1"/>
  <c r="OQ19"/>
  <c r="OR19"/>
  <c r="OT19"/>
  <c r="OU19"/>
  <c r="OV19"/>
  <c r="OH117" s="1"/>
  <c r="OW19"/>
  <c r="OI196" s="1"/>
  <c r="OX19"/>
  <c r="PA19"/>
  <c r="PB19"/>
  <c r="PC19"/>
  <c r="OO117" s="1"/>
  <c r="PD19"/>
  <c r="OP196" s="1"/>
  <c r="PE19"/>
  <c r="PF19"/>
  <c r="PH19"/>
  <c r="PI19"/>
  <c r="PJ19"/>
  <c r="OV117" s="1"/>
  <c r="PK19"/>
  <c r="OW196" s="1"/>
  <c r="PL19"/>
  <c r="PM19"/>
  <c r="PO19"/>
  <c r="PP19"/>
  <c r="PQ19"/>
  <c r="PC117" s="1"/>
  <c r="PR19"/>
  <c r="PD196" s="1"/>
  <c r="PS19"/>
  <c r="PT19"/>
  <c r="PV19"/>
  <c r="PW19"/>
  <c r="PX19"/>
  <c r="PJ117" s="1"/>
  <c r="PY19"/>
  <c r="PK196" s="1"/>
  <c r="PZ19"/>
  <c r="QA19"/>
  <c r="QC19"/>
  <c r="QD19"/>
  <c r="QE19"/>
  <c r="PQ117" s="1"/>
  <c r="QF19"/>
  <c r="PR196" s="1"/>
  <c r="QG19"/>
  <c r="QJ19"/>
  <c r="QK19"/>
  <c r="QL19"/>
  <c r="PX117" s="1"/>
  <c r="QM19"/>
  <c r="PY196" s="1"/>
  <c r="QN19"/>
  <c r="QO19"/>
  <c r="QQ19"/>
  <c r="QR19"/>
  <c r="QS19"/>
  <c r="QE117" s="1"/>
  <c r="QT19"/>
  <c r="QF196" s="1"/>
  <c r="QU19"/>
  <c r="QV19"/>
  <c r="F118"/>
  <c r="G197"/>
  <c r="M118"/>
  <c r="N197"/>
  <c r="T118"/>
  <c r="U197"/>
  <c r="AA118"/>
  <c r="AB197"/>
  <c r="AH118"/>
  <c r="AI197"/>
  <c r="AM20"/>
  <c r="AN20"/>
  <c r="AO118"/>
  <c r="AP197"/>
  <c r="AQ20"/>
  <c r="AV118"/>
  <c r="AW197"/>
  <c r="BC118"/>
  <c r="BD197"/>
  <c r="BJ118"/>
  <c r="BK197"/>
  <c r="BQ118"/>
  <c r="BR197"/>
  <c r="BX118"/>
  <c r="BY197"/>
  <c r="T45" i="4"/>
  <c r="CE118" i="2"/>
  <c r="CF197"/>
  <c r="CL118"/>
  <c r="CM197"/>
  <c r="CS118"/>
  <c r="CT197"/>
  <c r="CZ118"/>
  <c r="DA197"/>
  <c r="DG118"/>
  <c r="DH197"/>
  <c r="DN118"/>
  <c r="DO197"/>
  <c r="DU118"/>
  <c r="DV197"/>
  <c r="EB118"/>
  <c r="EC197"/>
  <c r="EI118"/>
  <c r="EJ197"/>
  <c r="EP118"/>
  <c r="EQ197"/>
  <c r="EW118"/>
  <c r="EX197"/>
  <c r="FD118"/>
  <c r="FE197"/>
  <c r="FI20"/>
  <c r="FJ20"/>
  <c r="FK20"/>
  <c r="FK118" s="1"/>
  <c r="FL20"/>
  <c r="FL197" s="1"/>
  <c r="FM20"/>
  <c r="FR118"/>
  <c r="FS197"/>
  <c r="FW20"/>
  <c r="FX20"/>
  <c r="FY20"/>
  <c r="FY118" s="1"/>
  <c r="FZ20"/>
  <c r="FZ197" s="1"/>
  <c r="GA20"/>
  <c r="GG197"/>
  <c r="GM118"/>
  <c r="GN197"/>
  <c r="GT118"/>
  <c r="GU197"/>
  <c r="HA118"/>
  <c r="HB197"/>
  <c r="HI197"/>
  <c r="HO118"/>
  <c r="HP197"/>
  <c r="HV118"/>
  <c r="HW197"/>
  <c r="IC118"/>
  <c r="ID197"/>
  <c r="AQ45" i="4"/>
  <c r="IJ118" i="2"/>
  <c r="IK197"/>
  <c r="AR45" i="4"/>
  <c r="IO20" i="2"/>
  <c r="IP20"/>
  <c r="IQ118"/>
  <c r="IR197"/>
  <c r="IS20"/>
  <c r="IV20"/>
  <c r="IW20"/>
  <c r="IX20"/>
  <c r="IX118" s="1"/>
  <c r="IY20"/>
  <c r="IY197" s="1"/>
  <c r="IZ20"/>
  <c r="JJ20"/>
  <c r="JK20"/>
  <c r="JL20"/>
  <c r="JL118" s="1"/>
  <c r="JM20"/>
  <c r="JM197" s="1"/>
  <c r="JN20"/>
  <c r="JQ20"/>
  <c r="JR20"/>
  <c r="JS118"/>
  <c r="JT197"/>
  <c r="JU20"/>
  <c r="JX20"/>
  <c r="JY20"/>
  <c r="JZ20"/>
  <c r="JZ118" s="1"/>
  <c r="KA20"/>
  <c r="KA197" s="1"/>
  <c r="KB20"/>
  <c r="KC20"/>
  <c r="KG118"/>
  <c r="KH197"/>
  <c r="AY45" i="4"/>
  <c r="KN118" i="2"/>
  <c r="KO197"/>
  <c r="KS20"/>
  <c r="KT20"/>
  <c r="KU20"/>
  <c r="KU118" s="1"/>
  <c r="KV20"/>
  <c r="KV197" s="1"/>
  <c r="KW20"/>
  <c r="KX20"/>
  <c r="KZ20"/>
  <c r="LA20"/>
  <c r="LB20"/>
  <c r="LB118" s="1"/>
  <c r="LC20"/>
  <c r="LC197" s="1"/>
  <c r="LD20"/>
  <c r="LN20"/>
  <c r="LO20"/>
  <c r="LP20"/>
  <c r="LI118" s="1"/>
  <c r="LQ20"/>
  <c r="LJ197" s="1"/>
  <c r="LR20"/>
  <c r="LS20"/>
  <c r="MB20"/>
  <c r="MC20"/>
  <c r="MD20"/>
  <c r="LP118" s="1"/>
  <c r="ME20"/>
  <c r="LQ197" s="1"/>
  <c r="MF20"/>
  <c r="MG20"/>
  <c r="MI20"/>
  <c r="MJ20"/>
  <c r="MM20"/>
  <c r="MP20"/>
  <c r="MQ20"/>
  <c r="MS20"/>
  <c r="ME197" s="1"/>
  <c r="MT20"/>
  <c r="MU20"/>
  <c r="MW20"/>
  <c r="MX20"/>
  <c r="MY20"/>
  <c r="MK118" s="1"/>
  <c r="MZ20"/>
  <c r="ML197" s="1"/>
  <c r="NA20"/>
  <c r="NB20"/>
  <c r="ND20"/>
  <c r="NE20"/>
  <c r="NF20"/>
  <c r="MR118" s="1"/>
  <c r="NG20"/>
  <c r="MS197" s="1"/>
  <c r="NH20"/>
  <c r="NI20"/>
  <c r="NK20"/>
  <c r="NL20"/>
  <c r="NM20"/>
  <c r="MY118" s="1"/>
  <c r="NN20"/>
  <c r="MZ197" s="1"/>
  <c r="NO20"/>
  <c r="NP20"/>
  <c r="NR20"/>
  <c r="NS20"/>
  <c r="NT20"/>
  <c r="NF118" s="1"/>
  <c r="NU20"/>
  <c r="NG197" s="1"/>
  <c r="NV20"/>
  <c r="NW20"/>
  <c r="NY20"/>
  <c r="NZ20"/>
  <c r="OA20"/>
  <c r="NM118" s="1"/>
  <c r="OB20"/>
  <c r="NN197" s="1"/>
  <c r="OC20"/>
  <c r="OD20"/>
  <c r="OF20"/>
  <c r="OG20"/>
  <c r="OH20"/>
  <c r="NT118" s="1"/>
  <c r="OI20"/>
  <c r="NU197" s="1"/>
  <c r="OJ20"/>
  <c r="OK20"/>
  <c r="OM20"/>
  <c r="ON20"/>
  <c r="OO20"/>
  <c r="OA118" s="1"/>
  <c r="OP20"/>
  <c r="OB197" s="1"/>
  <c r="OQ20"/>
  <c r="OR20"/>
  <c r="OT20"/>
  <c r="OU20"/>
  <c r="OV20"/>
  <c r="OH118" s="1"/>
  <c r="OW20"/>
  <c r="OI197" s="1"/>
  <c r="OX20"/>
  <c r="OY20"/>
  <c r="PA20"/>
  <c r="PB20"/>
  <c r="PC20"/>
  <c r="OO118" s="1"/>
  <c r="PD20"/>
  <c r="OP197" s="1"/>
  <c r="PE20"/>
  <c r="PF20"/>
  <c r="PH20"/>
  <c r="PI20"/>
  <c r="PJ20"/>
  <c r="OV118" s="1"/>
  <c r="PK20"/>
  <c r="OW197" s="1"/>
  <c r="PL20"/>
  <c r="PM20"/>
  <c r="PO20"/>
  <c r="PP20"/>
  <c r="PQ20"/>
  <c r="PC118" s="1"/>
  <c r="PR20"/>
  <c r="PD197" s="1"/>
  <c r="PS20"/>
  <c r="PT20"/>
  <c r="PV20"/>
  <c r="PW20"/>
  <c r="PX20"/>
  <c r="PJ118" s="1"/>
  <c r="PY20"/>
  <c r="PK197" s="1"/>
  <c r="PZ20"/>
  <c r="QA20"/>
  <c r="QC20"/>
  <c r="QD20"/>
  <c r="QE20"/>
  <c r="PQ118" s="1"/>
  <c r="QF20"/>
  <c r="PR197" s="1"/>
  <c r="QG20"/>
  <c r="QH20"/>
  <c r="QJ20"/>
  <c r="QK20"/>
  <c r="QL20"/>
  <c r="PX118" s="1"/>
  <c r="QM20"/>
  <c r="PY197" s="1"/>
  <c r="QN20"/>
  <c r="QO20"/>
  <c r="QQ20"/>
  <c r="QR20"/>
  <c r="QS20"/>
  <c r="QE118" s="1"/>
  <c r="QT20"/>
  <c r="QF197" s="1"/>
  <c r="QU20"/>
  <c r="QV20"/>
  <c r="F119"/>
  <c r="G198"/>
  <c r="M119"/>
  <c r="N198"/>
  <c r="T119"/>
  <c r="U198"/>
  <c r="AA119"/>
  <c r="AB198"/>
  <c r="AH119"/>
  <c r="AI198"/>
  <c r="AM21"/>
  <c r="AN21"/>
  <c r="AO119"/>
  <c r="AP198"/>
  <c r="AQ21"/>
  <c r="AV119"/>
  <c r="AW198"/>
  <c r="P55" i="4"/>
  <c r="BC119" i="2"/>
  <c r="BD198"/>
  <c r="BJ119"/>
  <c r="BK198"/>
  <c r="BQ119"/>
  <c r="BR198"/>
  <c r="BX119"/>
  <c r="BY198"/>
  <c r="T55" i="4"/>
  <c r="CE119" i="2"/>
  <c r="CF198"/>
  <c r="U55" i="4"/>
  <c r="CL119" i="2"/>
  <c r="CM198"/>
  <c r="CS119"/>
  <c r="CT198"/>
  <c r="CZ119"/>
  <c r="DA198"/>
  <c r="DG119"/>
  <c r="DH198"/>
  <c r="Y55" i="4"/>
  <c r="DN119" i="2"/>
  <c r="DO198"/>
  <c r="DU119"/>
  <c r="DV198"/>
  <c r="EB119"/>
  <c r="EC198"/>
  <c r="EI119"/>
  <c r="EJ198"/>
  <c r="EP119"/>
  <c r="EQ198"/>
  <c r="EW119"/>
  <c r="EX198"/>
  <c r="AE55" i="4"/>
  <c r="FD119" i="2"/>
  <c r="FE198"/>
  <c r="AF55" i="4"/>
  <c r="FI21" i="2"/>
  <c r="FJ21"/>
  <c r="FK21"/>
  <c r="FK119" s="1"/>
  <c r="FL21"/>
  <c r="FL198" s="1"/>
  <c r="FM21"/>
  <c r="FS198"/>
  <c r="FW21"/>
  <c r="FX21"/>
  <c r="FY21"/>
  <c r="FY119" s="1"/>
  <c r="FZ21"/>
  <c r="FZ198" s="1"/>
  <c r="GA21"/>
  <c r="GF119"/>
  <c r="GG198"/>
  <c r="GM119"/>
  <c r="GN198"/>
  <c r="GT119"/>
  <c r="GU198"/>
  <c r="HA119"/>
  <c r="HB198"/>
  <c r="AM55" i="4"/>
  <c r="HH119" i="2"/>
  <c r="HI198"/>
  <c r="HO119"/>
  <c r="HP198"/>
  <c r="AO55" i="4"/>
  <c r="HV119" i="2"/>
  <c r="HW198"/>
  <c r="IC119"/>
  <c r="ID198"/>
  <c r="AQ55" i="4"/>
  <c r="IJ119" i="2"/>
  <c r="IK198"/>
  <c r="AR55" i="4"/>
  <c r="IO21" i="2"/>
  <c r="IP21"/>
  <c r="IQ119"/>
  <c r="IR198"/>
  <c r="IS21"/>
  <c r="IT21"/>
  <c r="AS55" i="4" s="1"/>
  <c r="IV21" i="2"/>
  <c r="IW21"/>
  <c r="IX21"/>
  <c r="IX119" s="1"/>
  <c r="IY21"/>
  <c r="IY198" s="1"/>
  <c r="IZ21"/>
  <c r="JA21"/>
  <c r="AT55" i="4" s="1"/>
  <c r="AU55"/>
  <c r="JJ21" i="2"/>
  <c r="JK21"/>
  <c r="JL21"/>
  <c r="JL119" s="1"/>
  <c r="JM21"/>
  <c r="JM198" s="1"/>
  <c r="JN21"/>
  <c r="JO21"/>
  <c r="JQ21"/>
  <c r="JR21"/>
  <c r="JS119"/>
  <c r="JT198"/>
  <c r="JU21"/>
  <c r="JV21"/>
  <c r="AW55" i="4" s="1"/>
  <c r="JX21" i="2"/>
  <c r="JY21"/>
  <c r="JZ21"/>
  <c r="JZ119" s="1"/>
  <c r="KA21"/>
  <c r="KA198" s="1"/>
  <c r="KB21"/>
  <c r="KC21"/>
  <c r="KG119"/>
  <c r="KH198"/>
  <c r="AY55" i="4"/>
  <c r="KN119" i="2"/>
  <c r="KO198"/>
  <c r="KQ21"/>
  <c r="AZ55" i="4" s="1"/>
  <c r="KS21" i="2"/>
  <c r="KT21"/>
  <c r="KU21"/>
  <c r="KU119" s="1"/>
  <c r="KV21"/>
  <c r="KV198" s="1"/>
  <c r="KW21"/>
  <c r="KX21"/>
  <c r="KZ21"/>
  <c r="LA21"/>
  <c r="LB21"/>
  <c r="LB119" s="1"/>
  <c r="LC21"/>
  <c r="LC198" s="1"/>
  <c r="LD21"/>
  <c r="LE21"/>
  <c r="LN21"/>
  <c r="LO21"/>
  <c r="LP21"/>
  <c r="LI119" s="1"/>
  <c r="LQ21"/>
  <c r="LJ198" s="1"/>
  <c r="LR21"/>
  <c r="LS21"/>
  <c r="MB21"/>
  <c r="MC21"/>
  <c r="MD21"/>
  <c r="LP119" s="1"/>
  <c r="ME21"/>
  <c r="LQ198" s="1"/>
  <c r="MF21"/>
  <c r="MG21"/>
  <c r="MI21"/>
  <c r="MJ21"/>
  <c r="MM21"/>
  <c r="MN21"/>
  <c r="MP21"/>
  <c r="MQ21"/>
  <c r="MS21"/>
  <c r="ME198" s="1"/>
  <c r="MT21"/>
  <c r="MU21"/>
  <c r="MW21"/>
  <c r="MX21"/>
  <c r="MY21"/>
  <c r="MK119" s="1"/>
  <c r="MZ21"/>
  <c r="ML198" s="1"/>
  <c r="NA21"/>
  <c r="NB21"/>
  <c r="ND21"/>
  <c r="NE21"/>
  <c r="NF21"/>
  <c r="MR119" s="1"/>
  <c r="NG21"/>
  <c r="MS198" s="1"/>
  <c r="NH21"/>
  <c r="NI21"/>
  <c r="NK21"/>
  <c r="NL21"/>
  <c r="NM21"/>
  <c r="MY119" s="1"/>
  <c r="NN21"/>
  <c r="MZ198" s="1"/>
  <c r="NO21"/>
  <c r="NP21"/>
  <c r="NR21"/>
  <c r="NS21"/>
  <c r="NT21"/>
  <c r="NF119" s="1"/>
  <c r="NU21"/>
  <c r="NG198" s="1"/>
  <c r="NV21"/>
  <c r="NW21"/>
  <c r="NY21"/>
  <c r="NZ21"/>
  <c r="OA21"/>
  <c r="NM119" s="1"/>
  <c r="OB21"/>
  <c r="NN198" s="1"/>
  <c r="OC21"/>
  <c r="OD21"/>
  <c r="OF21"/>
  <c r="OG21"/>
  <c r="OH21"/>
  <c r="NT119" s="1"/>
  <c r="OI21"/>
  <c r="NU198" s="1"/>
  <c r="OJ21"/>
  <c r="OK21"/>
  <c r="OM21"/>
  <c r="ON21"/>
  <c r="OO21"/>
  <c r="OA119" s="1"/>
  <c r="OP21"/>
  <c r="OB198" s="1"/>
  <c r="OQ21"/>
  <c r="OR21"/>
  <c r="OT21"/>
  <c r="OU21"/>
  <c r="OV21"/>
  <c r="OH119" s="1"/>
  <c r="OW21"/>
  <c r="OI198" s="1"/>
  <c r="OX21"/>
  <c r="OY21"/>
  <c r="PA21"/>
  <c r="PB21"/>
  <c r="PC21"/>
  <c r="OO119" s="1"/>
  <c r="PD21"/>
  <c r="OP198" s="1"/>
  <c r="PE21"/>
  <c r="PF21"/>
  <c r="PH21"/>
  <c r="PI21"/>
  <c r="PJ21"/>
  <c r="OV119" s="1"/>
  <c r="PK21"/>
  <c r="OW198" s="1"/>
  <c r="PL21"/>
  <c r="PM21"/>
  <c r="PO21"/>
  <c r="PP21"/>
  <c r="PQ21"/>
  <c r="PC119" s="1"/>
  <c r="PR21"/>
  <c r="PD198" s="1"/>
  <c r="PS21"/>
  <c r="PT21"/>
  <c r="PV21"/>
  <c r="PW21"/>
  <c r="PX21"/>
  <c r="PJ119" s="1"/>
  <c r="PY21"/>
  <c r="PK198" s="1"/>
  <c r="PZ21"/>
  <c r="QA21"/>
  <c r="QC21"/>
  <c r="QD21"/>
  <c r="QE21"/>
  <c r="PQ119" s="1"/>
  <c r="QF21"/>
  <c r="PR198" s="1"/>
  <c r="QG21"/>
  <c r="QH21"/>
  <c r="QJ21"/>
  <c r="QK21"/>
  <c r="QL21"/>
  <c r="PX119" s="1"/>
  <c r="QM21"/>
  <c r="PY198" s="1"/>
  <c r="QN21"/>
  <c r="QO21"/>
  <c r="QQ21"/>
  <c r="QR21"/>
  <c r="QS21"/>
  <c r="QE119" s="1"/>
  <c r="QT21"/>
  <c r="QF198" s="1"/>
  <c r="QU21"/>
  <c r="QV21"/>
  <c r="F120"/>
  <c r="G199"/>
  <c r="M120"/>
  <c r="N199"/>
  <c r="T120"/>
  <c r="U199"/>
  <c r="AA120"/>
  <c r="AB199"/>
  <c r="AH120"/>
  <c r="AI199"/>
  <c r="AM22"/>
  <c r="AN22"/>
  <c r="AO120"/>
  <c r="AP199"/>
  <c r="AQ22"/>
  <c r="AV120"/>
  <c r="AW199"/>
  <c r="BC120"/>
  <c r="BD199"/>
  <c r="BJ120"/>
  <c r="BK199"/>
  <c r="BQ120"/>
  <c r="BR199"/>
  <c r="BX120"/>
  <c r="BY199"/>
  <c r="T46" i="4"/>
  <c r="CE120" i="2"/>
  <c r="CF199"/>
  <c r="CL120"/>
  <c r="CM199"/>
  <c r="CS120"/>
  <c r="CT199"/>
  <c r="CZ120"/>
  <c r="DA199"/>
  <c r="DG120"/>
  <c r="DH199"/>
  <c r="Y46" i="4"/>
  <c r="DN120" i="2"/>
  <c r="DO199"/>
  <c r="Z46" i="4"/>
  <c r="DU120" i="2"/>
  <c r="DV199"/>
  <c r="EB120"/>
  <c r="EC199"/>
  <c r="EI120"/>
  <c r="EJ199"/>
  <c r="EP120"/>
  <c r="EQ199"/>
  <c r="EW120"/>
  <c r="EX199"/>
  <c r="FD120"/>
  <c r="FE199"/>
  <c r="FI22"/>
  <c r="FJ22"/>
  <c r="FK22"/>
  <c r="FK120" s="1"/>
  <c r="FL22"/>
  <c r="FL199" s="1"/>
  <c r="FM22"/>
  <c r="FR120"/>
  <c r="FS199"/>
  <c r="FW22"/>
  <c r="FX22"/>
  <c r="FY22"/>
  <c r="FY120" s="1"/>
  <c r="FZ22"/>
  <c r="FZ199" s="1"/>
  <c r="GA22"/>
  <c r="GG199"/>
  <c r="GM120"/>
  <c r="GN199"/>
  <c r="AK46" i="4"/>
  <c r="GT120" i="2"/>
  <c r="GU199"/>
  <c r="HA120"/>
  <c r="HB199"/>
  <c r="AM46" i="4"/>
  <c r="HI199" i="2"/>
  <c r="HO120"/>
  <c r="HP199"/>
  <c r="AO46" i="4"/>
  <c r="HV120" i="2"/>
  <c r="HW199"/>
  <c r="IC120"/>
  <c r="ID199"/>
  <c r="AQ46" i="4"/>
  <c r="IJ120" i="2"/>
  <c r="IK199"/>
  <c r="IO22"/>
  <c r="IP22"/>
  <c r="IQ120"/>
  <c r="IR199"/>
  <c r="IS22"/>
  <c r="IV22"/>
  <c r="IW22"/>
  <c r="IX120"/>
  <c r="IY22"/>
  <c r="IY199" s="1"/>
  <c r="IZ22"/>
  <c r="AU46" i="4"/>
  <c r="JJ22" i="2"/>
  <c r="JK22"/>
  <c r="JL22"/>
  <c r="JL120" s="1"/>
  <c r="JM22"/>
  <c r="JM199" s="1"/>
  <c r="JN22"/>
  <c r="JO22"/>
  <c r="JQ22"/>
  <c r="JR22"/>
  <c r="JS120"/>
  <c r="JT199"/>
  <c r="JU22"/>
  <c r="JX22"/>
  <c r="JY22"/>
  <c r="JZ22"/>
  <c r="JZ120" s="1"/>
  <c r="KA22"/>
  <c r="KA199" s="1"/>
  <c r="KB22"/>
  <c r="KC22"/>
  <c r="KG120"/>
  <c r="KH199"/>
  <c r="AY46" i="4"/>
  <c r="KQ22" i="2"/>
  <c r="AZ46" i="4" s="1"/>
  <c r="KN120" i="2"/>
  <c r="KO199"/>
  <c r="KS22"/>
  <c r="KT22"/>
  <c r="KU22"/>
  <c r="KU120" s="1"/>
  <c r="KV22"/>
  <c r="KV199" s="1"/>
  <c r="KW22"/>
  <c r="KX22"/>
  <c r="KZ22"/>
  <c r="LA22"/>
  <c r="LB22"/>
  <c r="LB120" s="1"/>
  <c r="LC22"/>
  <c r="LC199" s="1"/>
  <c r="LD22"/>
  <c r="LE22"/>
  <c r="LN22"/>
  <c r="LO22"/>
  <c r="LP22"/>
  <c r="LI120" s="1"/>
  <c r="LQ22"/>
  <c r="LJ199" s="1"/>
  <c r="LR22"/>
  <c r="LS22"/>
  <c r="MB22"/>
  <c r="MC22"/>
  <c r="MD22"/>
  <c r="LP120" s="1"/>
  <c r="ME22"/>
  <c r="LQ199" s="1"/>
  <c r="MF22"/>
  <c r="MG22"/>
  <c r="MI22"/>
  <c r="MJ22"/>
  <c r="MM22"/>
  <c r="MN22"/>
  <c r="MP22"/>
  <c r="MQ22"/>
  <c r="MS22"/>
  <c r="ME199" s="1"/>
  <c r="MT22"/>
  <c r="MU22"/>
  <c r="MW22"/>
  <c r="MX22"/>
  <c r="MY22"/>
  <c r="MK120" s="1"/>
  <c r="MZ22"/>
  <c r="ML199" s="1"/>
  <c r="NA22"/>
  <c r="NB22"/>
  <c r="ND22"/>
  <c r="NE22"/>
  <c r="NF22"/>
  <c r="MR120" s="1"/>
  <c r="NG22"/>
  <c r="MS199" s="1"/>
  <c r="NH22"/>
  <c r="NI22"/>
  <c r="NK22"/>
  <c r="NL22"/>
  <c r="NM22"/>
  <c r="MY120" s="1"/>
  <c r="NN22"/>
  <c r="MZ199" s="1"/>
  <c r="NO22"/>
  <c r="NP22"/>
  <c r="NR22"/>
  <c r="NS22"/>
  <c r="NT22"/>
  <c r="NF120" s="1"/>
  <c r="NU22"/>
  <c r="NG199" s="1"/>
  <c r="NV22"/>
  <c r="NW22"/>
  <c r="NY22"/>
  <c r="NZ22"/>
  <c r="OA22"/>
  <c r="NM120" s="1"/>
  <c r="OB22"/>
  <c r="NN199" s="1"/>
  <c r="OC22"/>
  <c r="OD22"/>
  <c r="OF22"/>
  <c r="OG22"/>
  <c r="OH22"/>
  <c r="NT120" s="1"/>
  <c r="OI22"/>
  <c r="NU199" s="1"/>
  <c r="OJ22"/>
  <c r="OK22"/>
  <c r="OM22"/>
  <c r="ON22"/>
  <c r="OO22"/>
  <c r="OA120" s="1"/>
  <c r="OP22"/>
  <c r="OB199" s="1"/>
  <c r="OQ22"/>
  <c r="OR22"/>
  <c r="OT22"/>
  <c r="OU22"/>
  <c r="OV22"/>
  <c r="OH120" s="1"/>
  <c r="OW22"/>
  <c r="OI199" s="1"/>
  <c r="OX22"/>
  <c r="OY22"/>
  <c r="PA22"/>
  <c r="PB22"/>
  <c r="PC22"/>
  <c r="OO120" s="1"/>
  <c r="PD22"/>
  <c r="OP199" s="1"/>
  <c r="PE22"/>
  <c r="PF22"/>
  <c r="PH22"/>
  <c r="PI22"/>
  <c r="PJ22"/>
  <c r="OV120" s="1"/>
  <c r="PK22"/>
  <c r="OW199" s="1"/>
  <c r="PL22"/>
  <c r="PM22"/>
  <c r="PO22"/>
  <c r="PP22"/>
  <c r="PQ22"/>
  <c r="PC120" s="1"/>
  <c r="PR22"/>
  <c r="PD199" s="1"/>
  <c r="PS22"/>
  <c r="PT22"/>
  <c r="PV22"/>
  <c r="PW22"/>
  <c r="PX22"/>
  <c r="PJ120" s="1"/>
  <c r="PY22"/>
  <c r="PK199" s="1"/>
  <c r="PZ22"/>
  <c r="QA22"/>
  <c r="QC22"/>
  <c r="QD22"/>
  <c r="QE22"/>
  <c r="PQ120" s="1"/>
  <c r="QF22"/>
  <c r="PR199" s="1"/>
  <c r="QG22"/>
  <c r="QH22"/>
  <c r="QJ22"/>
  <c r="QK22"/>
  <c r="QL22"/>
  <c r="PX120" s="1"/>
  <c r="QM22"/>
  <c r="PY199" s="1"/>
  <c r="QN22"/>
  <c r="QO22"/>
  <c r="QQ22"/>
  <c r="QR22"/>
  <c r="QS22"/>
  <c r="QE120" s="1"/>
  <c r="QT22"/>
  <c r="QF199" s="1"/>
  <c r="QU22"/>
  <c r="QV22"/>
  <c r="F121"/>
  <c r="G200"/>
  <c r="M121"/>
  <c r="N200"/>
  <c r="T121"/>
  <c r="U200"/>
  <c r="AA121"/>
  <c r="AB200"/>
  <c r="AH121"/>
  <c r="AI200"/>
  <c r="AK23"/>
  <c r="N6" i="4" s="1"/>
  <c r="AM23" i="2"/>
  <c r="AN23"/>
  <c r="AO121"/>
  <c r="AP200"/>
  <c r="AQ23"/>
  <c r="AV121"/>
  <c r="AW200"/>
  <c r="P6" i="4"/>
  <c r="BC121" i="2"/>
  <c r="BD200"/>
  <c r="BJ121"/>
  <c r="BK200"/>
  <c r="BQ121"/>
  <c r="BR200"/>
  <c r="S6" i="4"/>
  <c r="BX121" i="2"/>
  <c r="BY200"/>
  <c r="CE121"/>
  <c r="CF200"/>
  <c r="U6" i="4"/>
  <c r="CL121" i="2"/>
  <c r="CM200"/>
  <c r="CS121"/>
  <c r="CT200"/>
  <c r="CZ121"/>
  <c r="DA200"/>
  <c r="DG121"/>
  <c r="DH200"/>
  <c r="DN121"/>
  <c r="DO200"/>
  <c r="Z6" i="4"/>
  <c r="DU121" i="2"/>
  <c r="DV200"/>
  <c r="EB121"/>
  <c r="EC200"/>
  <c r="EI121"/>
  <c r="EJ200"/>
  <c r="EP121"/>
  <c r="EQ200"/>
  <c r="EW121"/>
  <c r="EX200"/>
  <c r="FD121"/>
  <c r="FE200"/>
  <c r="FI23"/>
  <c r="FJ23"/>
  <c r="FK23"/>
  <c r="FK121" s="1"/>
  <c r="FL23"/>
  <c r="FL200" s="1"/>
  <c r="FM23"/>
  <c r="FS200"/>
  <c r="FW23"/>
  <c r="FX23"/>
  <c r="FY23"/>
  <c r="FY121" s="1"/>
  <c r="FZ23"/>
  <c r="FZ200" s="1"/>
  <c r="GA23"/>
  <c r="GG200"/>
  <c r="GM121"/>
  <c r="GN200"/>
  <c r="GT121"/>
  <c r="GU200"/>
  <c r="HA121"/>
  <c r="HB200"/>
  <c r="HI200"/>
  <c r="HO121"/>
  <c r="HP200"/>
  <c r="HV121"/>
  <c r="HW200"/>
  <c r="IC121"/>
  <c r="ID200"/>
  <c r="AR6" i="4"/>
  <c r="IJ121" i="2"/>
  <c r="IK200"/>
  <c r="IO23"/>
  <c r="IP23"/>
  <c r="IQ121"/>
  <c r="IR200"/>
  <c r="IS23"/>
  <c r="IV23"/>
  <c r="IW23"/>
  <c r="IX23"/>
  <c r="IX121" s="1"/>
  <c r="IY23"/>
  <c r="IY200" s="1"/>
  <c r="IZ23"/>
  <c r="JJ23"/>
  <c r="JK23"/>
  <c r="JL23"/>
  <c r="JL121" s="1"/>
  <c r="JM23"/>
  <c r="JM200" s="1"/>
  <c r="JN23"/>
  <c r="JQ23"/>
  <c r="JR23"/>
  <c r="JS121"/>
  <c r="JT200"/>
  <c r="JU23"/>
  <c r="JX23"/>
  <c r="JY23"/>
  <c r="JZ23"/>
  <c r="JZ121" s="1"/>
  <c r="KA23"/>
  <c r="KA200" s="1"/>
  <c r="KB23"/>
  <c r="KC23"/>
  <c r="KG121"/>
  <c r="KH200"/>
  <c r="AY6" i="4"/>
  <c r="KN121" i="2"/>
  <c r="KO200"/>
  <c r="KS23"/>
  <c r="KT23"/>
  <c r="KU23"/>
  <c r="KU121" s="1"/>
  <c r="KV23"/>
  <c r="KV200" s="1"/>
  <c r="KW23"/>
  <c r="KZ23"/>
  <c r="LA23"/>
  <c r="LB23"/>
  <c r="LB121" s="1"/>
  <c r="LC23"/>
  <c r="LC200" s="1"/>
  <c r="LD23"/>
  <c r="LN23"/>
  <c r="LO23"/>
  <c r="LP23"/>
  <c r="LI121" s="1"/>
  <c r="LQ23"/>
  <c r="LJ200" s="1"/>
  <c r="LR23"/>
  <c r="MB23"/>
  <c r="MC23"/>
  <c r="MD23"/>
  <c r="LP121" s="1"/>
  <c r="ME23"/>
  <c r="LQ200" s="1"/>
  <c r="MF23"/>
  <c r="MG23"/>
  <c r="MI23"/>
  <c r="MJ23"/>
  <c r="MM23"/>
  <c r="MP23"/>
  <c r="MQ23"/>
  <c r="MS23"/>
  <c r="ME200" s="1"/>
  <c r="MT23"/>
  <c r="MW23"/>
  <c r="MX23"/>
  <c r="MY23"/>
  <c r="MK121" s="1"/>
  <c r="MZ23"/>
  <c r="ML200" s="1"/>
  <c r="NA23"/>
  <c r="NB23"/>
  <c r="ND23"/>
  <c r="NE23"/>
  <c r="NF23"/>
  <c r="MR121" s="1"/>
  <c r="NG23"/>
  <c r="MS200" s="1"/>
  <c r="NH23"/>
  <c r="NK23"/>
  <c r="NL23"/>
  <c r="NM23"/>
  <c r="MY121" s="1"/>
  <c r="NN23"/>
  <c r="MZ200" s="1"/>
  <c r="NO23"/>
  <c r="NP23"/>
  <c r="NR23"/>
  <c r="NS23"/>
  <c r="NT23"/>
  <c r="NF121" s="1"/>
  <c r="NU23"/>
  <c r="NG200" s="1"/>
  <c r="NV23"/>
  <c r="NY23"/>
  <c r="NZ23"/>
  <c r="OA23"/>
  <c r="NM121" s="1"/>
  <c r="OB23"/>
  <c r="NN200" s="1"/>
  <c r="OC23"/>
  <c r="OD23"/>
  <c r="OF23"/>
  <c r="OG23"/>
  <c r="OH23"/>
  <c r="NT121" s="1"/>
  <c r="OI23"/>
  <c r="NU200" s="1"/>
  <c r="OJ23"/>
  <c r="OM23"/>
  <c r="ON23"/>
  <c r="OP23"/>
  <c r="OB200" s="1"/>
  <c r="OQ23"/>
  <c r="OT23"/>
  <c r="OU23"/>
  <c r="OV23"/>
  <c r="OH121" s="1"/>
  <c r="OW23"/>
  <c r="OI200" s="1"/>
  <c r="OX23"/>
  <c r="PA23"/>
  <c r="PB23"/>
  <c r="PC23"/>
  <c r="OO121" s="1"/>
  <c r="PD23"/>
  <c r="OP200" s="1"/>
  <c r="PE23"/>
  <c r="PF23"/>
  <c r="PH23"/>
  <c r="PI23"/>
  <c r="PJ23"/>
  <c r="OV121" s="1"/>
  <c r="PK23"/>
  <c r="OW200" s="1"/>
  <c r="PL23"/>
  <c r="PO23"/>
  <c r="PP23"/>
  <c r="PQ23"/>
  <c r="PC121" s="1"/>
  <c r="PR23"/>
  <c r="PD200" s="1"/>
  <c r="PS23"/>
  <c r="PT23"/>
  <c r="PV23"/>
  <c r="PW23"/>
  <c r="PX23"/>
  <c r="PJ121" s="1"/>
  <c r="PY23"/>
  <c r="PK200" s="1"/>
  <c r="PZ23"/>
  <c r="QC23"/>
  <c r="QD23"/>
  <c r="QE23"/>
  <c r="PQ121" s="1"/>
  <c r="QF23"/>
  <c r="PR200" s="1"/>
  <c r="QG23"/>
  <c r="QJ23"/>
  <c r="QK23"/>
  <c r="QL23"/>
  <c r="PX121" s="1"/>
  <c r="QM23"/>
  <c r="PY200" s="1"/>
  <c r="QN23"/>
  <c r="QO23"/>
  <c r="QQ23"/>
  <c r="QR23"/>
  <c r="QS23"/>
  <c r="QE121" s="1"/>
  <c r="QT23"/>
  <c r="QF200" s="1"/>
  <c r="QU23"/>
  <c r="QV23"/>
  <c r="F122"/>
  <c r="G201"/>
  <c r="M122"/>
  <c r="N201"/>
  <c r="T122"/>
  <c r="U201"/>
  <c r="AA122"/>
  <c r="AB201"/>
  <c r="AH122"/>
  <c r="AI201"/>
  <c r="AM24"/>
  <c r="AN24"/>
  <c r="AO122"/>
  <c r="AP201"/>
  <c r="AQ24"/>
  <c r="AV122"/>
  <c r="AW201"/>
  <c r="BC122"/>
  <c r="BD201"/>
  <c r="BJ122"/>
  <c r="BK201"/>
  <c r="BQ122"/>
  <c r="BR201"/>
  <c r="BX122"/>
  <c r="BY201"/>
  <c r="CE122"/>
  <c r="CF201"/>
  <c r="CL122"/>
  <c r="CM201"/>
  <c r="CS122"/>
  <c r="CT201"/>
  <c r="CZ122"/>
  <c r="DA201"/>
  <c r="DG122"/>
  <c r="DH201"/>
  <c r="DN122"/>
  <c r="DO201"/>
  <c r="DU122"/>
  <c r="DV201"/>
  <c r="EB122"/>
  <c r="EC201"/>
  <c r="EI122"/>
  <c r="EJ201"/>
  <c r="EP122"/>
  <c r="EQ201"/>
  <c r="EW122"/>
  <c r="EX201"/>
  <c r="FD122"/>
  <c r="FE201"/>
  <c r="FI24"/>
  <c r="FJ24"/>
  <c r="FK24"/>
  <c r="FK122" s="1"/>
  <c r="FL24"/>
  <c r="FL201" s="1"/>
  <c r="FM24"/>
  <c r="FR122"/>
  <c r="FS201"/>
  <c r="FW24"/>
  <c r="FX24"/>
  <c r="FY24"/>
  <c r="FY122" s="1"/>
  <c r="FZ24"/>
  <c r="FZ201" s="1"/>
  <c r="GA24"/>
  <c r="GG201"/>
  <c r="GM122"/>
  <c r="GN201"/>
  <c r="GT122"/>
  <c r="GU201"/>
  <c r="HA122"/>
  <c r="HB201"/>
  <c r="HI201"/>
  <c r="HO122"/>
  <c r="HP201"/>
  <c r="HV122"/>
  <c r="HW201"/>
  <c r="IC122"/>
  <c r="ID201"/>
  <c r="IJ122"/>
  <c r="IK201"/>
  <c r="IO24"/>
  <c r="IP24"/>
  <c r="IQ122"/>
  <c r="IR201"/>
  <c r="IS24"/>
  <c r="IV24"/>
  <c r="IW24"/>
  <c r="IX24"/>
  <c r="IX122" s="1"/>
  <c r="IY24"/>
  <c r="IY201" s="1"/>
  <c r="IZ24"/>
  <c r="JJ24"/>
  <c r="JK24"/>
  <c r="JL24"/>
  <c r="JL122" s="1"/>
  <c r="JM24"/>
  <c r="JM201" s="1"/>
  <c r="JN24"/>
  <c r="JQ24"/>
  <c r="JR24"/>
  <c r="JS122"/>
  <c r="JT201"/>
  <c r="JU24"/>
  <c r="JX24"/>
  <c r="JY24"/>
  <c r="JZ24"/>
  <c r="JZ122" s="1"/>
  <c r="KA24"/>
  <c r="KA201" s="1"/>
  <c r="KB24"/>
  <c r="KC24"/>
  <c r="KG122"/>
  <c r="KH201"/>
  <c r="AY43" i="4"/>
  <c r="KN122" i="2"/>
  <c r="KO201"/>
  <c r="KS24"/>
  <c r="KT24"/>
  <c r="KU24"/>
  <c r="KU122" s="1"/>
  <c r="KV24"/>
  <c r="KV201" s="1"/>
  <c r="KW24"/>
  <c r="KZ24"/>
  <c r="LA24"/>
  <c r="LB24"/>
  <c r="LB122" s="1"/>
  <c r="LC24"/>
  <c r="LC201" s="1"/>
  <c r="LD24"/>
  <c r="LN24"/>
  <c r="LO24"/>
  <c r="LP24"/>
  <c r="LI122" s="1"/>
  <c r="LQ24"/>
  <c r="LJ201" s="1"/>
  <c r="LR24"/>
  <c r="MB24"/>
  <c r="MC24"/>
  <c r="MD24"/>
  <c r="LP122" s="1"/>
  <c r="ME24"/>
  <c r="LQ201" s="1"/>
  <c r="MF24"/>
  <c r="MG24"/>
  <c r="MI24"/>
  <c r="MJ24"/>
  <c r="MM24"/>
  <c r="MP24"/>
  <c r="MQ24"/>
  <c r="MS24"/>
  <c r="ME201" s="1"/>
  <c r="MT24"/>
  <c r="MW24"/>
  <c r="MX24"/>
  <c r="MY24"/>
  <c r="MK122" s="1"/>
  <c r="MZ24"/>
  <c r="ML201" s="1"/>
  <c r="NA24"/>
  <c r="NB24"/>
  <c r="ND24"/>
  <c r="NE24"/>
  <c r="NF24"/>
  <c r="MR122" s="1"/>
  <c r="NG24"/>
  <c r="MS201" s="1"/>
  <c r="NH24"/>
  <c r="NK24"/>
  <c r="NL24"/>
  <c r="NM24"/>
  <c r="MY122" s="1"/>
  <c r="NN24"/>
  <c r="MZ201" s="1"/>
  <c r="NO24"/>
  <c r="NP24"/>
  <c r="NR24"/>
  <c r="NS24"/>
  <c r="NT24"/>
  <c r="NF122" s="1"/>
  <c r="NU24"/>
  <c r="NG201" s="1"/>
  <c r="NV24"/>
  <c r="NY24"/>
  <c r="NZ24"/>
  <c r="OA24"/>
  <c r="NM122" s="1"/>
  <c r="OB24"/>
  <c r="NN201" s="1"/>
  <c r="OC24"/>
  <c r="OD24"/>
  <c r="OF24"/>
  <c r="OG24"/>
  <c r="OH24"/>
  <c r="NT122" s="1"/>
  <c r="OI24"/>
  <c r="NU201" s="1"/>
  <c r="OJ24"/>
  <c r="OM24"/>
  <c r="ON24"/>
  <c r="OO24"/>
  <c r="OA122" s="1"/>
  <c r="OP24"/>
  <c r="OB201" s="1"/>
  <c r="OQ24"/>
  <c r="OT24"/>
  <c r="OU24"/>
  <c r="OV24"/>
  <c r="OH122" s="1"/>
  <c r="OW24"/>
  <c r="OI201" s="1"/>
  <c r="OX24"/>
  <c r="PA24"/>
  <c r="PB24"/>
  <c r="PC24"/>
  <c r="OO122" s="1"/>
  <c r="PD24"/>
  <c r="OP201" s="1"/>
  <c r="PE24"/>
  <c r="PF24"/>
  <c r="PH24"/>
  <c r="PI24"/>
  <c r="PJ24"/>
  <c r="OV122" s="1"/>
  <c r="PK24"/>
  <c r="OW201" s="1"/>
  <c r="PL24"/>
  <c r="PO24"/>
  <c r="PP24"/>
  <c r="PQ24"/>
  <c r="PC122" s="1"/>
  <c r="PR24"/>
  <c r="PD201" s="1"/>
  <c r="PS24"/>
  <c r="PT24"/>
  <c r="PV24"/>
  <c r="PW24"/>
  <c r="PX24"/>
  <c r="PJ122" s="1"/>
  <c r="PY24"/>
  <c r="PK201" s="1"/>
  <c r="PZ24"/>
  <c r="QC24"/>
  <c r="QD24"/>
  <c r="QE24"/>
  <c r="PQ122" s="1"/>
  <c r="QF24"/>
  <c r="PR201" s="1"/>
  <c r="QG24"/>
  <c r="QJ24"/>
  <c r="QK24"/>
  <c r="QL24"/>
  <c r="PX122" s="1"/>
  <c r="QM24"/>
  <c r="PY201" s="1"/>
  <c r="QN24"/>
  <c r="QO24"/>
  <c r="QQ24"/>
  <c r="QR24"/>
  <c r="QS24"/>
  <c r="QE122" s="1"/>
  <c r="QT24"/>
  <c r="QF201" s="1"/>
  <c r="QU24"/>
  <c r="QV24"/>
  <c r="F123"/>
  <c r="G202"/>
  <c r="M123"/>
  <c r="N202"/>
  <c r="T123"/>
  <c r="U202"/>
  <c r="AA123"/>
  <c r="AB202"/>
  <c r="AH123"/>
  <c r="AI202"/>
  <c r="AM25"/>
  <c r="AN25"/>
  <c r="AO123"/>
  <c r="AP202"/>
  <c r="AQ25"/>
  <c r="AV123"/>
  <c r="AW202"/>
  <c r="P67" i="4"/>
  <c r="BC123" i="2"/>
  <c r="BD202"/>
  <c r="BJ123"/>
  <c r="BK202"/>
  <c r="BQ123"/>
  <c r="BR202"/>
  <c r="S67" i="4"/>
  <c r="BX123" i="2"/>
  <c r="BY202"/>
  <c r="T67" i="4"/>
  <c r="CE123" i="2"/>
  <c r="CF202"/>
  <c r="U67" i="4"/>
  <c r="CL123" i="2"/>
  <c r="CM202"/>
  <c r="CS123"/>
  <c r="CT202"/>
  <c r="CZ123"/>
  <c r="DA202"/>
  <c r="X67" i="4"/>
  <c r="DG123" i="2"/>
  <c r="DH202"/>
  <c r="Y67" i="4"/>
  <c r="DN123" i="2"/>
  <c r="DO202"/>
  <c r="Z67" i="4"/>
  <c r="DU123" i="2"/>
  <c r="DV202"/>
  <c r="AA67" i="4"/>
  <c r="EB123" i="2"/>
  <c r="EC202"/>
  <c r="AB67" i="4"/>
  <c r="EI123" i="2"/>
  <c r="EJ202"/>
  <c r="EP123"/>
  <c r="EQ202"/>
  <c r="EW123"/>
  <c r="EX202"/>
  <c r="AE67" i="4"/>
  <c r="FD123" i="2"/>
  <c r="FE202"/>
  <c r="FI25"/>
  <c r="FJ25"/>
  <c r="FK25"/>
  <c r="FK123" s="1"/>
  <c r="FL25"/>
  <c r="FL202" s="1"/>
  <c r="FM25"/>
  <c r="FN25"/>
  <c r="AG67" i="4" s="1"/>
  <c r="FR123" i="2"/>
  <c r="FS202"/>
  <c r="FW25"/>
  <c r="FX25"/>
  <c r="FY25"/>
  <c r="FY123" s="1"/>
  <c r="FZ25"/>
  <c r="FZ202" s="1"/>
  <c r="GA25"/>
  <c r="GB25"/>
  <c r="AI67" i="4" s="1"/>
  <c r="GF123" i="2"/>
  <c r="GG202"/>
  <c r="AJ67" i="4"/>
  <c r="GM123" i="2"/>
  <c r="GN202"/>
  <c r="AK67" i="4"/>
  <c r="GT123" i="2"/>
  <c r="GU202"/>
  <c r="AL67" i="4"/>
  <c r="HA123" i="2"/>
  <c r="HB202"/>
  <c r="HH123"/>
  <c r="HI202"/>
  <c r="AN67" i="4"/>
  <c r="HO123" i="2"/>
  <c r="HP202"/>
  <c r="AO67" i="4"/>
  <c r="HV123" i="2"/>
  <c r="HW202"/>
  <c r="IC123"/>
  <c r="ID202"/>
  <c r="AQ67" i="4"/>
  <c r="IJ123" i="2"/>
  <c r="IK202"/>
  <c r="AR67" i="4"/>
  <c r="IO25" i="2"/>
  <c r="IP25"/>
  <c r="IQ123"/>
  <c r="IR202"/>
  <c r="IS25"/>
  <c r="IT25"/>
  <c r="AS67" i="4" s="1"/>
  <c r="IV25" i="2"/>
  <c r="IW25"/>
  <c r="IX25"/>
  <c r="IX123" s="1"/>
  <c r="IY25"/>
  <c r="IY202" s="1"/>
  <c r="IZ25"/>
  <c r="JA25"/>
  <c r="AT67" i="4" s="1"/>
  <c r="AU67"/>
  <c r="JJ25" i="2"/>
  <c r="JK25"/>
  <c r="JL25"/>
  <c r="JL123" s="1"/>
  <c r="JM25"/>
  <c r="JM202" s="1"/>
  <c r="JN25"/>
  <c r="JO25"/>
  <c r="JQ25"/>
  <c r="JR25"/>
  <c r="JS123"/>
  <c r="JT202"/>
  <c r="JU25"/>
  <c r="JV25"/>
  <c r="AW67" i="4" s="1"/>
  <c r="JX25" i="2"/>
  <c r="JY25"/>
  <c r="JZ25"/>
  <c r="JZ123" s="1"/>
  <c r="KA25"/>
  <c r="KA202" s="1"/>
  <c r="KB25"/>
  <c r="KC25"/>
  <c r="KG123"/>
  <c r="KH202"/>
  <c r="AY67" i="4"/>
  <c r="KN123" i="2"/>
  <c r="KO202"/>
  <c r="KQ25"/>
  <c r="AZ67" i="4" s="1"/>
  <c r="KS25" i="2"/>
  <c r="KT25"/>
  <c r="KU25"/>
  <c r="KU123" s="1"/>
  <c r="KV25"/>
  <c r="KV202" s="1"/>
  <c r="KW25"/>
  <c r="KX25"/>
  <c r="KZ25"/>
  <c r="LA25"/>
  <c r="LB25"/>
  <c r="LB123" s="1"/>
  <c r="LC25"/>
  <c r="LC202" s="1"/>
  <c r="LD25"/>
  <c r="LE25"/>
  <c r="LN25"/>
  <c r="LO25"/>
  <c r="LP25"/>
  <c r="LI123" s="1"/>
  <c r="LQ25"/>
  <c r="LJ202" s="1"/>
  <c r="LR25"/>
  <c r="LS25"/>
  <c r="MB25"/>
  <c r="MC25"/>
  <c r="MD25"/>
  <c r="LP123" s="1"/>
  <c r="ME25"/>
  <c r="LQ202" s="1"/>
  <c r="MF25"/>
  <c r="MG25"/>
  <c r="MI25"/>
  <c r="MJ25"/>
  <c r="MM25"/>
  <c r="MN25"/>
  <c r="MP25"/>
  <c r="MQ25"/>
  <c r="MS25"/>
  <c r="ME202" s="1"/>
  <c r="MT25"/>
  <c r="MU25"/>
  <c r="MW25"/>
  <c r="MX25"/>
  <c r="MY25"/>
  <c r="MK123" s="1"/>
  <c r="MZ25"/>
  <c r="ML202" s="1"/>
  <c r="NA25"/>
  <c r="NB25"/>
  <c r="ND25"/>
  <c r="NE25"/>
  <c r="NF25"/>
  <c r="MR123" s="1"/>
  <c r="NG25"/>
  <c r="MS202" s="1"/>
  <c r="NH25"/>
  <c r="NI25"/>
  <c r="NK25"/>
  <c r="NL25"/>
  <c r="NM25"/>
  <c r="MY123" s="1"/>
  <c r="NN25"/>
  <c r="MZ202" s="1"/>
  <c r="NO25"/>
  <c r="NP25"/>
  <c r="NR25"/>
  <c r="NS25"/>
  <c r="NT25"/>
  <c r="NF123" s="1"/>
  <c r="NU25"/>
  <c r="NG202" s="1"/>
  <c r="NV25"/>
  <c r="NW25"/>
  <c r="NY25"/>
  <c r="NZ25"/>
  <c r="OA25"/>
  <c r="NM123" s="1"/>
  <c r="OB25"/>
  <c r="NN202" s="1"/>
  <c r="OC25"/>
  <c r="OD25"/>
  <c r="OF25"/>
  <c r="OG25"/>
  <c r="OH25"/>
  <c r="NT123" s="1"/>
  <c r="OI25"/>
  <c r="NU202" s="1"/>
  <c r="OJ25"/>
  <c r="OK25"/>
  <c r="OM25"/>
  <c r="ON25"/>
  <c r="OO25"/>
  <c r="OA123" s="1"/>
  <c r="OP25"/>
  <c r="OB202" s="1"/>
  <c r="OQ25"/>
  <c r="OR25"/>
  <c r="OT25"/>
  <c r="OU25"/>
  <c r="OV25"/>
  <c r="OH123" s="1"/>
  <c r="OW25"/>
  <c r="OI202" s="1"/>
  <c r="OX25"/>
  <c r="OY25"/>
  <c r="PA25"/>
  <c r="PB25"/>
  <c r="PC25"/>
  <c r="OO123" s="1"/>
  <c r="PD25"/>
  <c r="OP202" s="1"/>
  <c r="PE25"/>
  <c r="PF25"/>
  <c r="PH25"/>
  <c r="PI25"/>
  <c r="PJ25"/>
  <c r="OV123" s="1"/>
  <c r="PK25"/>
  <c r="OW202" s="1"/>
  <c r="PL25"/>
  <c r="PM25"/>
  <c r="PO25"/>
  <c r="PP25"/>
  <c r="PQ25"/>
  <c r="PC123" s="1"/>
  <c r="PR25"/>
  <c r="PD202" s="1"/>
  <c r="PS25"/>
  <c r="PT25"/>
  <c r="PV25"/>
  <c r="PW25"/>
  <c r="PX25"/>
  <c r="PJ123" s="1"/>
  <c r="PY25"/>
  <c r="PK202" s="1"/>
  <c r="PZ25"/>
  <c r="QA25"/>
  <c r="QC25"/>
  <c r="QD25"/>
  <c r="QE25"/>
  <c r="PQ123" s="1"/>
  <c r="QF25"/>
  <c r="PR202" s="1"/>
  <c r="QG25"/>
  <c r="QH25"/>
  <c r="QJ25"/>
  <c r="QK25"/>
  <c r="QL25"/>
  <c r="PX123" s="1"/>
  <c r="QM25"/>
  <c r="PY202" s="1"/>
  <c r="QN25"/>
  <c r="QO25"/>
  <c r="QQ25"/>
  <c r="QR25"/>
  <c r="QS25"/>
  <c r="QE123" s="1"/>
  <c r="QT25"/>
  <c r="QF202" s="1"/>
  <c r="QU25"/>
  <c r="QV25"/>
  <c r="F124"/>
  <c r="G203"/>
  <c r="M124"/>
  <c r="N203"/>
  <c r="T124"/>
  <c r="U203"/>
  <c r="AA124"/>
  <c r="AB203"/>
  <c r="AH124"/>
  <c r="AI203"/>
  <c r="AM26"/>
  <c r="AN26"/>
  <c r="AO124"/>
  <c r="AP203"/>
  <c r="AQ26"/>
  <c r="AV124"/>
  <c r="AW203"/>
  <c r="BC124"/>
  <c r="BD203"/>
  <c r="BJ124"/>
  <c r="BK203"/>
  <c r="BQ124"/>
  <c r="BR203"/>
  <c r="BX124"/>
  <c r="BY203"/>
  <c r="CE124"/>
  <c r="CF203"/>
  <c r="CL124"/>
  <c r="CM203"/>
  <c r="CS124"/>
  <c r="CT203"/>
  <c r="CZ124"/>
  <c r="DA203"/>
  <c r="DG124"/>
  <c r="DH203"/>
  <c r="DN124"/>
  <c r="DO203"/>
  <c r="DU124"/>
  <c r="DV203"/>
  <c r="EB124"/>
  <c r="EC203"/>
  <c r="EI124"/>
  <c r="EJ203"/>
  <c r="EP124"/>
  <c r="EQ203"/>
  <c r="EW124"/>
  <c r="EX203"/>
  <c r="FD124"/>
  <c r="FE203"/>
  <c r="FI26"/>
  <c r="FJ26"/>
  <c r="FK26"/>
  <c r="FK124" s="1"/>
  <c r="FL26"/>
  <c r="FL203" s="1"/>
  <c r="FM26"/>
  <c r="FR124"/>
  <c r="FS203"/>
  <c r="FW26"/>
  <c r="FX26"/>
  <c r="FY26"/>
  <c r="FY124" s="1"/>
  <c r="FZ26"/>
  <c r="FZ203" s="1"/>
  <c r="GA26"/>
  <c r="GG203"/>
  <c r="GM124"/>
  <c r="GN203"/>
  <c r="GT124"/>
  <c r="GU203"/>
  <c r="HA124"/>
  <c r="HB203"/>
  <c r="HI203"/>
  <c r="HO124"/>
  <c r="HP203"/>
  <c r="HV124"/>
  <c r="HW203"/>
  <c r="IC124"/>
  <c r="ID203"/>
  <c r="IJ124"/>
  <c r="IK203"/>
  <c r="IO26"/>
  <c r="IP26"/>
  <c r="IQ124"/>
  <c r="IR203"/>
  <c r="IS26"/>
  <c r="IV26"/>
  <c r="IW26"/>
  <c r="IX26"/>
  <c r="IX124" s="1"/>
  <c r="IY26"/>
  <c r="IY203" s="1"/>
  <c r="IZ26"/>
  <c r="JJ26"/>
  <c r="JK26"/>
  <c r="JL26"/>
  <c r="JL124" s="1"/>
  <c r="JM26"/>
  <c r="JM203" s="1"/>
  <c r="JN26"/>
  <c r="JQ26"/>
  <c r="JR26"/>
  <c r="JS124"/>
  <c r="JT203"/>
  <c r="JU26"/>
  <c r="JX26"/>
  <c r="JY26"/>
  <c r="JZ26"/>
  <c r="JZ124" s="1"/>
  <c r="KA26"/>
  <c r="KA203" s="1"/>
  <c r="KB26"/>
  <c r="KC26"/>
  <c r="KG124"/>
  <c r="KH203"/>
  <c r="AY11" i="4"/>
  <c r="KN124" i="2"/>
  <c r="KO203"/>
  <c r="KS26"/>
  <c r="KT26"/>
  <c r="KU26"/>
  <c r="KU124" s="1"/>
  <c r="KV26"/>
  <c r="KV203" s="1"/>
  <c r="KW26"/>
  <c r="KZ26"/>
  <c r="LA26"/>
  <c r="LB26"/>
  <c r="LB124" s="1"/>
  <c r="LC26"/>
  <c r="LC203" s="1"/>
  <c r="LD26"/>
  <c r="LN26"/>
  <c r="LO26"/>
  <c r="LP26"/>
  <c r="LI124" s="1"/>
  <c r="LQ26"/>
  <c r="LJ203" s="1"/>
  <c r="LR26"/>
  <c r="MB26"/>
  <c r="MC26"/>
  <c r="MD26"/>
  <c r="LP124" s="1"/>
  <c r="ME26"/>
  <c r="LQ203" s="1"/>
  <c r="MF26"/>
  <c r="MG26"/>
  <c r="MI26"/>
  <c r="MJ26"/>
  <c r="MM26"/>
  <c r="MP26"/>
  <c r="MQ26"/>
  <c r="MS26"/>
  <c r="ME203" s="1"/>
  <c r="MT26"/>
  <c r="MW26"/>
  <c r="MX26"/>
  <c r="MY26"/>
  <c r="MK124" s="1"/>
  <c r="MZ26"/>
  <c r="ML203" s="1"/>
  <c r="NA26"/>
  <c r="NB26"/>
  <c r="ND26"/>
  <c r="NE26"/>
  <c r="NF26"/>
  <c r="MR124" s="1"/>
  <c r="NG26"/>
  <c r="MS203" s="1"/>
  <c r="NH26"/>
  <c r="NK26"/>
  <c r="NL26"/>
  <c r="NM26"/>
  <c r="MY124" s="1"/>
  <c r="NN26"/>
  <c r="MZ203" s="1"/>
  <c r="NO26"/>
  <c r="NP26"/>
  <c r="NR26"/>
  <c r="NS26"/>
  <c r="NT26"/>
  <c r="NF124" s="1"/>
  <c r="NU26"/>
  <c r="NG203" s="1"/>
  <c r="NV26"/>
  <c r="NY26"/>
  <c r="NZ26"/>
  <c r="OA26"/>
  <c r="NM124" s="1"/>
  <c r="OB26"/>
  <c r="NN203" s="1"/>
  <c r="OC26"/>
  <c r="OD26"/>
  <c r="OF26"/>
  <c r="OG26"/>
  <c r="OH26"/>
  <c r="NT124" s="1"/>
  <c r="OI26"/>
  <c r="NU203" s="1"/>
  <c r="OJ26"/>
  <c r="OM26"/>
  <c r="ON26"/>
  <c r="OO26"/>
  <c r="OA124" s="1"/>
  <c r="OP26"/>
  <c r="OB203" s="1"/>
  <c r="OQ26"/>
  <c r="OT26"/>
  <c r="OU26"/>
  <c r="OV26"/>
  <c r="OH124" s="1"/>
  <c r="OW26"/>
  <c r="OI203" s="1"/>
  <c r="OX26"/>
  <c r="PA26"/>
  <c r="PB26"/>
  <c r="PC26"/>
  <c r="OO124" s="1"/>
  <c r="PD26"/>
  <c r="OP203" s="1"/>
  <c r="PE26"/>
  <c r="PF26"/>
  <c r="PH26"/>
  <c r="PI26"/>
  <c r="PJ26"/>
  <c r="OV124" s="1"/>
  <c r="PK26"/>
  <c r="OW203" s="1"/>
  <c r="PL26"/>
  <c r="PO26"/>
  <c r="PP26"/>
  <c r="PQ26"/>
  <c r="PC124" s="1"/>
  <c r="PR26"/>
  <c r="PD203" s="1"/>
  <c r="PS26"/>
  <c r="PT26"/>
  <c r="PV26"/>
  <c r="PW26"/>
  <c r="PX26"/>
  <c r="PJ124" s="1"/>
  <c r="PY26"/>
  <c r="PK203" s="1"/>
  <c r="PZ26"/>
  <c r="QC26"/>
  <c r="QD26"/>
  <c r="QE26"/>
  <c r="PQ124" s="1"/>
  <c r="QF26"/>
  <c r="PR203" s="1"/>
  <c r="QG26"/>
  <c r="QJ26"/>
  <c r="QK26"/>
  <c r="QL26"/>
  <c r="PX124" s="1"/>
  <c r="QM26"/>
  <c r="PY203" s="1"/>
  <c r="QN26"/>
  <c r="QO26"/>
  <c r="QQ26"/>
  <c r="QR26"/>
  <c r="QS26"/>
  <c r="QE124" s="1"/>
  <c r="QT26"/>
  <c r="QF203" s="1"/>
  <c r="QU26"/>
  <c r="QV26"/>
  <c r="F125"/>
  <c r="G204"/>
  <c r="M125"/>
  <c r="N204"/>
  <c r="T125"/>
  <c r="U204"/>
  <c r="AA125"/>
  <c r="AB204"/>
  <c r="AH125"/>
  <c r="AI204"/>
  <c r="AM27"/>
  <c r="AN27"/>
  <c r="AO125"/>
  <c r="AP204"/>
  <c r="AQ27"/>
  <c r="AV125"/>
  <c r="AW204"/>
  <c r="BC125"/>
  <c r="BD204"/>
  <c r="BJ125"/>
  <c r="BK204"/>
  <c r="BQ125"/>
  <c r="BR204"/>
  <c r="BX125"/>
  <c r="BY204"/>
  <c r="T10" i="4"/>
  <c r="CE125" i="2"/>
  <c r="CF204"/>
  <c r="CL125"/>
  <c r="CM204"/>
  <c r="CS125"/>
  <c r="CT204"/>
  <c r="CZ125"/>
  <c r="DA204"/>
  <c r="DG125"/>
  <c r="DH204"/>
  <c r="DN125"/>
  <c r="DO204"/>
  <c r="DU125"/>
  <c r="DV204"/>
  <c r="EB125"/>
  <c r="EC204"/>
  <c r="EI125"/>
  <c r="EJ204"/>
  <c r="EP125"/>
  <c r="EQ204"/>
  <c r="EW125"/>
  <c r="EX204"/>
  <c r="FD125"/>
  <c r="FE204"/>
  <c r="FI27"/>
  <c r="FJ27"/>
  <c r="FK27"/>
  <c r="FK125" s="1"/>
  <c r="FL27"/>
  <c r="FL204" s="1"/>
  <c r="FM27"/>
  <c r="FR125"/>
  <c r="FS204"/>
  <c r="FW27"/>
  <c r="FX27"/>
  <c r="FY27"/>
  <c r="FY125" s="1"/>
  <c r="FZ27"/>
  <c r="FZ204" s="1"/>
  <c r="GA27"/>
  <c r="GG204"/>
  <c r="GM125"/>
  <c r="GN204"/>
  <c r="GT125"/>
  <c r="GU204"/>
  <c r="HA125"/>
  <c r="HB204"/>
  <c r="AM10" i="4"/>
  <c r="HI204" i="2"/>
  <c r="HO125"/>
  <c r="HP204"/>
  <c r="AO10" i="4"/>
  <c r="HV125" i="2"/>
  <c r="HW204"/>
  <c r="IC125"/>
  <c r="ID204"/>
  <c r="AQ10" i="4"/>
  <c r="IJ125" i="2"/>
  <c r="IK204"/>
  <c r="IO27"/>
  <c r="IP27"/>
  <c r="IQ125"/>
  <c r="IR204"/>
  <c r="IS27"/>
  <c r="IV27"/>
  <c r="IW27"/>
  <c r="IX27"/>
  <c r="IX125" s="1"/>
  <c r="IY27"/>
  <c r="IY204" s="1"/>
  <c r="IZ27"/>
  <c r="AU10" i="4"/>
  <c r="JJ27" i="2"/>
  <c r="JK27"/>
  <c r="JL27"/>
  <c r="JL125" s="1"/>
  <c r="JM27"/>
  <c r="JM204" s="1"/>
  <c r="JN27"/>
  <c r="JO27"/>
  <c r="JQ27"/>
  <c r="JR27"/>
  <c r="JS125"/>
  <c r="JT204"/>
  <c r="JU27"/>
  <c r="JX27"/>
  <c r="JY27"/>
  <c r="JZ27"/>
  <c r="JZ125" s="1"/>
  <c r="KA27"/>
  <c r="KA204" s="1"/>
  <c r="KB27"/>
  <c r="KC27"/>
  <c r="KG125"/>
  <c r="KH204"/>
  <c r="AY10" i="4"/>
  <c r="KQ27" i="2"/>
  <c r="AZ10" i="4" s="1"/>
  <c r="KN125" i="2"/>
  <c r="KO204"/>
  <c r="KS27"/>
  <c r="KT27"/>
  <c r="KU27"/>
  <c r="KU125" s="1"/>
  <c r="KV27"/>
  <c r="KV204" s="1"/>
  <c r="KW27"/>
  <c r="KX27"/>
  <c r="KZ27"/>
  <c r="LA27"/>
  <c r="LB27"/>
  <c r="LB125" s="1"/>
  <c r="LC27"/>
  <c r="LC204" s="1"/>
  <c r="LD27"/>
  <c r="LE27"/>
  <c r="LN27"/>
  <c r="LO27"/>
  <c r="LP27"/>
  <c r="LI125" s="1"/>
  <c r="LQ27"/>
  <c r="LJ204" s="1"/>
  <c r="LR27"/>
  <c r="LS27"/>
  <c r="MB27"/>
  <c r="MC27"/>
  <c r="MD27"/>
  <c r="LP125" s="1"/>
  <c r="ME27"/>
  <c r="LQ204" s="1"/>
  <c r="MF27"/>
  <c r="MG27"/>
  <c r="MI27"/>
  <c r="MJ27"/>
  <c r="MM27"/>
  <c r="MN27"/>
  <c r="MP27"/>
  <c r="MQ27"/>
  <c r="MS27"/>
  <c r="ME204" s="1"/>
  <c r="MT27"/>
  <c r="MU27"/>
  <c r="MW27"/>
  <c r="MX27"/>
  <c r="MY27"/>
  <c r="MK125" s="1"/>
  <c r="MZ27"/>
  <c r="ML204" s="1"/>
  <c r="NA27"/>
  <c r="NB27"/>
  <c r="ND27"/>
  <c r="NE27"/>
  <c r="NF27"/>
  <c r="MR125" s="1"/>
  <c r="NG27"/>
  <c r="MS204" s="1"/>
  <c r="NH27"/>
  <c r="NI27"/>
  <c r="NK27"/>
  <c r="NL27"/>
  <c r="NM27"/>
  <c r="MY125" s="1"/>
  <c r="NN27"/>
  <c r="MZ204" s="1"/>
  <c r="NO27"/>
  <c r="NP27"/>
  <c r="NR27"/>
  <c r="NS27"/>
  <c r="NT27"/>
  <c r="NF125" s="1"/>
  <c r="NU27"/>
  <c r="NG204" s="1"/>
  <c r="NV27"/>
  <c r="NW27"/>
  <c r="NY27"/>
  <c r="NZ27"/>
  <c r="OA27"/>
  <c r="NM125" s="1"/>
  <c r="OB27"/>
  <c r="NN204" s="1"/>
  <c r="OC27"/>
  <c r="OD27"/>
  <c r="OF27"/>
  <c r="OG27"/>
  <c r="OH27"/>
  <c r="NT125" s="1"/>
  <c r="OI27"/>
  <c r="NU204" s="1"/>
  <c r="OJ27"/>
  <c r="OK27"/>
  <c r="OM27"/>
  <c r="ON27"/>
  <c r="OO27"/>
  <c r="OA125" s="1"/>
  <c r="OP27"/>
  <c r="OB204" s="1"/>
  <c r="OQ27"/>
  <c r="OR27"/>
  <c r="OT27"/>
  <c r="OU27"/>
  <c r="OV27"/>
  <c r="OH125" s="1"/>
  <c r="OW27"/>
  <c r="OI204" s="1"/>
  <c r="OX27"/>
  <c r="OY27"/>
  <c r="PA27"/>
  <c r="PB27"/>
  <c r="PC27"/>
  <c r="OO125" s="1"/>
  <c r="PD27"/>
  <c r="OP204" s="1"/>
  <c r="PE27"/>
  <c r="PF27"/>
  <c r="PH27"/>
  <c r="PI27"/>
  <c r="PJ27"/>
  <c r="OV125" s="1"/>
  <c r="PK27"/>
  <c r="OW204" s="1"/>
  <c r="PL27"/>
  <c r="PM27"/>
  <c r="PO27"/>
  <c r="PP27"/>
  <c r="PQ27"/>
  <c r="PC125" s="1"/>
  <c r="PR27"/>
  <c r="PD204" s="1"/>
  <c r="PS27"/>
  <c r="PT27"/>
  <c r="PV27"/>
  <c r="PW27"/>
  <c r="PX27"/>
  <c r="PJ125" s="1"/>
  <c r="PY27"/>
  <c r="PK204" s="1"/>
  <c r="PZ27"/>
  <c r="QA27"/>
  <c r="QC27"/>
  <c r="QD27"/>
  <c r="QE27"/>
  <c r="PQ125" s="1"/>
  <c r="QF27"/>
  <c r="PR204" s="1"/>
  <c r="QG27"/>
  <c r="QH27"/>
  <c r="QJ27"/>
  <c r="QK27"/>
  <c r="QL27"/>
  <c r="PX125" s="1"/>
  <c r="QM27"/>
  <c r="PY204" s="1"/>
  <c r="QN27"/>
  <c r="QO27"/>
  <c r="QQ27"/>
  <c r="QR27"/>
  <c r="QS27"/>
  <c r="QE125" s="1"/>
  <c r="QT27"/>
  <c r="QF204" s="1"/>
  <c r="QU27"/>
  <c r="QV27"/>
  <c r="F126"/>
  <c r="G205"/>
  <c r="M126"/>
  <c r="N205"/>
  <c r="T126"/>
  <c r="U205"/>
  <c r="AA126"/>
  <c r="AB205"/>
  <c r="AH126"/>
  <c r="AI205"/>
  <c r="AM28"/>
  <c r="AN28"/>
  <c r="AO126"/>
  <c r="AP205"/>
  <c r="AQ28"/>
  <c r="AV126"/>
  <c r="AW205"/>
  <c r="BC126"/>
  <c r="BD205"/>
  <c r="BJ126"/>
  <c r="BK205"/>
  <c r="BQ126"/>
  <c r="BR205"/>
  <c r="BX126"/>
  <c r="BY205"/>
  <c r="T28" i="4"/>
  <c r="CE126" i="2"/>
  <c r="CF205"/>
  <c r="CL126"/>
  <c r="CM205"/>
  <c r="CS126"/>
  <c r="CT205"/>
  <c r="CZ126"/>
  <c r="DA205"/>
  <c r="DG126"/>
  <c r="DH205"/>
  <c r="DN126"/>
  <c r="DO205"/>
  <c r="DU126"/>
  <c r="DV205"/>
  <c r="EB126"/>
  <c r="EC205"/>
  <c r="EI126"/>
  <c r="EJ205"/>
  <c r="EP126"/>
  <c r="EQ205"/>
  <c r="EW126"/>
  <c r="EX205"/>
  <c r="FD126"/>
  <c r="FE205"/>
  <c r="FI28"/>
  <c r="FJ28"/>
  <c r="FK28"/>
  <c r="FK126" s="1"/>
  <c r="FL28"/>
  <c r="FL205" s="1"/>
  <c r="FM28"/>
  <c r="FR126"/>
  <c r="FS205"/>
  <c r="FW28"/>
  <c r="FX28"/>
  <c r="FY28"/>
  <c r="FY126" s="1"/>
  <c r="FZ28"/>
  <c r="FZ205" s="1"/>
  <c r="GA28"/>
  <c r="GF126"/>
  <c r="GG205"/>
  <c r="GM126"/>
  <c r="GN205"/>
  <c r="GT126"/>
  <c r="GU205"/>
  <c r="HA126"/>
  <c r="HB205"/>
  <c r="HI205"/>
  <c r="HO126"/>
  <c r="HP205"/>
  <c r="AO28" i="4"/>
  <c r="HV126" i="2"/>
  <c r="HW205"/>
  <c r="IC126"/>
  <c r="ID205"/>
  <c r="IJ126"/>
  <c r="IK205"/>
  <c r="IO28"/>
  <c r="IP28"/>
  <c r="IQ126"/>
  <c r="IR205"/>
  <c r="IS28"/>
  <c r="IV28"/>
  <c r="IW28"/>
  <c r="IX28"/>
  <c r="IX126" s="1"/>
  <c r="IY28"/>
  <c r="IY205" s="1"/>
  <c r="IZ28"/>
  <c r="JJ28"/>
  <c r="JK28"/>
  <c r="JL28"/>
  <c r="JL126" s="1"/>
  <c r="JM28"/>
  <c r="JM205" s="1"/>
  <c r="JN28"/>
  <c r="JQ28"/>
  <c r="JR28"/>
  <c r="JS126"/>
  <c r="JT205"/>
  <c r="JU28"/>
  <c r="JX28"/>
  <c r="JY28"/>
  <c r="JZ28"/>
  <c r="JZ126" s="1"/>
  <c r="KA28"/>
  <c r="KA205" s="1"/>
  <c r="KB28"/>
  <c r="KC28"/>
  <c r="KG126"/>
  <c r="KH205"/>
  <c r="AY28" i="4"/>
  <c r="KN126" i="2"/>
  <c r="KO205"/>
  <c r="KS28"/>
  <c r="KT28"/>
  <c r="KW28"/>
  <c r="KZ28"/>
  <c r="LA28"/>
  <c r="LB28"/>
  <c r="LB126" s="1"/>
  <c r="LC28"/>
  <c r="LC205" s="1"/>
  <c r="LD28"/>
  <c r="LN28"/>
  <c r="LO28"/>
  <c r="LP28"/>
  <c r="LI126" s="1"/>
  <c r="LQ28"/>
  <c r="LJ205" s="1"/>
  <c r="LR28"/>
  <c r="MB28"/>
  <c r="MC28"/>
  <c r="MD28"/>
  <c r="LP126" s="1"/>
  <c r="ME28"/>
  <c r="LQ205" s="1"/>
  <c r="MF28"/>
  <c r="MG28"/>
  <c r="MI28"/>
  <c r="MJ28"/>
  <c r="MM28"/>
  <c r="MP28"/>
  <c r="MQ28"/>
  <c r="MS28"/>
  <c r="ME205" s="1"/>
  <c r="MT28"/>
  <c r="MW28"/>
  <c r="MX28"/>
  <c r="MY28"/>
  <c r="MK126" s="1"/>
  <c r="MZ28"/>
  <c r="ML205" s="1"/>
  <c r="NA28"/>
  <c r="NB28"/>
  <c r="ND28"/>
  <c r="NE28"/>
  <c r="NF28"/>
  <c r="MR126" s="1"/>
  <c r="NG28"/>
  <c r="MS205" s="1"/>
  <c r="NH28"/>
  <c r="NK28"/>
  <c r="NL28"/>
  <c r="NM28"/>
  <c r="MY126" s="1"/>
  <c r="NN28"/>
  <c r="MZ205" s="1"/>
  <c r="NO28"/>
  <c r="NP28"/>
  <c r="NR28"/>
  <c r="NS28"/>
  <c r="NT28"/>
  <c r="NF126" s="1"/>
  <c r="NU28"/>
  <c r="NG205" s="1"/>
  <c r="NV28"/>
  <c r="NY28"/>
  <c r="NZ28"/>
  <c r="OA28"/>
  <c r="NM126" s="1"/>
  <c r="OB28"/>
  <c r="NN205" s="1"/>
  <c r="OC28"/>
  <c r="OD28"/>
  <c r="OF28"/>
  <c r="OG28"/>
  <c r="OH28"/>
  <c r="NT126" s="1"/>
  <c r="OI28"/>
  <c r="NU205" s="1"/>
  <c r="OJ28"/>
  <c r="OM28"/>
  <c r="ON28"/>
  <c r="OO28"/>
  <c r="OA126" s="1"/>
  <c r="OP28"/>
  <c r="OB205" s="1"/>
  <c r="OQ28"/>
  <c r="OT28"/>
  <c r="OU28"/>
  <c r="OV28"/>
  <c r="OH126" s="1"/>
  <c r="OW28"/>
  <c r="OI205" s="1"/>
  <c r="OX28"/>
  <c r="PA28"/>
  <c r="PB28"/>
  <c r="PC28"/>
  <c r="OO126" s="1"/>
  <c r="PD28"/>
  <c r="OP205" s="1"/>
  <c r="PE28"/>
  <c r="PF28"/>
  <c r="PH28"/>
  <c r="PI28"/>
  <c r="PJ28"/>
  <c r="OV126" s="1"/>
  <c r="PK28"/>
  <c r="OW205" s="1"/>
  <c r="PL28"/>
  <c r="PO28"/>
  <c r="PP28"/>
  <c r="PQ28"/>
  <c r="PC126" s="1"/>
  <c r="PR28"/>
  <c r="PD205" s="1"/>
  <c r="PS28"/>
  <c r="PT28"/>
  <c r="PV28"/>
  <c r="PW28"/>
  <c r="PX28"/>
  <c r="PJ126" s="1"/>
  <c r="PY28"/>
  <c r="PK205" s="1"/>
  <c r="PZ28"/>
  <c r="QC28"/>
  <c r="QD28"/>
  <c r="QE28"/>
  <c r="PQ126" s="1"/>
  <c r="QF28"/>
  <c r="PR205" s="1"/>
  <c r="QG28"/>
  <c r="QH28"/>
  <c r="QJ28"/>
  <c r="QK28"/>
  <c r="QL28"/>
  <c r="PX126" s="1"/>
  <c r="QM28"/>
  <c r="PY205" s="1"/>
  <c r="QN28"/>
  <c r="QO28"/>
  <c r="QQ28"/>
  <c r="QR28"/>
  <c r="QS28"/>
  <c r="QE126" s="1"/>
  <c r="QT28"/>
  <c r="QF205" s="1"/>
  <c r="QU28"/>
  <c r="QV28"/>
  <c r="F127"/>
  <c r="G206"/>
  <c r="M127"/>
  <c r="N206"/>
  <c r="T127"/>
  <c r="U206"/>
  <c r="AA127"/>
  <c r="AB206"/>
  <c r="AH127"/>
  <c r="AI206"/>
  <c r="AM29"/>
  <c r="AN29"/>
  <c r="AO127"/>
  <c r="AP206"/>
  <c r="AQ29"/>
  <c r="AV127"/>
  <c r="AW206"/>
  <c r="BC127"/>
  <c r="BD206"/>
  <c r="BJ127"/>
  <c r="BK206"/>
  <c r="BQ127"/>
  <c r="BR206"/>
  <c r="BX127"/>
  <c r="BY206"/>
  <c r="CE127"/>
  <c r="CF206"/>
  <c r="CL127"/>
  <c r="CM206"/>
  <c r="CS127"/>
  <c r="CT206"/>
  <c r="CZ127"/>
  <c r="DA206"/>
  <c r="DG127"/>
  <c r="DH206"/>
  <c r="DN127"/>
  <c r="DO206"/>
  <c r="DU127"/>
  <c r="DV206"/>
  <c r="EB127"/>
  <c r="EC206"/>
  <c r="EI127"/>
  <c r="EJ206"/>
  <c r="EP127"/>
  <c r="EQ206"/>
  <c r="EW127"/>
  <c r="EX206"/>
  <c r="FD127"/>
  <c r="FE206"/>
  <c r="FI29"/>
  <c r="FJ29"/>
  <c r="FK29"/>
  <c r="FK127" s="1"/>
  <c r="FL29"/>
  <c r="FL206" s="1"/>
  <c r="FM29"/>
  <c r="FR127"/>
  <c r="FS206"/>
  <c r="FW29"/>
  <c r="FX29"/>
  <c r="FY29"/>
  <c r="FY127" s="1"/>
  <c r="FZ29"/>
  <c r="FZ206" s="1"/>
  <c r="GA29"/>
  <c r="GG206"/>
  <c r="GM127"/>
  <c r="GN206"/>
  <c r="GT127"/>
  <c r="GU206"/>
  <c r="HA127"/>
  <c r="HB206"/>
  <c r="HH127"/>
  <c r="HI206"/>
  <c r="HO127"/>
  <c r="HP206"/>
  <c r="HV127"/>
  <c r="HW206"/>
  <c r="IC127"/>
  <c r="ID206"/>
  <c r="IJ127"/>
  <c r="IK206"/>
  <c r="AR57" i="4"/>
  <c r="IO29" i="2"/>
  <c r="IP29"/>
  <c r="IQ127"/>
  <c r="IR206"/>
  <c r="IS29"/>
  <c r="IV29"/>
  <c r="IW29"/>
  <c r="IX29"/>
  <c r="IX127" s="1"/>
  <c r="IY29"/>
  <c r="IY206" s="1"/>
  <c r="IZ29"/>
  <c r="JJ29"/>
  <c r="JK29"/>
  <c r="JL29"/>
  <c r="JL127" s="1"/>
  <c r="JM29"/>
  <c r="JM206" s="1"/>
  <c r="JN29"/>
  <c r="JQ29"/>
  <c r="JR29"/>
  <c r="JS127"/>
  <c r="JT206"/>
  <c r="JU29"/>
  <c r="JX29"/>
  <c r="JY29"/>
  <c r="JZ29"/>
  <c r="JZ127" s="1"/>
  <c r="KA29"/>
  <c r="KA206" s="1"/>
  <c r="KB29"/>
  <c r="KC29"/>
  <c r="KG127"/>
  <c r="KH206"/>
  <c r="AY57" i="4"/>
  <c r="KN127" i="2"/>
  <c r="KO206"/>
  <c r="KS29"/>
  <c r="KT29"/>
  <c r="KU29"/>
  <c r="KU127" s="1"/>
  <c r="KV29"/>
  <c r="KV206" s="1"/>
  <c r="KW29"/>
  <c r="KZ29"/>
  <c r="LA29"/>
  <c r="LB29"/>
  <c r="LB127" s="1"/>
  <c r="LC29"/>
  <c r="LC206" s="1"/>
  <c r="LD29"/>
  <c r="LN29"/>
  <c r="LO29"/>
  <c r="LP29"/>
  <c r="LI127" s="1"/>
  <c r="LQ29"/>
  <c r="LJ206" s="1"/>
  <c r="LR29"/>
  <c r="MB29"/>
  <c r="MC29"/>
  <c r="MD29"/>
  <c r="LP127" s="1"/>
  <c r="ME29"/>
  <c r="LQ206" s="1"/>
  <c r="MF29"/>
  <c r="MG29"/>
  <c r="MI29"/>
  <c r="MJ29"/>
  <c r="MM29"/>
  <c r="MP29"/>
  <c r="MQ29"/>
  <c r="MS29"/>
  <c r="ME206" s="1"/>
  <c r="MT29"/>
  <c r="MW29"/>
  <c r="MX29"/>
  <c r="MY29"/>
  <c r="MK127" s="1"/>
  <c r="MZ29"/>
  <c r="ML206" s="1"/>
  <c r="NA29"/>
  <c r="NB29"/>
  <c r="ND29"/>
  <c r="NE29"/>
  <c r="NF29"/>
  <c r="MR127" s="1"/>
  <c r="NG29"/>
  <c r="MS206" s="1"/>
  <c r="NH29"/>
  <c r="NK29"/>
  <c r="NL29"/>
  <c r="NM29"/>
  <c r="MY127" s="1"/>
  <c r="NN29"/>
  <c r="MZ206" s="1"/>
  <c r="NO29"/>
  <c r="NP29"/>
  <c r="NR29"/>
  <c r="NS29"/>
  <c r="NT29"/>
  <c r="NF127" s="1"/>
  <c r="NU29"/>
  <c r="NG206" s="1"/>
  <c r="NV29"/>
  <c r="NY29"/>
  <c r="NZ29"/>
  <c r="OA29"/>
  <c r="NM127" s="1"/>
  <c r="OB29"/>
  <c r="NN206" s="1"/>
  <c r="OC29"/>
  <c r="OD29"/>
  <c r="OF29"/>
  <c r="OG29"/>
  <c r="OH29"/>
  <c r="NT127" s="1"/>
  <c r="OI29"/>
  <c r="NU206" s="1"/>
  <c r="OJ29"/>
  <c r="OM29"/>
  <c r="ON29"/>
  <c r="OO29"/>
  <c r="OA127" s="1"/>
  <c r="OP29"/>
  <c r="OB206" s="1"/>
  <c r="OQ29"/>
  <c r="OT29"/>
  <c r="OU29"/>
  <c r="OV29"/>
  <c r="OH127" s="1"/>
  <c r="OW29"/>
  <c r="OI206" s="1"/>
  <c r="OX29"/>
  <c r="PA29"/>
  <c r="PB29"/>
  <c r="PC29"/>
  <c r="OO127" s="1"/>
  <c r="PD29"/>
  <c r="OP206" s="1"/>
  <c r="PE29"/>
  <c r="PF29"/>
  <c r="PH29"/>
  <c r="PI29"/>
  <c r="PJ29"/>
  <c r="OV127" s="1"/>
  <c r="PK29"/>
  <c r="OW206" s="1"/>
  <c r="PL29"/>
  <c r="PO29"/>
  <c r="PP29"/>
  <c r="PQ29"/>
  <c r="PC127" s="1"/>
  <c r="PR29"/>
  <c r="PD206" s="1"/>
  <c r="PS29"/>
  <c r="PT29"/>
  <c r="PV29"/>
  <c r="PW29"/>
  <c r="PX29"/>
  <c r="PJ127" s="1"/>
  <c r="PY29"/>
  <c r="PK206" s="1"/>
  <c r="PZ29"/>
  <c r="QC29"/>
  <c r="QD29"/>
  <c r="QE29"/>
  <c r="PQ127" s="1"/>
  <c r="QF29"/>
  <c r="PR206" s="1"/>
  <c r="QG29"/>
  <c r="QJ29"/>
  <c r="QK29"/>
  <c r="QL29"/>
  <c r="PX127" s="1"/>
  <c r="QM29"/>
  <c r="PY206" s="1"/>
  <c r="QN29"/>
  <c r="QO29"/>
  <c r="QQ29"/>
  <c r="QR29"/>
  <c r="QS29"/>
  <c r="QE127" s="1"/>
  <c r="QT29"/>
  <c r="QF206" s="1"/>
  <c r="QU29"/>
  <c r="QV29"/>
  <c r="F128"/>
  <c r="G207"/>
  <c r="M128"/>
  <c r="N207"/>
  <c r="T128"/>
  <c r="U207"/>
  <c r="AA128"/>
  <c r="AB207"/>
  <c r="AH128"/>
  <c r="AI207"/>
  <c r="AM30"/>
  <c r="AN30"/>
  <c r="AO128"/>
  <c r="AP207"/>
  <c r="AQ30"/>
  <c r="AV128"/>
  <c r="AW207"/>
  <c r="BC128"/>
  <c r="BD207"/>
  <c r="BJ128"/>
  <c r="BK207"/>
  <c r="BQ128"/>
  <c r="BR207"/>
  <c r="BX128"/>
  <c r="BY207"/>
  <c r="CE128"/>
  <c r="CF207"/>
  <c r="CL128"/>
  <c r="CM207"/>
  <c r="CS128"/>
  <c r="CT207"/>
  <c r="CZ128"/>
  <c r="DA207"/>
  <c r="DG128"/>
  <c r="DH207"/>
  <c r="DN128"/>
  <c r="DO207"/>
  <c r="DU128"/>
  <c r="DV207"/>
  <c r="EB128"/>
  <c r="EC207"/>
  <c r="EI128"/>
  <c r="EJ207"/>
  <c r="EP128"/>
  <c r="EQ207"/>
  <c r="EW128"/>
  <c r="EX207"/>
  <c r="FD128"/>
  <c r="FE207"/>
  <c r="FI30"/>
  <c r="FJ30"/>
  <c r="FK30"/>
  <c r="FK128" s="1"/>
  <c r="FL30"/>
  <c r="FL207" s="1"/>
  <c r="FM30"/>
  <c r="FR128"/>
  <c r="FS207"/>
  <c r="FW30"/>
  <c r="FX30"/>
  <c r="FY30"/>
  <c r="FY128" s="1"/>
  <c r="FZ30"/>
  <c r="FZ207" s="1"/>
  <c r="GA30"/>
  <c r="GG207"/>
  <c r="GM128"/>
  <c r="GN207"/>
  <c r="GT128"/>
  <c r="GU207"/>
  <c r="HA128"/>
  <c r="HB207"/>
  <c r="HI207"/>
  <c r="HO128"/>
  <c r="HP207"/>
  <c r="HV128"/>
  <c r="HW207"/>
  <c r="IC128"/>
  <c r="ID207"/>
  <c r="IJ128"/>
  <c r="IK207"/>
  <c r="IO30"/>
  <c r="IP30"/>
  <c r="IQ128"/>
  <c r="IR207"/>
  <c r="IS30"/>
  <c r="IV30"/>
  <c r="IW30"/>
  <c r="IX30"/>
  <c r="IX128" s="1"/>
  <c r="IY30"/>
  <c r="IY207" s="1"/>
  <c r="IZ30"/>
  <c r="JJ30"/>
  <c r="JK30"/>
  <c r="JL30"/>
  <c r="JL128" s="1"/>
  <c r="JM30"/>
  <c r="JM207" s="1"/>
  <c r="JN30"/>
  <c r="JQ30"/>
  <c r="JR30"/>
  <c r="JS128"/>
  <c r="JT207"/>
  <c r="JU30"/>
  <c r="JX30"/>
  <c r="JY30"/>
  <c r="JZ30"/>
  <c r="JZ128" s="1"/>
  <c r="KA30"/>
  <c r="KA207" s="1"/>
  <c r="KB30"/>
  <c r="KC30"/>
  <c r="KG128"/>
  <c r="KH207"/>
  <c r="AY34" i="4"/>
  <c r="KN128" i="2"/>
  <c r="KO207"/>
  <c r="KS30"/>
  <c r="KT30"/>
  <c r="KU30"/>
  <c r="KU128" s="1"/>
  <c r="KV30"/>
  <c r="KV207" s="1"/>
  <c r="KW30"/>
  <c r="KZ30"/>
  <c r="LA30"/>
  <c r="LB30"/>
  <c r="LB128" s="1"/>
  <c r="LC30"/>
  <c r="LC207" s="1"/>
  <c r="LD30"/>
  <c r="LN30"/>
  <c r="LO30"/>
  <c r="LP30"/>
  <c r="LI128" s="1"/>
  <c r="LQ30"/>
  <c r="LJ207" s="1"/>
  <c r="LR30"/>
  <c r="MB30"/>
  <c r="MC30"/>
  <c r="MD30"/>
  <c r="LP128" s="1"/>
  <c r="ME30"/>
  <c r="LQ207" s="1"/>
  <c r="MF30"/>
  <c r="MG30"/>
  <c r="MI30"/>
  <c r="MJ30"/>
  <c r="MM30"/>
  <c r="MP30"/>
  <c r="MQ30"/>
  <c r="MS30"/>
  <c r="ME207" s="1"/>
  <c r="MT30"/>
  <c r="MW30"/>
  <c r="MX30"/>
  <c r="MY30"/>
  <c r="MK128" s="1"/>
  <c r="MZ30"/>
  <c r="ML207" s="1"/>
  <c r="NA30"/>
  <c r="NB30"/>
  <c r="ND30"/>
  <c r="NE30"/>
  <c r="NF30"/>
  <c r="MR128" s="1"/>
  <c r="NG30"/>
  <c r="MS207" s="1"/>
  <c r="NH30"/>
  <c r="NK30"/>
  <c r="NL30"/>
  <c r="NM30"/>
  <c r="MY128" s="1"/>
  <c r="NN30"/>
  <c r="MZ207" s="1"/>
  <c r="NO30"/>
  <c r="NP30"/>
  <c r="NR30"/>
  <c r="NS30"/>
  <c r="NT30"/>
  <c r="NF128" s="1"/>
  <c r="NU30"/>
  <c r="NG207" s="1"/>
  <c r="NV30"/>
  <c r="NY30"/>
  <c r="NZ30"/>
  <c r="OA30"/>
  <c r="NM128" s="1"/>
  <c r="OB30"/>
  <c r="NN207" s="1"/>
  <c r="OC30"/>
  <c r="OD30"/>
  <c r="OF30"/>
  <c r="OG30"/>
  <c r="OH30"/>
  <c r="NT128" s="1"/>
  <c r="OI30"/>
  <c r="NU207" s="1"/>
  <c r="OJ30"/>
  <c r="OM30"/>
  <c r="ON30"/>
  <c r="OO30"/>
  <c r="OA128" s="1"/>
  <c r="OP30"/>
  <c r="OB207" s="1"/>
  <c r="OQ30"/>
  <c r="OT30"/>
  <c r="OU30"/>
  <c r="OV30"/>
  <c r="OH128" s="1"/>
  <c r="OW30"/>
  <c r="OI207" s="1"/>
  <c r="OX30"/>
  <c r="PA30"/>
  <c r="PB30"/>
  <c r="PC30"/>
  <c r="OO128" s="1"/>
  <c r="PD30"/>
  <c r="OP207" s="1"/>
  <c r="PE30"/>
  <c r="PF30"/>
  <c r="PH30"/>
  <c r="PI30"/>
  <c r="PJ30"/>
  <c r="OV128" s="1"/>
  <c r="PK30"/>
  <c r="OW207" s="1"/>
  <c r="PL30"/>
  <c r="PO30"/>
  <c r="PP30"/>
  <c r="PQ30"/>
  <c r="PC128" s="1"/>
  <c r="PR30"/>
  <c r="PD207" s="1"/>
  <c r="PS30"/>
  <c r="PT30"/>
  <c r="PV30"/>
  <c r="PW30"/>
  <c r="PX30"/>
  <c r="PJ128" s="1"/>
  <c r="PY30"/>
  <c r="PK207" s="1"/>
  <c r="PZ30"/>
  <c r="QC30"/>
  <c r="QD30"/>
  <c r="QE30"/>
  <c r="PQ128" s="1"/>
  <c r="QF30"/>
  <c r="PR207" s="1"/>
  <c r="QG30"/>
  <c r="QJ30"/>
  <c r="QK30"/>
  <c r="QL30"/>
  <c r="PX128" s="1"/>
  <c r="QM30"/>
  <c r="PY207" s="1"/>
  <c r="QN30"/>
  <c r="QO30"/>
  <c r="QQ30"/>
  <c r="QR30"/>
  <c r="QS30"/>
  <c r="QE128" s="1"/>
  <c r="QT30"/>
  <c r="QF207" s="1"/>
  <c r="QU30"/>
  <c r="QV30"/>
  <c r="F129"/>
  <c r="G208"/>
  <c r="M129"/>
  <c r="N208"/>
  <c r="T129"/>
  <c r="U208"/>
  <c r="AA129"/>
  <c r="AB208"/>
  <c r="AH129"/>
  <c r="AI208"/>
  <c r="AM31"/>
  <c r="AN31"/>
  <c r="AO129"/>
  <c r="AP208"/>
  <c r="AQ31"/>
  <c r="AV129"/>
  <c r="AW208"/>
  <c r="BC129"/>
  <c r="BD208"/>
  <c r="BJ129"/>
  <c r="BK208"/>
  <c r="BQ129"/>
  <c r="BR208"/>
  <c r="BX129"/>
  <c r="BY208"/>
  <c r="CE129"/>
  <c r="CF208"/>
  <c r="CL129"/>
  <c r="CM208"/>
  <c r="CS129"/>
  <c r="CT208"/>
  <c r="CZ129"/>
  <c r="DA208"/>
  <c r="DG129"/>
  <c r="DH208"/>
  <c r="DN129"/>
  <c r="DO208"/>
  <c r="DU129"/>
  <c r="DV208"/>
  <c r="EB129"/>
  <c r="EC208"/>
  <c r="EI129"/>
  <c r="EJ208"/>
  <c r="EP129"/>
  <c r="EQ208"/>
  <c r="EW129"/>
  <c r="EX208"/>
  <c r="FD129"/>
  <c r="FE208"/>
  <c r="FI31"/>
  <c r="FJ31"/>
  <c r="FK31"/>
  <c r="FK129" s="1"/>
  <c r="FL31"/>
  <c r="FL208" s="1"/>
  <c r="FM31"/>
  <c r="FR129"/>
  <c r="FS208"/>
  <c r="FW31"/>
  <c r="FX31"/>
  <c r="FY31"/>
  <c r="FY129" s="1"/>
  <c r="FZ31"/>
  <c r="FZ208" s="1"/>
  <c r="GA31"/>
  <c r="GG208"/>
  <c r="GM129"/>
  <c r="GN208"/>
  <c r="GT129"/>
  <c r="GU208"/>
  <c r="HA129"/>
  <c r="HB208"/>
  <c r="HI208"/>
  <c r="HO129"/>
  <c r="HP208"/>
  <c r="HV129"/>
  <c r="HW208"/>
  <c r="IC129"/>
  <c r="ID208"/>
  <c r="AR32" i="4"/>
  <c r="IJ129" i="2"/>
  <c r="IK208"/>
  <c r="IO31"/>
  <c r="IP31"/>
  <c r="IQ129"/>
  <c r="IR208"/>
  <c r="IS31"/>
  <c r="IV31"/>
  <c r="IW31"/>
  <c r="IX31"/>
  <c r="IX129" s="1"/>
  <c r="IY31"/>
  <c r="IY208" s="1"/>
  <c r="IZ31"/>
  <c r="JJ31"/>
  <c r="JK31"/>
  <c r="JL31"/>
  <c r="JL129" s="1"/>
  <c r="JM31"/>
  <c r="JM208" s="1"/>
  <c r="JN31"/>
  <c r="JQ31"/>
  <c r="JR31"/>
  <c r="JS129"/>
  <c r="JT208"/>
  <c r="JU31"/>
  <c r="JX31"/>
  <c r="JY31"/>
  <c r="JZ31"/>
  <c r="JZ129" s="1"/>
  <c r="KA31"/>
  <c r="KA208" s="1"/>
  <c r="KB31"/>
  <c r="KC31"/>
  <c r="KG129"/>
  <c r="KH208"/>
  <c r="AY32" i="4"/>
  <c r="KN129" i="2"/>
  <c r="KO208"/>
  <c r="KS31"/>
  <c r="KT31"/>
  <c r="KU31"/>
  <c r="KU129" s="1"/>
  <c r="KV31"/>
  <c r="KV208" s="1"/>
  <c r="KW31"/>
  <c r="KZ31"/>
  <c r="LA31"/>
  <c r="LB31"/>
  <c r="LB129" s="1"/>
  <c r="LC31"/>
  <c r="LC208" s="1"/>
  <c r="LD31"/>
  <c r="LN31"/>
  <c r="LO31"/>
  <c r="LP31"/>
  <c r="LI129" s="1"/>
  <c r="LQ31"/>
  <c r="LJ208" s="1"/>
  <c r="LR31"/>
  <c r="MB31"/>
  <c r="MC31"/>
  <c r="MD31"/>
  <c r="LP129" s="1"/>
  <c r="ME31"/>
  <c r="LQ208" s="1"/>
  <c r="MF31"/>
  <c r="MG31"/>
  <c r="MI31"/>
  <c r="MJ31"/>
  <c r="MM31"/>
  <c r="MP31"/>
  <c r="MQ31"/>
  <c r="MS31"/>
  <c r="ME208" s="1"/>
  <c r="MT31"/>
  <c r="MW31"/>
  <c r="MX31"/>
  <c r="MY31"/>
  <c r="MK129" s="1"/>
  <c r="MZ31"/>
  <c r="ML208" s="1"/>
  <c r="NA31"/>
  <c r="NB31"/>
  <c r="ND31"/>
  <c r="NE31"/>
  <c r="NF31"/>
  <c r="MR129" s="1"/>
  <c r="NG31"/>
  <c r="MS208" s="1"/>
  <c r="NH31"/>
  <c r="NK31"/>
  <c r="NL31"/>
  <c r="NM31"/>
  <c r="MY129" s="1"/>
  <c r="NN31"/>
  <c r="MZ208" s="1"/>
  <c r="NO31"/>
  <c r="NP31"/>
  <c r="NR31"/>
  <c r="NS31"/>
  <c r="NT31"/>
  <c r="NF129" s="1"/>
  <c r="NU31"/>
  <c r="NG208" s="1"/>
  <c r="NV31"/>
  <c r="NY31"/>
  <c r="NZ31"/>
  <c r="OA31"/>
  <c r="NM129" s="1"/>
  <c r="OB31"/>
  <c r="NN208" s="1"/>
  <c r="OC31"/>
  <c r="OD31"/>
  <c r="OF31"/>
  <c r="OG31"/>
  <c r="OH31"/>
  <c r="NT129" s="1"/>
  <c r="OI31"/>
  <c r="NU208" s="1"/>
  <c r="OJ31"/>
  <c r="OM31"/>
  <c r="ON31"/>
  <c r="OO31"/>
  <c r="OA129" s="1"/>
  <c r="OP31"/>
  <c r="OB208" s="1"/>
  <c r="OQ31"/>
  <c r="OT31"/>
  <c r="OU31"/>
  <c r="OV31"/>
  <c r="OH129" s="1"/>
  <c r="OW31"/>
  <c r="OI208" s="1"/>
  <c r="OX31"/>
  <c r="PA31"/>
  <c r="PB31"/>
  <c r="PC31"/>
  <c r="OO129" s="1"/>
  <c r="PD31"/>
  <c r="OP208" s="1"/>
  <c r="PE31"/>
  <c r="PF31"/>
  <c r="PH31"/>
  <c r="PI31"/>
  <c r="PJ31"/>
  <c r="OV129" s="1"/>
  <c r="PK31"/>
  <c r="OW208" s="1"/>
  <c r="PL31"/>
  <c r="PO31"/>
  <c r="PP31"/>
  <c r="PQ31"/>
  <c r="PC129" s="1"/>
  <c r="PR31"/>
  <c r="PD208" s="1"/>
  <c r="PS31"/>
  <c r="PT31"/>
  <c r="PV31"/>
  <c r="PW31"/>
  <c r="PX31"/>
  <c r="PJ129" s="1"/>
  <c r="PY31"/>
  <c r="PK208" s="1"/>
  <c r="PZ31"/>
  <c r="QC31"/>
  <c r="QD31"/>
  <c r="QE31"/>
  <c r="PQ129" s="1"/>
  <c r="QF31"/>
  <c r="PR208" s="1"/>
  <c r="QG31"/>
  <c r="QJ31"/>
  <c r="QK31"/>
  <c r="QL31"/>
  <c r="PX129" s="1"/>
  <c r="QM31"/>
  <c r="PY208" s="1"/>
  <c r="QN31"/>
  <c r="QO31"/>
  <c r="QQ31"/>
  <c r="QR31"/>
  <c r="QS31"/>
  <c r="QE129" s="1"/>
  <c r="QT31"/>
  <c r="QF208" s="1"/>
  <c r="QU31"/>
  <c r="QV31"/>
  <c r="F130"/>
  <c r="G209"/>
  <c r="M130"/>
  <c r="N209"/>
  <c r="T130"/>
  <c r="U209"/>
  <c r="AA130"/>
  <c r="AB209"/>
  <c r="AH130"/>
  <c r="AI209"/>
  <c r="AM32"/>
  <c r="AN32"/>
  <c r="AO130"/>
  <c r="AP209"/>
  <c r="AQ32"/>
  <c r="AV130"/>
  <c r="AW209"/>
  <c r="BC130"/>
  <c r="BD209"/>
  <c r="BJ130"/>
  <c r="BK209"/>
  <c r="BQ130"/>
  <c r="BR209"/>
  <c r="S12" i="4"/>
  <c r="BX130" i="2"/>
  <c r="BY209"/>
  <c r="T12" i="4"/>
  <c r="CE130" i="2"/>
  <c r="CF209"/>
  <c r="CL130"/>
  <c r="CM209"/>
  <c r="CS130"/>
  <c r="CT209"/>
  <c r="CZ130"/>
  <c r="DA209"/>
  <c r="X12" i="4"/>
  <c r="DG130" i="2"/>
  <c r="DH209"/>
  <c r="DN130"/>
  <c r="DO209"/>
  <c r="DU130"/>
  <c r="DV209"/>
  <c r="AA12" i="4"/>
  <c r="EB130" i="2"/>
  <c r="EC209"/>
  <c r="AB12" i="4"/>
  <c r="EI130" i="2"/>
  <c r="EJ209"/>
  <c r="EP130"/>
  <c r="EQ209"/>
  <c r="EW130"/>
  <c r="EX209"/>
  <c r="AE12" i="4"/>
  <c r="FD130" i="2"/>
  <c r="FE209"/>
  <c r="FI32"/>
  <c r="FJ32"/>
  <c r="FK32"/>
  <c r="FK130" s="1"/>
  <c r="FL32"/>
  <c r="FL209" s="1"/>
  <c r="FM32"/>
  <c r="FR130"/>
  <c r="FS209"/>
  <c r="FW32"/>
  <c r="FX32"/>
  <c r="FY32"/>
  <c r="FY130" s="1"/>
  <c r="FZ32"/>
  <c r="FZ209" s="1"/>
  <c r="GA32"/>
  <c r="GG209"/>
  <c r="GM130"/>
  <c r="GN209"/>
  <c r="AK12" i="4"/>
  <c r="GT130" i="2"/>
  <c r="GU209"/>
  <c r="AL12" i="4"/>
  <c r="HA130" i="2"/>
  <c r="HB209"/>
  <c r="AM12" i="4"/>
  <c r="HI209" i="2"/>
  <c r="HO130"/>
  <c r="HP209"/>
  <c r="AO12" i="4"/>
  <c r="HV130" i="2"/>
  <c r="HW209"/>
  <c r="IC130"/>
  <c r="ID209"/>
  <c r="AQ12" i="4"/>
  <c r="IJ130" i="2"/>
  <c r="IK209"/>
  <c r="IO32"/>
  <c r="IP32"/>
  <c r="IQ130"/>
  <c r="IR209"/>
  <c r="IS32"/>
  <c r="IV32"/>
  <c r="IW32"/>
  <c r="IX32"/>
  <c r="IX130" s="1"/>
  <c r="IY32"/>
  <c r="IY209" s="1"/>
  <c r="IZ32"/>
  <c r="AU12" i="4"/>
  <c r="JJ32" i="2"/>
  <c r="JK32"/>
  <c r="JL32"/>
  <c r="JL130" s="1"/>
  <c r="JM32"/>
  <c r="JM209" s="1"/>
  <c r="JN32"/>
  <c r="JO32"/>
  <c r="JQ32"/>
  <c r="JR32"/>
  <c r="JS130"/>
  <c r="JT209"/>
  <c r="JU32"/>
  <c r="JX32"/>
  <c r="JY32"/>
  <c r="JZ32"/>
  <c r="JZ130" s="1"/>
  <c r="KA32"/>
  <c r="KA209" s="1"/>
  <c r="KB32"/>
  <c r="KC32"/>
  <c r="KG130"/>
  <c r="KH209"/>
  <c r="AY12" i="4"/>
  <c r="KQ32" i="2"/>
  <c r="AZ12" i="4" s="1"/>
  <c r="KN130" i="2"/>
  <c r="KO209"/>
  <c r="KS32"/>
  <c r="KT32"/>
  <c r="KU32"/>
  <c r="KU130" s="1"/>
  <c r="KV32"/>
  <c r="KV209" s="1"/>
  <c r="KW32"/>
  <c r="KX32"/>
  <c r="KZ32"/>
  <c r="LA32"/>
  <c r="LB32"/>
  <c r="LB130" s="1"/>
  <c r="LC32"/>
  <c r="LC209" s="1"/>
  <c r="LD32"/>
  <c r="LE32"/>
  <c r="LN32"/>
  <c r="LO32"/>
  <c r="LP32"/>
  <c r="LI130" s="1"/>
  <c r="LQ32"/>
  <c r="LJ209" s="1"/>
  <c r="LR32"/>
  <c r="LS32"/>
  <c r="MB32"/>
  <c r="MC32"/>
  <c r="MD32"/>
  <c r="LP130" s="1"/>
  <c r="ME32"/>
  <c r="LQ209" s="1"/>
  <c r="MF32"/>
  <c r="MG32"/>
  <c r="MI32"/>
  <c r="MJ32"/>
  <c r="MM32"/>
  <c r="MN32"/>
  <c r="MP32"/>
  <c r="MQ32"/>
  <c r="MS32"/>
  <c r="ME209" s="1"/>
  <c r="MT32"/>
  <c r="MU32"/>
  <c r="MW32"/>
  <c r="MX32"/>
  <c r="MY32"/>
  <c r="MK130" s="1"/>
  <c r="MZ32"/>
  <c r="ML209" s="1"/>
  <c r="NA32"/>
  <c r="NB32"/>
  <c r="ND32"/>
  <c r="NE32"/>
  <c r="NF32"/>
  <c r="MR130" s="1"/>
  <c r="NG32"/>
  <c r="MS209" s="1"/>
  <c r="NH32"/>
  <c r="NI32"/>
  <c r="NK32"/>
  <c r="NL32"/>
  <c r="NM32"/>
  <c r="MY130" s="1"/>
  <c r="NN32"/>
  <c r="MZ209" s="1"/>
  <c r="NO32"/>
  <c r="NP32"/>
  <c r="NR32"/>
  <c r="NS32"/>
  <c r="NT32"/>
  <c r="NF130" s="1"/>
  <c r="NU32"/>
  <c r="NG209" s="1"/>
  <c r="NV32"/>
  <c r="NW32"/>
  <c r="NY32"/>
  <c r="NZ32"/>
  <c r="OA32"/>
  <c r="NM130" s="1"/>
  <c r="OB32"/>
  <c r="NN209" s="1"/>
  <c r="OC32"/>
  <c r="OD32"/>
  <c r="OF32"/>
  <c r="OG32"/>
  <c r="OH32"/>
  <c r="NT130" s="1"/>
  <c r="OI32"/>
  <c r="NU209" s="1"/>
  <c r="OJ32"/>
  <c r="OK32"/>
  <c r="OM32"/>
  <c r="ON32"/>
  <c r="OO32"/>
  <c r="OA130" s="1"/>
  <c r="OP32"/>
  <c r="OB209" s="1"/>
  <c r="OQ32"/>
  <c r="OR32"/>
  <c r="OT32"/>
  <c r="OU32"/>
  <c r="OV32"/>
  <c r="OH130" s="1"/>
  <c r="OW32"/>
  <c r="OI209" s="1"/>
  <c r="OX32"/>
  <c r="OY32"/>
  <c r="PA32"/>
  <c r="PB32"/>
  <c r="PC32"/>
  <c r="OO130" s="1"/>
  <c r="PD32"/>
  <c r="OP209" s="1"/>
  <c r="PE32"/>
  <c r="PF32"/>
  <c r="PH32"/>
  <c r="PI32"/>
  <c r="PJ32"/>
  <c r="OV130" s="1"/>
  <c r="PK32"/>
  <c r="OW209" s="1"/>
  <c r="PL32"/>
  <c r="PM32"/>
  <c r="PO32"/>
  <c r="PP32"/>
  <c r="PQ32"/>
  <c r="PC130" s="1"/>
  <c r="PR32"/>
  <c r="PD209" s="1"/>
  <c r="PS32"/>
  <c r="PT32"/>
  <c r="PV32"/>
  <c r="PW32"/>
  <c r="PX32"/>
  <c r="PJ130" s="1"/>
  <c r="PY32"/>
  <c r="PK209" s="1"/>
  <c r="PZ32"/>
  <c r="QA32"/>
  <c r="QC32"/>
  <c r="QD32"/>
  <c r="QE32"/>
  <c r="PQ130" s="1"/>
  <c r="QF32"/>
  <c r="PR209" s="1"/>
  <c r="QG32"/>
  <c r="QH32"/>
  <c r="QJ32"/>
  <c r="QK32"/>
  <c r="QL32"/>
  <c r="PX130" s="1"/>
  <c r="QM32"/>
  <c r="PY209" s="1"/>
  <c r="QN32"/>
  <c r="QO32"/>
  <c r="QQ32"/>
  <c r="QR32"/>
  <c r="QS32"/>
  <c r="QE130" s="1"/>
  <c r="QT32"/>
  <c r="QF209" s="1"/>
  <c r="QU32"/>
  <c r="QV32"/>
  <c r="F131"/>
  <c r="G210"/>
  <c r="M131"/>
  <c r="N210"/>
  <c r="T131"/>
  <c r="U210"/>
  <c r="AA131"/>
  <c r="AB210"/>
  <c r="AH131"/>
  <c r="AI210"/>
  <c r="AK33"/>
  <c r="N20" i="4" s="1"/>
  <c r="AM33" i="2"/>
  <c r="AN33"/>
  <c r="AO131"/>
  <c r="AP210"/>
  <c r="AQ33"/>
  <c r="AV131"/>
  <c r="AW210"/>
  <c r="BC131"/>
  <c r="BD210"/>
  <c r="BJ131"/>
  <c r="BK210"/>
  <c r="BQ131"/>
  <c r="BR210"/>
  <c r="S20" i="4"/>
  <c r="BX131" i="2"/>
  <c r="BY210"/>
  <c r="T20" i="4"/>
  <c r="CE131" i="2"/>
  <c r="CF210"/>
  <c r="U20" i="4"/>
  <c r="CL131" i="2"/>
  <c r="CM210"/>
  <c r="CS131"/>
  <c r="CT210"/>
  <c r="CZ131"/>
  <c r="DA210"/>
  <c r="X20" i="4"/>
  <c r="DG131" i="2"/>
  <c r="DH210"/>
  <c r="Y20" i="4"/>
  <c r="DN131" i="2"/>
  <c r="DO210"/>
  <c r="Z20" i="4"/>
  <c r="DU131" i="2"/>
  <c r="DV210"/>
  <c r="AA20" i="4"/>
  <c r="EB131" i="2"/>
  <c r="EC210"/>
  <c r="AB20" i="4"/>
  <c r="EI131" i="2"/>
  <c r="EJ210"/>
  <c r="EP131"/>
  <c r="EQ210"/>
  <c r="EW131"/>
  <c r="EX210"/>
  <c r="AE20" i="4"/>
  <c r="FD131" i="2"/>
  <c r="FE210"/>
  <c r="FI33"/>
  <c r="FJ33"/>
  <c r="FK33"/>
  <c r="FK131" s="1"/>
  <c r="FL33"/>
  <c r="FL210" s="1"/>
  <c r="FM33"/>
  <c r="FR131"/>
  <c r="FS210"/>
  <c r="FW33"/>
  <c r="FX33"/>
  <c r="FY33"/>
  <c r="FY131" s="1"/>
  <c r="FZ33"/>
  <c r="FZ210" s="1"/>
  <c r="GA33"/>
  <c r="GF131"/>
  <c r="GG210"/>
  <c r="AJ20" i="4"/>
  <c r="GM131" i="2"/>
  <c r="GN210"/>
  <c r="AK20" i="4"/>
  <c r="GT131" i="2"/>
  <c r="GU210"/>
  <c r="AL20" i="4"/>
  <c r="HA131" i="2"/>
  <c r="HB210"/>
  <c r="AM20" i="4"/>
  <c r="HI210" i="2"/>
  <c r="HO131"/>
  <c r="HP210"/>
  <c r="AO20" i="4"/>
  <c r="HV131" i="2"/>
  <c r="HW210"/>
  <c r="IC131"/>
  <c r="ID210"/>
  <c r="AQ20" i="4"/>
  <c r="AR20"/>
  <c r="IJ131" i="2"/>
  <c r="IK210"/>
  <c r="IO33"/>
  <c r="IP33"/>
  <c r="IQ131"/>
  <c r="IR210"/>
  <c r="IS33"/>
  <c r="IV33"/>
  <c r="IW33"/>
  <c r="IX33"/>
  <c r="IX131" s="1"/>
  <c r="IY33"/>
  <c r="IY210" s="1"/>
  <c r="IZ33"/>
  <c r="AU20" i="4"/>
  <c r="JJ33" i="2"/>
  <c r="JK33"/>
  <c r="JL33"/>
  <c r="JL131" s="1"/>
  <c r="JM33"/>
  <c r="JM210" s="1"/>
  <c r="JN33"/>
  <c r="JO33"/>
  <c r="JQ33"/>
  <c r="JR33"/>
  <c r="JS131"/>
  <c r="JT210"/>
  <c r="JU33"/>
  <c r="JX33"/>
  <c r="JY33"/>
  <c r="JZ33"/>
  <c r="JZ131" s="1"/>
  <c r="KA33"/>
  <c r="KA210" s="1"/>
  <c r="KB33"/>
  <c r="KC33"/>
  <c r="KG131"/>
  <c r="KH210"/>
  <c r="AY20" i="4"/>
  <c r="KN131" i="2"/>
  <c r="KO210"/>
  <c r="KS33"/>
  <c r="KT33"/>
  <c r="KU33"/>
  <c r="KU131" s="1"/>
  <c r="KV33"/>
  <c r="KV210" s="1"/>
  <c r="KW33"/>
  <c r="KX33"/>
  <c r="KZ33"/>
  <c r="LA33"/>
  <c r="LB33"/>
  <c r="LB131" s="1"/>
  <c r="LC33"/>
  <c r="LC210" s="1"/>
  <c r="LD33"/>
  <c r="LE33"/>
  <c r="LN33"/>
  <c r="LO33"/>
  <c r="LP33"/>
  <c r="LI131" s="1"/>
  <c r="LQ33"/>
  <c r="LJ210" s="1"/>
  <c r="LR33"/>
  <c r="LS33"/>
  <c r="MB33"/>
  <c r="MC33"/>
  <c r="MD33"/>
  <c r="LP131" s="1"/>
  <c r="ME33"/>
  <c r="LQ210" s="1"/>
  <c r="MF33"/>
  <c r="MG33"/>
  <c r="MI33"/>
  <c r="MJ33"/>
  <c r="MM33"/>
  <c r="MN33"/>
  <c r="MP33"/>
  <c r="MQ33"/>
  <c r="MS33"/>
  <c r="ME210" s="1"/>
  <c r="MT33"/>
  <c r="MU33"/>
  <c r="MW33"/>
  <c r="MX33"/>
  <c r="MY33"/>
  <c r="MK131" s="1"/>
  <c r="MZ33"/>
  <c r="ML210" s="1"/>
  <c r="NA33"/>
  <c r="NB33"/>
  <c r="ND33"/>
  <c r="NE33"/>
  <c r="NF33"/>
  <c r="MR131" s="1"/>
  <c r="NG33"/>
  <c r="MS210" s="1"/>
  <c r="NH33"/>
  <c r="NI33"/>
  <c r="NK33"/>
  <c r="NL33"/>
  <c r="NM33"/>
  <c r="MY131" s="1"/>
  <c r="NN33"/>
  <c r="MZ210" s="1"/>
  <c r="NO33"/>
  <c r="NP33"/>
  <c r="NR33"/>
  <c r="NS33"/>
  <c r="NT33"/>
  <c r="NF131" s="1"/>
  <c r="NU33"/>
  <c r="NG210" s="1"/>
  <c r="NV33"/>
  <c r="NW33"/>
  <c r="NY33"/>
  <c r="NZ33"/>
  <c r="OA33"/>
  <c r="NM131" s="1"/>
  <c r="OB33"/>
  <c r="NN210" s="1"/>
  <c r="OC33"/>
  <c r="OD33"/>
  <c r="OF33"/>
  <c r="OG33"/>
  <c r="OH33"/>
  <c r="NT131" s="1"/>
  <c r="OI33"/>
  <c r="NU210" s="1"/>
  <c r="OJ33"/>
  <c r="OK33"/>
  <c r="OM33"/>
  <c r="ON33"/>
  <c r="OO33"/>
  <c r="OA131" s="1"/>
  <c r="OP33"/>
  <c r="OB210" s="1"/>
  <c r="OQ33"/>
  <c r="OR33"/>
  <c r="OT33"/>
  <c r="OU33"/>
  <c r="OV33"/>
  <c r="OH131" s="1"/>
  <c r="OW33"/>
  <c r="OI210" s="1"/>
  <c r="OX33"/>
  <c r="OY33"/>
  <c r="PA33"/>
  <c r="PB33"/>
  <c r="PC33"/>
  <c r="OO131" s="1"/>
  <c r="PD33"/>
  <c r="OP210" s="1"/>
  <c r="PE33"/>
  <c r="PF33"/>
  <c r="PH33"/>
  <c r="PI33"/>
  <c r="PJ33"/>
  <c r="OV131" s="1"/>
  <c r="PK33"/>
  <c r="OW210" s="1"/>
  <c r="PL33"/>
  <c r="PM33"/>
  <c r="PO33"/>
  <c r="PP33"/>
  <c r="PQ33"/>
  <c r="PC131" s="1"/>
  <c r="PR33"/>
  <c r="PD210" s="1"/>
  <c r="PS33"/>
  <c r="PT33"/>
  <c r="PV33"/>
  <c r="PW33"/>
  <c r="PX33"/>
  <c r="PJ131" s="1"/>
  <c r="PY33"/>
  <c r="PK210" s="1"/>
  <c r="PZ33"/>
  <c r="QA33"/>
  <c r="QC33"/>
  <c r="QD33"/>
  <c r="QE33"/>
  <c r="PQ131" s="1"/>
  <c r="QF33"/>
  <c r="PR210" s="1"/>
  <c r="QG33"/>
  <c r="QH33"/>
  <c r="QJ33"/>
  <c r="QK33"/>
  <c r="QL33"/>
  <c r="PX131" s="1"/>
  <c r="QM33"/>
  <c r="PY210" s="1"/>
  <c r="QN33"/>
  <c r="QO33"/>
  <c r="QQ33"/>
  <c r="QR33"/>
  <c r="QS33"/>
  <c r="QE131" s="1"/>
  <c r="QT33"/>
  <c r="QF210" s="1"/>
  <c r="QU33"/>
  <c r="QV33"/>
  <c r="F132"/>
  <c r="G211"/>
  <c r="M132"/>
  <c r="N211"/>
  <c r="T132"/>
  <c r="U211"/>
  <c r="AA132"/>
  <c r="AB211"/>
  <c r="AH132"/>
  <c r="AI211"/>
  <c r="AM34"/>
  <c r="AN34"/>
  <c r="AO132"/>
  <c r="AP211"/>
  <c r="AQ34"/>
  <c r="AV132"/>
  <c r="AW211"/>
  <c r="BC132"/>
  <c r="BD211"/>
  <c r="BJ132"/>
  <c r="BK211"/>
  <c r="BQ132"/>
  <c r="BR211"/>
  <c r="BX132"/>
  <c r="BY211"/>
  <c r="T42" i="4"/>
  <c r="CE132" i="2"/>
  <c r="CF211"/>
  <c r="CL132"/>
  <c r="CM211"/>
  <c r="CS132"/>
  <c r="CT211"/>
  <c r="CZ132"/>
  <c r="DA211"/>
  <c r="X42" i="4"/>
  <c r="DG132" i="2"/>
  <c r="DH211"/>
  <c r="DN132"/>
  <c r="DO211"/>
  <c r="DU132"/>
  <c r="DV211"/>
  <c r="EB132"/>
  <c r="EC211"/>
  <c r="EI132"/>
  <c r="EJ211"/>
  <c r="EP132"/>
  <c r="EQ211"/>
  <c r="EW132"/>
  <c r="EX211"/>
  <c r="FD132"/>
  <c r="FE211"/>
  <c r="FI34"/>
  <c r="FJ34"/>
  <c r="FK34"/>
  <c r="FK132" s="1"/>
  <c r="FL34"/>
  <c r="FL211" s="1"/>
  <c r="FM34"/>
  <c r="FR132"/>
  <c r="FS211"/>
  <c r="FW34"/>
  <c r="FX34"/>
  <c r="FY34"/>
  <c r="FY132" s="1"/>
  <c r="FZ34"/>
  <c r="FZ211" s="1"/>
  <c r="GA34"/>
  <c r="GG211"/>
  <c r="GM132"/>
  <c r="GN211"/>
  <c r="GT132"/>
  <c r="GU211"/>
  <c r="HA132"/>
  <c r="HB211"/>
  <c r="HI211"/>
  <c r="HO132"/>
  <c r="HP211"/>
  <c r="HV132"/>
  <c r="HW211"/>
  <c r="IC132"/>
  <c r="ID211"/>
  <c r="AR42" i="4"/>
  <c r="IJ132" i="2"/>
  <c r="IK211"/>
  <c r="IO34"/>
  <c r="IP34"/>
  <c r="IQ132"/>
  <c r="IR211"/>
  <c r="IS34"/>
  <c r="IV34"/>
  <c r="IW34"/>
  <c r="IX34"/>
  <c r="IX132" s="1"/>
  <c r="IY34"/>
  <c r="IY211" s="1"/>
  <c r="IZ34"/>
  <c r="JJ34"/>
  <c r="JK34"/>
  <c r="JL34"/>
  <c r="JL132" s="1"/>
  <c r="JM34"/>
  <c r="JM211" s="1"/>
  <c r="JN34"/>
  <c r="JQ34"/>
  <c r="JR34"/>
  <c r="JS132"/>
  <c r="JT211"/>
  <c r="JU34"/>
  <c r="JX34"/>
  <c r="JY34"/>
  <c r="JZ34"/>
  <c r="JZ132" s="1"/>
  <c r="KA34"/>
  <c r="KA211" s="1"/>
  <c r="KB34"/>
  <c r="KC34"/>
  <c r="KG132"/>
  <c r="KH211"/>
  <c r="AY42" i="4"/>
  <c r="KN132" i="2"/>
  <c r="KO211"/>
  <c r="KS34"/>
  <c r="KT34"/>
  <c r="KU34"/>
  <c r="KU132" s="1"/>
  <c r="KV34"/>
  <c r="KV211" s="1"/>
  <c r="KW34"/>
  <c r="KZ34"/>
  <c r="LA34"/>
  <c r="LB34"/>
  <c r="LB132" s="1"/>
  <c r="LC34"/>
  <c r="LC211" s="1"/>
  <c r="LD34"/>
  <c r="LN34"/>
  <c r="LO34"/>
  <c r="LP34"/>
  <c r="LI132" s="1"/>
  <c r="LQ34"/>
  <c r="LJ211" s="1"/>
  <c r="LR34"/>
  <c r="MB34"/>
  <c r="MC34"/>
  <c r="MD34"/>
  <c r="LP132" s="1"/>
  <c r="ME34"/>
  <c r="LQ211" s="1"/>
  <c r="MF34"/>
  <c r="MG34"/>
  <c r="MI34"/>
  <c r="MJ34"/>
  <c r="MM34"/>
  <c r="MN34"/>
  <c r="MP34"/>
  <c r="MQ34"/>
  <c r="MS34"/>
  <c r="ME211" s="1"/>
  <c r="MT34"/>
  <c r="MU34"/>
  <c r="MW34"/>
  <c r="MX34"/>
  <c r="MY34"/>
  <c r="MK132" s="1"/>
  <c r="MZ34"/>
  <c r="ML211" s="1"/>
  <c r="NA34"/>
  <c r="NB34"/>
  <c r="ND34"/>
  <c r="NE34"/>
  <c r="NF34"/>
  <c r="MR132" s="1"/>
  <c r="NG34"/>
  <c r="MS211" s="1"/>
  <c r="NH34"/>
  <c r="NI34"/>
  <c r="NK34"/>
  <c r="NL34"/>
  <c r="NM34"/>
  <c r="MY132" s="1"/>
  <c r="NN34"/>
  <c r="MZ211" s="1"/>
  <c r="NO34"/>
  <c r="NP34"/>
  <c r="NR34"/>
  <c r="NS34"/>
  <c r="NT34"/>
  <c r="NF132" s="1"/>
  <c r="NU34"/>
  <c r="NG211" s="1"/>
  <c r="NV34"/>
  <c r="NW34"/>
  <c r="NY34"/>
  <c r="NZ34"/>
  <c r="OA34"/>
  <c r="NM132" s="1"/>
  <c r="OB34"/>
  <c r="NN211" s="1"/>
  <c r="OC34"/>
  <c r="OD34"/>
  <c r="OF34"/>
  <c r="OG34"/>
  <c r="OH34"/>
  <c r="NT132" s="1"/>
  <c r="OI34"/>
  <c r="NU211" s="1"/>
  <c r="OJ34"/>
  <c r="OK34"/>
  <c r="OM34"/>
  <c r="ON34"/>
  <c r="OO34"/>
  <c r="OA132" s="1"/>
  <c r="OP34"/>
  <c r="OB211" s="1"/>
  <c r="OQ34"/>
  <c r="OR34"/>
  <c r="OT34"/>
  <c r="OU34"/>
  <c r="OV34"/>
  <c r="OH132" s="1"/>
  <c r="OW34"/>
  <c r="OI211" s="1"/>
  <c r="OX34"/>
  <c r="PA34"/>
  <c r="PB34"/>
  <c r="PC34"/>
  <c r="OO132" s="1"/>
  <c r="PD34"/>
  <c r="OP211" s="1"/>
  <c r="PE34"/>
  <c r="PF34"/>
  <c r="PH34"/>
  <c r="PI34"/>
  <c r="PJ34"/>
  <c r="OV132" s="1"/>
  <c r="PK34"/>
  <c r="OW211" s="1"/>
  <c r="PL34"/>
  <c r="PO34"/>
  <c r="PP34"/>
  <c r="PQ34"/>
  <c r="PC132" s="1"/>
  <c r="PR34"/>
  <c r="PD211" s="1"/>
  <c r="PS34"/>
  <c r="PT34"/>
  <c r="PV34"/>
  <c r="PW34"/>
  <c r="PX34"/>
  <c r="PJ132" s="1"/>
  <c r="PY34"/>
  <c r="PK211" s="1"/>
  <c r="PZ34"/>
  <c r="QC34"/>
  <c r="QD34"/>
  <c r="QE34"/>
  <c r="PQ132" s="1"/>
  <c r="QF34"/>
  <c r="PR211" s="1"/>
  <c r="QG34"/>
  <c r="QJ34"/>
  <c r="QK34"/>
  <c r="QL34"/>
  <c r="PX132" s="1"/>
  <c r="QM34"/>
  <c r="PY211" s="1"/>
  <c r="QN34"/>
  <c r="QO34"/>
  <c r="QQ34"/>
  <c r="QR34"/>
  <c r="QS34"/>
  <c r="QE132" s="1"/>
  <c r="QT34"/>
  <c r="QF211" s="1"/>
  <c r="QU34"/>
  <c r="QV34"/>
  <c r="F133"/>
  <c r="G212"/>
  <c r="M133"/>
  <c r="N212"/>
  <c r="T133"/>
  <c r="U212"/>
  <c r="AA133"/>
  <c r="AB212"/>
  <c r="AH133"/>
  <c r="AI212"/>
  <c r="AK35"/>
  <c r="N16" i="4" s="1"/>
  <c r="AM35" i="2"/>
  <c r="AN35"/>
  <c r="AO133"/>
  <c r="AP212"/>
  <c r="AQ35"/>
  <c r="AV133"/>
  <c r="AW212"/>
  <c r="P16" i="4"/>
  <c r="BC133" i="2"/>
  <c r="BD212"/>
  <c r="BJ133"/>
  <c r="BK212"/>
  <c r="BQ133"/>
  <c r="BR212"/>
  <c r="BX133"/>
  <c r="BY212"/>
  <c r="T16" i="4"/>
  <c r="CE133" i="2"/>
  <c r="CF212"/>
  <c r="U16" i="4"/>
  <c r="CL133" i="2"/>
  <c r="CM212"/>
  <c r="CS133"/>
  <c r="CT212"/>
  <c r="CZ133"/>
  <c r="DA212"/>
  <c r="X16" i="4"/>
  <c r="DG133" i="2"/>
  <c r="DH212"/>
  <c r="Y16" i="4"/>
  <c r="DN133" i="2"/>
  <c r="DO212"/>
  <c r="Z16" i="4"/>
  <c r="DU133" i="2"/>
  <c r="DV212"/>
  <c r="AA16" i="4"/>
  <c r="EB133" i="2"/>
  <c r="EC212"/>
  <c r="AB16" i="4"/>
  <c r="EI133" i="2"/>
  <c r="EJ212"/>
  <c r="EP133"/>
  <c r="EQ212"/>
  <c r="EW133"/>
  <c r="EX212"/>
  <c r="AE16" i="4"/>
  <c r="FD133" i="2"/>
  <c r="FE212"/>
  <c r="FI35"/>
  <c r="FJ35"/>
  <c r="FK35"/>
  <c r="FK133" s="1"/>
  <c r="FL35"/>
  <c r="FL212" s="1"/>
  <c r="FM35"/>
  <c r="FR133"/>
  <c r="FS212"/>
  <c r="FW35"/>
  <c r="FX35"/>
  <c r="FY35"/>
  <c r="FY133" s="1"/>
  <c r="FZ35"/>
  <c r="FZ212" s="1"/>
  <c r="GA35"/>
  <c r="GG212"/>
  <c r="GM133"/>
  <c r="GN212"/>
  <c r="AK16" i="4"/>
  <c r="GT133" i="2"/>
  <c r="GU212"/>
  <c r="AL16" i="4"/>
  <c r="HA133" i="2"/>
  <c r="HB212"/>
  <c r="AM16" i="4"/>
  <c r="HI212" i="2"/>
  <c r="HO133"/>
  <c r="HP212"/>
  <c r="AO16" i="4"/>
  <c r="HV133" i="2"/>
  <c r="HW212"/>
  <c r="IC133"/>
  <c r="ID212"/>
  <c r="AQ16" i="4"/>
  <c r="IJ133" i="2"/>
  <c r="IK212"/>
  <c r="IO35"/>
  <c r="IP35"/>
  <c r="IQ133"/>
  <c r="IR212"/>
  <c r="IS35"/>
  <c r="IV35"/>
  <c r="IW35"/>
  <c r="IX35"/>
  <c r="IX133" s="1"/>
  <c r="IY35"/>
  <c r="IY212" s="1"/>
  <c r="IZ35"/>
  <c r="AU16" i="4"/>
  <c r="JJ35" i="2"/>
  <c r="JK35"/>
  <c r="JL35"/>
  <c r="JL133" s="1"/>
  <c r="JM35"/>
  <c r="JM212" s="1"/>
  <c r="JN35"/>
  <c r="JO35"/>
  <c r="JQ35"/>
  <c r="JR35"/>
  <c r="JS133"/>
  <c r="JT212"/>
  <c r="JU35"/>
  <c r="JX35"/>
  <c r="JY35"/>
  <c r="JZ35"/>
  <c r="JZ133" s="1"/>
  <c r="KA35"/>
  <c r="KA212" s="1"/>
  <c r="KB35"/>
  <c r="KC35"/>
  <c r="KG133"/>
  <c r="KH212"/>
  <c r="AY16" i="4"/>
  <c r="KN133" i="2"/>
  <c r="KO212"/>
  <c r="KS35"/>
  <c r="KT35"/>
  <c r="KU35"/>
  <c r="KU133" s="1"/>
  <c r="KV35"/>
  <c r="KV212" s="1"/>
  <c r="KW35"/>
  <c r="KX35"/>
  <c r="KZ35"/>
  <c r="LA35"/>
  <c r="LB35"/>
  <c r="LB133" s="1"/>
  <c r="LC35"/>
  <c r="LC212" s="1"/>
  <c r="LD35"/>
  <c r="LE35"/>
  <c r="LN35"/>
  <c r="LO35"/>
  <c r="LP35"/>
  <c r="LI133" s="1"/>
  <c r="LQ35"/>
  <c r="LJ212" s="1"/>
  <c r="LR35"/>
  <c r="LS35"/>
  <c r="MB35"/>
  <c r="MC35"/>
  <c r="MD35"/>
  <c r="LP133" s="1"/>
  <c r="ME35"/>
  <c r="LQ212" s="1"/>
  <c r="MF35"/>
  <c r="MG35"/>
  <c r="MI35"/>
  <c r="MJ35"/>
  <c r="MM35"/>
  <c r="MN35"/>
  <c r="MP35"/>
  <c r="MQ35"/>
  <c r="MS35"/>
  <c r="ME212" s="1"/>
  <c r="MT35"/>
  <c r="MU35"/>
  <c r="MW35"/>
  <c r="MX35"/>
  <c r="MY35"/>
  <c r="MK133" s="1"/>
  <c r="MZ35"/>
  <c r="ML212" s="1"/>
  <c r="NA35"/>
  <c r="NB35"/>
  <c r="ND35"/>
  <c r="NE35"/>
  <c r="NF35"/>
  <c r="MR133" s="1"/>
  <c r="NG35"/>
  <c r="MS212" s="1"/>
  <c r="NH35"/>
  <c r="NI35"/>
  <c r="NK35"/>
  <c r="NL35"/>
  <c r="NM35"/>
  <c r="MY133" s="1"/>
  <c r="NN35"/>
  <c r="MZ212" s="1"/>
  <c r="NO35"/>
  <c r="NP35"/>
  <c r="NR35"/>
  <c r="NS35"/>
  <c r="NT35"/>
  <c r="NF133" s="1"/>
  <c r="NU35"/>
  <c r="NG212" s="1"/>
  <c r="NV35"/>
  <c r="NW35"/>
  <c r="NY35"/>
  <c r="NZ35"/>
  <c r="OA35"/>
  <c r="NM133" s="1"/>
  <c r="OB35"/>
  <c r="NN212" s="1"/>
  <c r="OC35"/>
  <c r="OD35"/>
  <c r="OF35"/>
  <c r="OG35"/>
  <c r="OH35"/>
  <c r="NT133" s="1"/>
  <c r="OI35"/>
  <c r="NU212" s="1"/>
  <c r="OJ35"/>
  <c r="OK35"/>
  <c r="OM35"/>
  <c r="ON35"/>
  <c r="OO35"/>
  <c r="OA133" s="1"/>
  <c r="OP35"/>
  <c r="OB212" s="1"/>
  <c r="OQ35"/>
  <c r="OR35"/>
  <c r="OT35"/>
  <c r="OU35"/>
  <c r="OV35"/>
  <c r="OH133" s="1"/>
  <c r="OW35"/>
  <c r="OI212" s="1"/>
  <c r="OX35"/>
  <c r="OY35"/>
  <c r="PA35"/>
  <c r="PB35"/>
  <c r="PC35"/>
  <c r="OO133" s="1"/>
  <c r="PD35"/>
  <c r="OP212" s="1"/>
  <c r="PE35"/>
  <c r="PF35"/>
  <c r="PH35"/>
  <c r="PI35"/>
  <c r="PJ35"/>
  <c r="OV133" s="1"/>
  <c r="PK35"/>
  <c r="OW212" s="1"/>
  <c r="PL35"/>
  <c r="PM35"/>
  <c r="PO35"/>
  <c r="PP35"/>
  <c r="PQ35"/>
  <c r="PC133" s="1"/>
  <c r="PR35"/>
  <c r="PD212" s="1"/>
  <c r="PS35"/>
  <c r="PT35"/>
  <c r="PV35"/>
  <c r="PW35"/>
  <c r="PX35"/>
  <c r="PJ133" s="1"/>
  <c r="PY35"/>
  <c r="PK212" s="1"/>
  <c r="PZ35"/>
  <c r="QA35"/>
  <c r="QC35"/>
  <c r="QD35"/>
  <c r="QE35"/>
  <c r="PQ133" s="1"/>
  <c r="QF35"/>
  <c r="PR212" s="1"/>
  <c r="QG35"/>
  <c r="QH35"/>
  <c r="QJ35"/>
  <c r="QK35"/>
  <c r="QL35"/>
  <c r="PX133" s="1"/>
  <c r="QM35"/>
  <c r="PY212" s="1"/>
  <c r="QN35"/>
  <c r="QO35"/>
  <c r="QQ35"/>
  <c r="QR35"/>
  <c r="QS35"/>
  <c r="QE133" s="1"/>
  <c r="QT35"/>
  <c r="QF212" s="1"/>
  <c r="QU35"/>
  <c r="QV35"/>
  <c r="F134"/>
  <c r="G213"/>
  <c r="M134"/>
  <c r="N213"/>
  <c r="T134"/>
  <c r="U213"/>
  <c r="AA134"/>
  <c r="AB213"/>
  <c r="AH134"/>
  <c r="AI213"/>
  <c r="AM36"/>
  <c r="AN36"/>
  <c r="AO134"/>
  <c r="AP213"/>
  <c r="AQ36"/>
  <c r="AV134"/>
  <c r="AW213"/>
  <c r="BC134"/>
  <c r="BD213"/>
  <c r="BJ134"/>
  <c r="BK213"/>
  <c r="BQ134"/>
  <c r="BR213"/>
  <c r="S54" i="4"/>
  <c r="BX134" i="2"/>
  <c r="BY213"/>
  <c r="T54" i="4"/>
  <c r="CE134" i="2"/>
  <c r="CF213"/>
  <c r="CL134"/>
  <c r="CM213"/>
  <c r="CS134"/>
  <c r="CT213"/>
  <c r="CZ134"/>
  <c r="DA213"/>
  <c r="X54" i="4"/>
  <c r="DG134" i="2"/>
  <c r="DH213"/>
  <c r="Y54" i="4"/>
  <c r="DN134" i="2"/>
  <c r="DO213"/>
  <c r="Z54" i="4"/>
  <c r="DU134" i="2"/>
  <c r="DV213"/>
  <c r="AA54" i="4"/>
  <c r="EB134" i="2"/>
  <c r="EC213"/>
  <c r="AB54" i="4"/>
  <c r="EI134" i="2"/>
  <c r="EJ213"/>
  <c r="EP134"/>
  <c r="EQ213"/>
  <c r="EW134"/>
  <c r="EX213"/>
  <c r="AE54" i="4"/>
  <c r="FD134" i="2"/>
  <c r="FE213"/>
  <c r="FI36"/>
  <c r="FJ36"/>
  <c r="FK36"/>
  <c r="FK134" s="1"/>
  <c r="FL36"/>
  <c r="FL213" s="1"/>
  <c r="FM36"/>
  <c r="FN36"/>
  <c r="AG54" i="4" s="1"/>
  <c r="FR134" i="2"/>
  <c r="FS213"/>
  <c r="FW36"/>
  <c r="FX36"/>
  <c r="FY36"/>
  <c r="FY134" s="1"/>
  <c r="FZ36"/>
  <c r="FZ213" s="1"/>
  <c r="GA36"/>
  <c r="GB36"/>
  <c r="AI54" i="4" s="1"/>
  <c r="GG213" i="2"/>
  <c r="GM134"/>
  <c r="GN213"/>
  <c r="AK54" i="4"/>
  <c r="GT134" i="2"/>
  <c r="GU213"/>
  <c r="HA134"/>
  <c r="HB213"/>
  <c r="AM54" i="4"/>
  <c r="HI213" i="2"/>
  <c r="HO134"/>
  <c r="HP213"/>
  <c r="AO54" i="4"/>
  <c r="HV134" i="2"/>
  <c r="HW213"/>
  <c r="IC134"/>
  <c r="ID213"/>
  <c r="AQ54" i="4"/>
  <c r="AR54"/>
  <c r="IJ134" i="2"/>
  <c r="IK213"/>
  <c r="IO36"/>
  <c r="IP36"/>
  <c r="IQ134"/>
  <c r="IR213"/>
  <c r="IS36"/>
  <c r="IV36"/>
  <c r="IW36"/>
  <c r="IX36"/>
  <c r="IX134" s="1"/>
  <c r="IY36"/>
  <c r="IY213" s="1"/>
  <c r="IZ36"/>
  <c r="AU54" i="4"/>
  <c r="JJ36" i="2"/>
  <c r="JK36"/>
  <c r="JL36"/>
  <c r="JL134" s="1"/>
  <c r="JM36"/>
  <c r="JM213" s="1"/>
  <c r="JN36"/>
  <c r="JO36"/>
  <c r="JQ36"/>
  <c r="JR36"/>
  <c r="JS134"/>
  <c r="JT213"/>
  <c r="JU36"/>
  <c r="JV36"/>
  <c r="AW54" i="4" s="1"/>
  <c r="JX36" i="2"/>
  <c r="JY36"/>
  <c r="JZ36"/>
  <c r="JZ134" s="1"/>
  <c r="KA36"/>
  <c r="KA213" s="1"/>
  <c r="KB36"/>
  <c r="KC36"/>
  <c r="KG134"/>
  <c r="KH213"/>
  <c r="AY54" i="4"/>
  <c r="KN134" i="2"/>
  <c r="KO213"/>
  <c r="KQ36"/>
  <c r="AZ54" i="4" s="1"/>
  <c r="KS36" i="2"/>
  <c r="KT36"/>
  <c r="KU36"/>
  <c r="KU134" s="1"/>
  <c r="KV36"/>
  <c r="KV213" s="1"/>
  <c r="KW36"/>
  <c r="KX36"/>
  <c r="KZ36"/>
  <c r="LA36"/>
  <c r="LB36"/>
  <c r="LB134" s="1"/>
  <c r="LC36"/>
  <c r="LC213" s="1"/>
  <c r="LD36"/>
  <c r="LE36"/>
  <c r="LN36"/>
  <c r="LO36"/>
  <c r="LP36"/>
  <c r="LI134" s="1"/>
  <c r="LQ36"/>
  <c r="LJ213" s="1"/>
  <c r="LR36"/>
  <c r="LS36"/>
  <c r="MB36"/>
  <c r="MC36"/>
  <c r="MD36"/>
  <c r="LP134" s="1"/>
  <c r="ME36"/>
  <c r="LQ213" s="1"/>
  <c r="MF36"/>
  <c r="MG36"/>
  <c r="MI36"/>
  <c r="MJ36"/>
  <c r="MM36"/>
  <c r="MN36"/>
  <c r="MP36"/>
  <c r="MQ36"/>
  <c r="MS36"/>
  <c r="ME213" s="1"/>
  <c r="MT36"/>
  <c r="MU36"/>
  <c r="MW36"/>
  <c r="MX36"/>
  <c r="MY36"/>
  <c r="MK134" s="1"/>
  <c r="MZ36"/>
  <c r="ML213" s="1"/>
  <c r="NA36"/>
  <c r="NB36"/>
  <c r="ND36"/>
  <c r="NE36"/>
  <c r="NF36"/>
  <c r="MR134" s="1"/>
  <c r="NG36"/>
  <c r="MS213" s="1"/>
  <c r="NH36"/>
  <c r="NI36"/>
  <c r="NK36"/>
  <c r="NL36"/>
  <c r="NM36"/>
  <c r="MY134" s="1"/>
  <c r="NN36"/>
  <c r="MZ213" s="1"/>
  <c r="NO36"/>
  <c r="NP36"/>
  <c r="NR36"/>
  <c r="NS36"/>
  <c r="NT36"/>
  <c r="NF134" s="1"/>
  <c r="NU36"/>
  <c r="NG213" s="1"/>
  <c r="NV36"/>
  <c r="NW36"/>
  <c r="NY36"/>
  <c r="NZ36"/>
  <c r="OA36"/>
  <c r="NM134" s="1"/>
  <c r="OB36"/>
  <c r="NN213" s="1"/>
  <c r="OC36"/>
  <c r="OD36"/>
  <c r="OF36"/>
  <c r="OG36"/>
  <c r="OH36"/>
  <c r="NT134" s="1"/>
  <c r="OI36"/>
  <c r="NU213" s="1"/>
  <c r="OJ36"/>
  <c r="OK36"/>
  <c r="OM36"/>
  <c r="ON36"/>
  <c r="OO36"/>
  <c r="OA134" s="1"/>
  <c r="OP36"/>
  <c r="OB213" s="1"/>
  <c r="OQ36"/>
  <c r="OR36"/>
  <c r="OT36"/>
  <c r="OU36"/>
  <c r="OV36"/>
  <c r="OH134" s="1"/>
  <c r="OW36"/>
  <c r="OI213" s="1"/>
  <c r="OX36"/>
  <c r="OY36"/>
  <c r="PA36"/>
  <c r="PB36"/>
  <c r="PC36"/>
  <c r="OO134" s="1"/>
  <c r="PD36"/>
  <c r="OP213" s="1"/>
  <c r="PE36"/>
  <c r="PF36"/>
  <c r="PH36"/>
  <c r="PI36"/>
  <c r="PJ36"/>
  <c r="OV134" s="1"/>
  <c r="PK36"/>
  <c r="OW213" s="1"/>
  <c r="PL36"/>
  <c r="PM36"/>
  <c r="PO36"/>
  <c r="PP36"/>
  <c r="PQ36"/>
  <c r="PC134" s="1"/>
  <c r="PR36"/>
  <c r="PD213" s="1"/>
  <c r="PS36"/>
  <c r="PT36"/>
  <c r="PV36"/>
  <c r="PW36"/>
  <c r="PX36"/>
  <c r="PJ134" s="1"/>
  <c r="PY36"/>
  <c r="PK213" s="1"/>
  <c r="PZ36"/>
  <c r="QA36"/>
  <c r="QC36"/>
  <c r="QD36"/>
  <c r="QE36"/>
  <c r="PQ134" s="1"/>
  <c r="QF36"/>
  <c r="PR213" s="1"/>
  <c r="QG36"/>
  <c r="QH36"/>
  <c r="QJ36"/>
  <c r="QK36"/>
  <c r="QL36"/>
  <c r="PX134" s="1"/>
  <c r="QM36"/>
  <c r="PY213" s="1"/>
  <c r="QN36"/>
  <c r="QO36"/>
  <c r="QQ36"/>
  <c r="QR36"/>
  <c r="QS36"/>
  <c r="QE134" s="1"/>
  <c r="QT36"/>
  <c r="QF213" s="1"/>
  <c r="QU36"/>
  <c r="QV36"/>
  <c r="F135"/>
  <c r="G214"/>
  <c r="M135"/>
  <c r="N214"/>
  <c r="T135"/>
  <c r="U214"/>
  <c r="AA135"/>
  <c r="AB214"/>
  <c r="AH135"/>
  <c r="AI214"/>
  <c r="AM37"/>
  <c r="AN37"/>
  <c r="AO135"/>
  <c r="AP214"/>
  <c r="AQ37"/>
  <c r="AV135"/>
  <c r="AW214"/>
  <c r="BC135"/>
  <c r="BD214"/>
  <c r="BJ135"/>
  <c r="BK214"/>
  <c r="BQ135"/>
  <c r="BR214"/>
  <c r="BX135"/>
  <c r="BY214"/>
  <c r="CE135"/>
  <c r="CF214"/>
  <c r="U52" i="4"/>
  <c r="CL135" i="2"/>
  <c r="CM214"/>
  <c r="CS135"/>
  <c r="CT214"/>
  <c r="CZ135"/>
  <c r="DA214"/>
  <c r="DG135"/>
  <c r="DH214"/>
  <c r="DN135"/>
  <c r="DO214"/>
  <c r="DU135"/>
  <c r="DV214"/>
  <c r="EB135"/>
  <c r="EC214"/>
  <c r="EI135"/>
  <c r="EJ214"/>
  <c r="EP135"/>
  <c r="EQ214"/>
  <c r="EW135"/>
  <c r="EX214"/>
  <c r="FD135"/>
  <c r="FE214"/>
  <c r="FI37"/>
  <c r="FJ37"/>
  <c r="FK37"/>
  <c r="FK135" s="1"/>
  <c r="FL37"/>
  <c r="FL214" s="1"/>
  <c r="FM37"/>
  <c r="FR135"/>
  <c r="FS214"/>
  <c r="FW37"/>
  <c r="FX37"/>
  <c r="FY37"/>
  <c r="FY135" s="1"/>
  <c r="FZ37"/>
  <c r="FZ214" s="1"/>
  <c r="GA37"/>
  <c r="GG214"/>
  <c r="GM135"/>
  <c r="GN214"/>
  <c r="GT135"/>
  <c r="GU214"/>
  <c r="HA135"/>
  <c r="HB214"/>
  <c r="AM52" i="4"/>
  <c r="HH135" i="2"/>
  <c r="HI214"/>
  <c r="HO135"/>
  <c r="HP214"/>
  <c r="AO52" i="4"/>
  <c r="HV135" i="2"/>
  <c r="HW214"/>
  <c r="IC135"/>
  <c r="ID214"/>
  <c r="AQ52" i="4"/>
  <c r="IJ135" i="2"/>
  <c r="IK214"/>
  <c r="IO37"/>
  <c r="IT37" s="1"/>
  <c r="AS52" i="4" s="1"/>
  <c r="IP37" i="2"/>
  <c r="IQ135"/>
  <c r="IR214"/>
  <c r="IS37"/>
  <c r="IV37"/>
  <c r="IW37"/>
  <c r="IX37"/>
  <c r="IX135" s="1"/>
  <c r="IY37"/>
  <c r="IY214" s="1"/>
  <c r="IZ37"/>
  <c r="AU52" i="4"/>
  <c r="JJ37" i="2"/>
  <c r="JK37"/>
  <c r="JL37"/>
  <c r="JL135" s="1"/>
  <c r="JM37"/>
  <c r="JM214" s="1"/>
  <c r="JN37"/>
  <c r="JO37"/>
  <c r="JQ37"/>
  <c r="JR37"/>
  <c r="JS135"/>
  <c r="JT214"/>
  <c r="JU37"/>
  <c r="JV37"/>
  <c r="AW52" i="4" s="1"/>
  <c r="JX37" i="2"/>
  <c r="JY37"/>
  <c r="JZ37"/>
  <c r="JZ135" s="1"/>
  <c r="KA37"/>
  <c r="KA214" s="1"/>
  <c r="KB37"/>
  <c r="KC37"/>
  <c r="KG135"/>
  <c r="KH214"/>
  <c r="AY52" i="4"/>
  <c r="KN135" i="2"/>
  <c r="KO214"/>
  <c r="KS37"/>
  <c r="KT37"/>
  <c r="KU37"/>
  <c r="KU135" s="1"/>
  <c r="KV37"/>
  <c r="KV214" s="1"/>
  <c r="KW37"/>
  <c r="KZ37"/>
  <c r="LA37"/>
  <c r="LB37"/>
  <c r="LB135" s="1"/>
  <c r="LC37"/>
  <c r="LC214" s="1"/>
  <c r="LD37"/>
  <c r="LN37"/>
  <c r="LO37"/>
  <c r="LP37"/>
  <c r="LI135" s="1"/>
  <c r="LQ37"/>
  <c r="LJ214" s="1"/>
  <c r="LR37"/>
  <c r="MB37"/>
  <c r="MC37"/>
  <c r="MD37"/>
  <c r="LP135" s="1"/>
  <c r="ME37"/>
  <c r="LQ214" s="1"/>
  <c r="MF37"/>
  <c r="MG37"/>
  <c r="MI37"/>
  <c r="MJ37"/>
  <c r="MM37"/>
  <c r="MP37"/>
  <c r="MQ37"/>
  <c r="MS37"/>
  <c r="ME214" s="1"/>
  <c r="MT37"/>
  <c r="MU37"/>
  <c r="MW37"/>
  <c r="MX37"/>
  <c r="MY37"/>
  <c r="MK135" s="1"/>
  <c r="MZ37"/>
  <c r="ML214" s="1"/>
  <c r="NA37"/>
  <c r="NB37"/>
  <c r="ND37"/>
  <c r="NE37"/>
  <c r="NF37"/>
  <c r="MR135" s="1"/>
  <c r="NG37"/>
  <c r="MS214" s="1"/>
  <c r="NH37"/>
  <c r="NK37"/>
  <c r="NL37"/>
  <c r="NM37"/>
  <c r="MY135" s="1"/>
  <c r="NN37"/>
  <c r="MZ214" s="1"/>
  <c r="NO37"/>
  <c r="NP37"/>
  <c r="NR37"/>
  <c r="NS37"/>
  <c r="NT37"/>
  <c r="NF135" s="1"/>
  <c r="NU37"/>
  <c r="NG214" s="1"/>
  <c r="NV37"/>
  <c r="NY37"/>
  <c r="NZ37"/>
  <c r="OA37"/>
  <c r="NM135" s="1"/>
  <c r="OB37"/>
  <c r="NN214" s="1"/>
  <c r="OC37"/>
  <c r="OD37"/>
  <c r="OF37"/>
  <c r="OG37"/>
  <c r="OH37"/>
  <c r="NT135" s="1"/>
  <c r="OI37"/>
  <c r="NU214" s="1"/>
  <c r="OJ37"/>
  <c r="OK37"/>
  <c r="OM37"/>
  <c r="ON37"/>
  <c r="OO37"/>
  <c r="OA135" s="1"/>
  <c r="OP37"/>
  <c r="OB214" s="1"/>
  <c r="OQ37"/>
  <c r="OR37"/>
  <c r="OT37"/>
  <c r="OU37"/>
  <c r="OV37"/>
  <c r="OH135" s="1"/>
  <c r="OW37"/>
  <c r="OI214" s="1"/>
  <c r="OX37"/>
  <c r="PA37"/>
  <c r="PB37"/>
  <c r="PC37"/>
  <c r="OO135" s="1"/>
  <c r="PD37"/>
  <c r="OP214" s="1"/>
  <c r="PE37"/>
  <c r="PF37"/>
  <c r="PH37"/>
  <c r="PI37"/>
  <c r="PJ37"/>
  <c r="OV135" s="1"/>
  <c r="PK37"/>
  <c r="OW214" s="1"/>
  <c r="PL37"/>
  <c r="PO37"/>
  <c r="PP37"/>
  <c r="PQ37"/>
  <c r="PC135" s="1"/>
  <c r="PR37"/>
  <c r="PD214" s="1"/>
  <c r="PS37"/>
  <c r="PT37"/>
  <c r="PV37"/>
  <c r="PW37"/>
  <c r="PX37"/>
  <c r="PJ135" s="1"/>
  <c r="PY37"/>
  <c r="PK214" s="1"/>
  <c r="PZ37"/>
  <c r="QC37"/>
  <c r="QD37"/>
  <c r="QE37"/>
  <c r="PQ135" s="1"/>
  <c r="QF37"/>
  <c r="PR214" s="1"/>
  <c r="QG37"/>
  <c r="QH37"/>
  <c r="QJ37"/>
  <c r="QK37"/>
  <c r="QL37"/>
  <c r="PX135" s="1"/>
  <c r="QM37"/>
  <c r="PY214" s="1"/>
  <c r="QN37"/>
  <c r="QO37"/>
  <c r="QQ37"/>
  <c r="QR37"/>
  <c r="QS37"/>
  <c r="QE135" s="1"/>
  <c r="QT37"/>
  <c r="QF214" s="1"/>
  <c r="QU37"/>
  <c r="QV37"/>
  <c r="F136"/>
  <c r="G215"/>
  <c r="M136"/>
  <c r="N215"/>
  <c r="T136"/>
  <c r="U215"/>
  <c r="AA136"/>
  <c r="AB215"/>
  <c r="AH136"/>
  <c r="AI215"/>
  <c r="AM38"/>
  <c r="AN38"/>
  <c r="AO136"/>
  <c r="AP215"/>
  <c r="AQ38"/>
  <c r="AV136"/>
  <c r="AW215"/>
  <c r="BC136"/>
  <c r="BD215"/>
  <c r="BJ136"/>
  <c r="BK215"/>
  <c r="BQ136"/>
  <c r="BR215"/>
  <c r="BX136"/>
  <c r="BY215"/>
  <c r="CE136"/>
  <c r="CF215"/>
  <c r="CL136"/>
  <c r="CM215"/>
  <c r="CS136"/>
  <c r="CT215"/>
  <c r="CZ136"/>
  <c r="DA215"/>
  <c r="DG136"/>
  <c r="DH215"/>
  <c r="DN136"/>
  <c r="DO215"/>
  <c r="DU136"/>
  <c r="DV215"/>
  <c r="EB136"/>
  <c r="EC215"/>
  <c r="EI136"/>
  <c r="EJ215"/>
  <c r="EP136"/>
  <c r="EQ215"/>
  <c r="EW136"/>
  <c r="EX215"/>
  <c r="FD136"/>
  <c r="FE215"/>
  <c r="FI38"/>
  <c r="FJ38"/>
  <c r="FK38"/>
  <c r="FK136" s="1"/>
  <c r="FL38"/>
  <c r="FL215" s="1"/>
  <c r="FM38"/>
  <c r="FR136"/>
  <c r="FS215"/>
  <c r="FW38"/>
  <c r="FX38"/>
  <c r="FY38"/>
  <c r="FY136" s="1"/>
  <c r="FZ38"/>
  <c r="FZ215" s="1"/>
  <c r="GA38"/>
  <c r="GG215"/>
  <c r="GM136"/>
  <c r="GN215"/>
  <c r="GT136"/>
  <c r="GU215"/>
  <c r="HA136"/>
  <c r="HB215"/>
  <c r="AM5" i="4"/>
  <c r="HI215" i="2"/>
  <c r="HO136"/>
  <c r="HP215"/>
  <c r="HV136"/>
  <c r="HW215"/>
  <c r="IC136"/>
  <c r="ID215"/>
  <c r="IJ136"/>
  <c r="IK215"/>
  <c r="IO38"/>
  <c r="IP38"/>
  <c r="IQ136"/>
  <c r="IR215"/>
  <c r="IS38"/>
  <c r="IV38"/>
  <c r="IW38"/>
  <c r="IX38"/>
  <c r="IX136" s="1"/>
  <c r="IY38"/>
  <c r="IY215" s="1"/>
  <c r="IZ38"/>
  <c r="JJ38"/>
  <c r="JK38"/>
  <c r="JL38"/>
  <c r="JL136" s="1"/>
  <c r="JM38"/>
  <c r="JM215" s="1"/>
  <c r="JN38"/>
  <c r="JQ38"/>
  <c r="JR38"/>
  <c r="JS136"/>
  <c r="JT215"/>
  <c r="JU38"/>
  <c r="JX38"/>
  <c r="JY38"/>
  <c r="JZ38"/>
  <c r="JZ136" s="1"/>
  <c r="KA38"/>
  <c r="KA215" s="1"/>
  <c r="KB38"/>
  <c r="KC38"/>
  <c r="KG136"/>
  <c r="KH215"/>
  <c r="AY5" i="4"/>
  <c r="KN136" i="2"/>
  <c r="KO215"/>
  <c r="KS38"/>
  <c r="KT38"/>
  <c r="KU38"/>
  <c r="KU136" s="1"/>
  <c r="KV38"/>
  <c r="KV215" s="1"/>
  <c r="KW38"/>
  <c r="KZ38"/>
  <c r="LA38"/>
  <c r="LB38"/>
  <c r="LB136" s="1"/>
  <c r="LC38"/>
  <c r="LC215" s="1"/>
  <c r="LD38"/>
  <c r="LN38"/>
  <c r="LO38"/>
  <c r="LP38"/>
  <c r="LI136" s="1"/>
  <c r="LQ38"/>
  <c r="LJ215" s="1"/>
  <c r="LR38"/>
  <c r="MB38"/>
  <c r="MC38"/>
  <c r="MD38"/>
  <c r="LP136" s="1"/>
  <c r="ME38"/>
  <c r="LQ215" s="1"/>
  <c r="MF38"/>
  <c r="MG38"/>
  <c r="MI38"/>
  <c r="MJ38"/>
  <c r="MM38"/>
  <c r="MP38"/>
  <c r="MQ38"/>
  <c r="MS38"/>
  <c r="ME215" s="1"/>
  <c r="MT38"/>
  <c r="MU38"/>
  <c r="MW38"/>
  <c r="MX38"/>
  <c r="MY38"/>
  <c r="MK136" s="1"/>
  <c r="MZ38"/>
  <c r="ML215" s="1"/>
  <c r="NA38"/>
  <c r="NB38"/>
  <c r="ND38"/>
  <c r="NE38"/>
  <c r="NF38"/>
  <c r="MR136" s="1"/>
  <c r="NG38"/>
  <c r="MS215" s="1"/>
  <c r="NH38"/>
  <c r="NK38"/>
  <c r="NL38"/>
  <c r="NM38"/>
  <c r="MY136" s="1"/>
  <c r="NN38"/>
  <c r="MZ215" s="1"/>
  <c r="NO38"/>
  <c r="NP38"/>
  <c r="NR38"/>
  <c r="NS38"/>
  <c r="NT38"/>
  <c r="NF136" s="1"/>
  <c r="NU38"/>
  <c r="NG215" s="1"/>
  <c r="NV38"/>
  <c r="NY38"/>
  <c r="NZ38"/>
  <c r="OA38"/>
  <c r="NM136" s="1"/>
  <c r="OB38"/>
  <c r="NN215" s="1"/>
  <c r="OC38"/>
  <c r="OD38"/>
  <c r="OF38"/>
  <c r="OG38"/>
  <c r="OH38"/>
  <c r="NT136" s="1"/>
  <c r="OI38"/>
  <c r="NU215" s="1"/>
  <c r="OJ38"/>
  <c r="OM38"/>
  <c r="ON38"/>
  <c r="OO38"/>
  <c r="OA136" s="1"/>
  <c r="OP38"/>
  <c r="OB215" s="1"/>
  <c r="OQ38"/>
  <c r="OT38"/>
  <c r="OU38"/>
  <c r="OV38"/>
  <c r="OH136" s="1"/>
  <c r="OW38"/>
  <c r="OI215" s="1"/>
  <c r="OX38"/>
  <c r="PA38"/>
  <c r="PB38"/>
  <c r="PC38"/>
  <c r="OO136" s="1"/>
  <c r="PD38"/>
  <c r="OP215" s="1"/>
  <c r="PE38"/>
  <c r="PF38"/>
  <c r="PH38"/>
  <c r="PI38"/>
  <c r="PJ38"/>
  <c r="OV136" s="1"/>
  <c r="PK38"/>
  <c r="OW215" s="1"/>
  <c r="PL38"/>
  <c r="PO38"/>
  <c r="PP38"/>
  <c r="PQ38"/>
  <c r="PC136" s="1"/>
  <c r="PR38"/>
  <c r="PD215" s="1"/>
  <c r="PS38"/>
  <c r="PT38"/>
  <c r="PV38"/>
  <c r="PW38"/>
  <c r="PX38"/>
  <c r="PJ136" s="1"/>
  <c r="PY38"/>
  <c r="PK215" s="1"/>
  <c r="PZ38"/>
  <c r="QC38"/>
  <c r="QD38"/>
  <c r="QE38"/>
  <c r="PQ136" s="1"/>
  <c r="QF38"/>
  <c r="PR215" s="1"/>
  <c r="QG38"/>
  <c r="QJ38"/>
  <c r="QK38"/>
  <c r="QL38"/>
  <c r="PX136" s="1"/>
  <c r="QM38"/>
  <c r="PY215" s="1"/>
  <c r="QN38"/>
  <c r="QO38"/>
  <c r="QQ38"/>
  <c r="QR38"/>
  <c r="QS38"/>
  <c r="QE136" s="1"/>
  <c r="QT38"/>
  <c r="QF215" s="1"/>
  <c r="QU38"/>
  <c r="QV38"/>
  <c r="F137"/>
  <c r="G216"/>
  <c r="M137"/>
  <c r="N216"/>
  <c r="T137"/>
  <c r="U216"/>
  <c r="AA137"/>
  <c r="AB216"/>
  <c r="AH137"/>
  <c r="AI216"/>
  <c r="AK39"/>
  <c r="N62" i="4" s="1"/>
  <c r="AM39" i="2"/>
  <c r="AN39"/>
  <c r="AO137"/>
  <c r="AP216"/>
  <c r="AQ39"/>
  <c r="AV137"/>
  <c r="AW216"/>
  <c r="BC137"/>
  <c r="BD216"/>
  <c r="BJ137"/>
  <c r="BK216"/>
  <c r="BQ137"/>
  <c r="BR216"/>
  <c r="BX137"/>
  <c r="BY216"/>
  <c r="CE137"/>
  <c r="CF216"/>
  <c r="CL137"/>
  <c r="CM216"/>
  <c r="CS137"/>
  <c r="CT216"/>
  <c r="CZ137"/>
  <c r="DA216"/>
  <c r="X62" i="4"/>
  <c r="DG137" i="2"/>
  <c r="DH216"/>
  <c r="DN137"/>
  <c r="DO216"/>
  <c r="DU137"/>
  <c r="DV216"/>
  <c r="EB137"/>
  <c r="EC216"/>
  <c r="EI137"/>
  <c r="EJ216"/>
  <c r="EP137"/>
  <c r="EQ216"/>
  <c r="EW137"/>
  <c r="EX216"/>
  <c r="FD137"/>
  <c r="FE216"/>
  <c r="FI39"/>
  <c r="FJ39"/>
  <c r="FK39"/>
  <c r="FK137" s="1"/>
  <c r="FL39"/>
  <c r="FL216" s="1"/>
  <c r="FM39"/>
  <c r="FR137"/>
  <c r="FS216"/>
  <c r="FW39"/>
  <c r="FX39"/>
  <c r="FY39"/>
  <c r="FY137" s="1"/>
  <c r="FZ39"/>
  <c r="FZ216" s="1"/>
  <c r="GA39"/>
  <c r="GF137"/>
  <c r="GG216"/>
  <c r="GM137"/>
  <c r="GN216"/>
  <c r="GT137"/>
  <c r="GU216"/>
  <c r="HA137"/>
  <c r="HB216"/>
  <c r="AM62" i="4"/>
  <c r="HH137" i="2"/>
  <c r="HI216"/>
  <c r="HO137"/>
  <c r="HP216"/>
  <c r="HV137"/>
  <c r="HW216"/>
  <c r="IC137"/>
  <c r="ID216"/>
  <c r="AQ62" i="4"/>
  <c r="IJ137" i="2"/>
  <c r="IK216"/>
  <c r="AR62" i="4"/>
  <c r="IO39" i="2"/>
  <c r="IP39"/>
  <c r="IQ137"/>
  <c r="IR216"/>
  <c r="IS39"/>
  <c r="IV39"/>
  <c r="IW39"/>
  <c r="IX39"/>
  <c r="IX137" s="1"/>
  <c r="IY39"/>
  <c r="IY216" s="1"/>
  <c r="IZ39"/>
  <c r="JJ39"/>
  <c r="JK39"/>
  <c r="JL39"/>
  <c r="JL137" s="1"/>
  <c r="JM39"/>
  <c r="JM216" s="1"/>
  <c r="JN39"/>
  <c r="JO39"/>
  <c r="JQ39"/>
  <c r="JR39"/>
  <c r="JS137"/>
  <c r="JT216"/>
  <c r="JU39"/>
  <c r="JX39"/>
  <c r="JY39"/>
  <c r="JZ39"/>
  <c r="JZ137" s="1"/>
  <c r="KA39"/>
  <c r="KA216" s="1"/>
  <c r="KB39"/>
  <c r="KC39"/>
  <c r="KG137"/>
  <c r="KH216"/>
  <c r="AY62" i="4"/>
  <c r="KN137" i="2"/>
  <c r="KO216"/>
  <c r="KS39"/>
  <c r="KT39"/>
  <c r="KU39"/>
  <c r="KU137" s="1"/>
  <c r="KV39"/>
  <c r="KV216" s="1"/>
  <c r="KW39"/>
  <c r="KZ39"/>
  <c r="LA39"/>
  <c r="LB39"/>
  <c r="LB137" s="1"/>
  <c r="LC39"/>
  <c r="LC216" s="1"/>
  <c r="LD39"/>
  <c r="LN39"/>
  <c r="LO39"/>
  <c r="LP39"/>
  <c r="LI137" s="1"/>
  <c r="LQ39"/>
  <c r="LJ216" s="1"/>
  <c r="LR39"/>
  <c r="MB39"/>
  <c r="MC39"/>
  <c r="MD39"/>
  <c r="LP137" s="1"/>
  <c r="ME39"/>
  <c r="LQ216" s="1"/>
  <c r="MF39"/>
  <c r="MG39"/>
  <c r="MI39"/>
  <c r="MJ39"/>
  <c r="MM39"/>
  <c r="MP39"/>
  <c r="MQ39"/>
  <c r="MS39"/>
  <c r="ME216" s="1"/>
  <c r="MT39"/>
  <c r="MW39"/>
  <c r="MX39"/>
  <c r="MY39"/>
  <c r="MK137" s="1"/>
  <c r="MZ39"/>
  <c r="ML216" s="1"/>
  <c r="NA39"/>
  <c r="NB39"/>
  <c r="ND39"/>
  <c r="NE39"/>
  <c r="NF39"/>
  <c r="MR137" s="1"/>
  <c r="NG39"/>
  <c r="MS216" s="1"/>
  <c r="NH39"/>
  <c r="NK39"/>
  <c r="NL39"/>
  <c r="NM39"/>
  <c r="MY137" s="1"/>
  <c r="NN39"/>
  <c r="MZ216" s="1"/>
  <c r="NO39"/>
  <c r="NP39"/>
  <c r="NR39"/>
  <c r="NS39"/>
  <c r="NT39"/>
  <c r="NF137" s="1"/>
  <c r="NU39"/>
  <c r="NG216" s="1"/>
  <c r="NV39"/>
  <c r="NY39"/>
  <c r="NZ39"/>
  <c r="OA39"/>
  <c r="NM137" s="1"/>
  <c r="OB39"/>
  <c r="NN216" s="1"/>
  <c r="OC39"/>
  <c r="OD39"/>
  <c r="OF39"/>
  <c r="OG39"/>
  <c r="OH39"/>
  <c r="NT137" s="1"/>
  <c r="OI39"/>
  <c r="NU216" s="1"/>
  <c r="OJ39"/>
  <c r="OM39"/>
  <c r="ON39"/>
  <c r="OO39"/>
  <c r="OA137" s="1"/>
  <c r="OP39"/>
  <c r="OB216" s="1"/>
  <c r="OQ39"/>
  <c r="OT39"/>
  <c r="OU39"/>
  <c r="OV39"/>
  <c r="OH137" s="1"/>
  <c r="OW39"/>
  <c r="OI216" s="1"/>
  <c r="OX39"/>
  <c r="PA39"/>
  <c r="PB39"/>
  <c r="PC39"/>
  <c r="OO137" s="1"/>
  <c r="PD39"/>
  <c r="OP216" s="1"/>
  <c r="PE39"/>
  <c r="PF39"/>
  <c r="PH39"/>
  <c r="PI39"/>
  <c r="PJ39"/>
  <c r="OV137" s="1"/>
  <c r="PK39"/>
  <c r="OW216" s="1"/>
  <c r="PL39"/>
  <c r="PO39"/>
  <c r="PP39"/>
  <c r="PQ39"/>
  <c r="PC137" s="1"/>
  <c r="PR39"/>
  <c r="PD216" s="1"/>
  <c r="PS39"/>
  <c r="PT39"/>
  <c r="PV39"/>
  <c r="PW39"/>
  <c r="PX39"/>
  <c r="PJ137" s="1"/>
  <c r="PY39"/>
  <c r="PK216" s="1"/>
  <c r="PZ39"/>
  <c r="QA39"/>
  <c r="QC39"/>
  <c r="QD39"/>
  <c r="QE39"/>
  <c r="PQ137" s="1"/>
  <c r="QF39"/>
  <c r="PR216" s="1"/>
  <c r="QG39"/>
  <c r="QJ39"/>
  <c r="QK39"/>
  <c r="QL39"/>
  <c r="PX137" s="1"/>
  <c r="QM39"/>
  <c r="PY216" s="1"/>
  <c r="QN39"/>
  <c r="QO39"/>
  <c r="QQ39"/>
  <c r="QR39"/>
  <c r="QS39"/>
  <c r="QE137" s="1"/>
  <c r="QT39"/>
  <c r="QF216" s="1"/>
  <c r="QU39"/>
  <c r="QV39"/>
  <c r="F138"/>
  <c r="G217"/>
  <c r="M138"/>
  <c r="N217"/>
  <c r="T138"/>
  <c r="U217"/>
  <c r="AA138"/>
  <c r="AB217"/>
  <c r="AH138"/>
  <c r="AI217"/>
  <c r="AM40"/>
  <c r="AN40"/>
  <c r="AO138"/>
  <c r="AP217"/>
  <c r="AQ40"/>
  <c r="AV138"/>
  <c r="AW217"/>
  <c r="P24" i="4"/>
  <c r="BC138" i="2"/>
  <c r="BD217"/>
  <c r="BJ138"/>
  <c r="BK217"/>
  <c r="BQ138"/>
  <c r="BR217"/>
  <c r="BX138"/>
  <c r="BY217"/>
  <c r="CE138"/>
  <c r="CF217"/>
  <c r="CL138"/>
  <c r="CM217"/>
  <c r="CT217"/>
  <c r="CZ138"/>
  <c r="DA217"/>
  <c r="DG138"/>
  <c r="DH217"/>
  <c r="DN138"/>
  <c r="DO217"/>
  <c r="DU138"/>
  <c r="DV217"/>
  <c r="AA24" i="4"/>
  <c r="EB138" i="2"/>
  <c r="EC217"/>
  <c r="EI138"/>
  <c r="EJ217"/>
  <c r="EP138"/>
  <c r="EQ217"/>
  <c r="EW138"/>
  <c r="EX217"/>
  <c r="FD138"/>
  <c r="FE217"/>
  <c r="FI40"/>
  <c r="FJ40"/>
  <c r="FK40"/>
  <c r="FK138" s="1"/>
  <c r="FL40"/>
  <c r="FL217" s="1"/>
  <c r="FM40"/>
  <c r="FS217"/>
  <c r="FW40"/>
  <c r="FX40"/>
  <c r="FY40"/>
  <c r="FY138" s="1"/>
  <c r="FZ40"/>
  <c r="FZ217" s="1"/>
  <c r="GA40"/>
  <c r="GG217"/>
  <c r="GM138"/>
  <c r="GN217"/>
  <c r="GT138"/>
  <c r="GU217"/>
  <c r="HA138"/>
  <c r="HB217"/>
  <c r="HI217"/>
  <c r="HO138"/>
  <c r="HP217"/>
  <c r="HV138"/>
  <c r="HW217"/>
  <c r="IC138"/>
  <c r="ID217"/>
  <c r="AQ24" i="4"/>
  <c r="IJ138" i="2"/>
  <c r="IK217"/>
  <c r="IO40"/>
  <c r="IP40"/>
  <c r="IQ138"/>
  <c r="IR217"/>
  <c r="IS40"/>
  <c r="IT40"/>
  <c r="AS24" i="4" s="1"/>
  <c r="IV40" i="2"/>
  <c r="IW40"/>
  <c r="IX40"/>
  <c r="IX138" s="1"/>
  <c r="IY40"/>
  <c r="IY217" s="1"/>
  <c r="IZ40"/>
  <c r="JJ40"/>
  <c r="JK40"/>
  <c r="JL40"/>
  <c r="JL138" s="1"/>
  <c r="JM40"/>
  <c r="JM217" s="1"/>
  <c r="JN40"/>
  <c r="JQ40"/>
  <c r="JR40"/>
  <c r="JS138"/>
  <c r="JT217"/>
  <c r="JU40"/>
  <c r="JX40"/>
  <c r="JY40"/>
  <c r="JZ40"/>
  <c r="JZ138" s="1"/>
  <c r="KA40"/>
  <c r="KA217" s="1"/>
  <c r="KB40"/>
  <c r="KC40"/>
  <c r="KG138"/>
  <c r="KH217"/>
  <c r="AY24" i="4"/>
  <c r="KN138" i="2"/>
  <c r="KO217"/>
  <c r="KS40"/>
  <c r="KT40"/>
  <c r="KU40"/>
  <c r="KU138" s="1"/>
  <c r="KV40"/>
  <c r="KV217" s="1"/>
  <c r="KW40"/>
  <c r="KZ40"/>
  <c r="LA40"/>
  <c r="LB40"/>
  <c r="LB138" s="1"/>
  <c r="LC40"/>
  <c r="LC217" s="1"/>
  <c r="LD40"/>
  <c r="LE40"/>
  <c r="LN40"/>
  <c r="LO40"/>
  <c r="LP40"/>
  <c r="LI138" s="1"/>
  <c r="LQ40"/>
  <c r="LJ217" s="1"/>
  <c r="LR40"/>
  <c r="MB40"/>
  <c r="MC40"/>
  <c r="MD40"/>
  <c r="LP138" s="1"/>
  <c r="ME40"/>
  <c r="LQ217" s="1"/>
  <c r="MF40"/>
  <c r="MG40"/>
  <c r="MI40"/>
  <c r="MJ40"/>
  <c r="MM40"/>
  <c r="MP40"/>
  <c r="MQ40"/>
  <c r="MS40"/>
  <c r="ME217" s="1"/>
  <c r="MT40"/>
  <c r="MW40"/>
  <c r="MX40"/>
  <c r="MY40"/>
  <c r="MK138" s="1"/>
  <c r="MZ40"/>
  <c r="ML217" s="1"/>
  <c r="NA40"/>
  <c r="NB40"/>
  <c r="ND40"/>
  <c r="NE40"/>
  <c r="NF40"/>
  <c r="MR138" s="1"/>
  <c r="NG40"/>
  <c r="MS217" s="1"/>
  <c r="NH40"/>
  <c r="NK40"/>
  <c r="NL40"/>
  <c r="NM40"/>
  <c r="MY138" s="1"/>
  <c r="NN40"/>
  <c r="MZ217" s="1"/>
  <c r="NO40"/>
  <c r="NP40"/>
  <c r="NR40"/>
  <c r="NS40"/>
  <c r="NT40"/>
  <c r="NF138" s="1"/>
  <c r="NU40"/>
  <c r="NG217" s="1"/>
  <c r="NV40"/>
  <c r="NW40"/>
  <c r="NY40"/>
  <c r="NZ40"/>
  <c r="OA40"/>
  <c r="NM138" s="1"/>
  <c r="OB40"/>
  <c r="NN217" s="1"/>
  <c r="OC40"/>
  <c r="OD40"/>
  <c r="OF40"/>
  <c r="OG40"/>
  <c r="OH40"/>
  <c r="NT138" s="1"/>
  <c r="OI40"/>
  <c r="NU217" s="1"/>
  <c r="OJ40"/>
  <c r="OM40"/>
  <c r="ON40"/>
  <c r="OO40"/>
  <c r="OA138" s="1"/>
  <c r="OP40"/>
  <c r="OB217" s="1"/>
  <c r="OQ40"/>
  <c r="OT40"/>
  <c r="OU40"/>
  <c r="OV40"/>
  <c r="OH138" s="1"/>
  <c r="OW40"/>
  <c r="OI217" s="1"/>
  <c r="OX40"/>
  <c r="PA40"/>
  <c r="PB40"/>
  <c r="PC40"/>
  <c r="OO138" s="1"/>
  <c r="PD40"/>
  <c r="OP217" s="1"/>
  <c r="PE40"/>
  <c r="PF40"/>
  <c r="PH40"/>
  <c r="PI40"/>
  <c r="PJ40"/>
  <c r="OV138" s="1"/>
  <c r="PK40"/>
  <c r="OW217" s="1"/>
  <c r="PL40"/>
  <c r="PO40"/>
  <c r="PP40"/>
  <c r="PQ40"/>
  <c r="PC138" s="1"/>
  <c r="PR40"/>
  <c r="PD217" s="1"/>
  <c r="PS40"/>
  <c r="PT40"/>
  <c r="PV40"/>
  <c r="PW40"/>
  <c r="PX40"/>
  <c r="PJ138" s="1"/>
  <c r="PY40"/>
  <c r="PK217" s="1"/>
  <c r="PZ40"/>
  <c r="QC40"/>
  <c r="QD40"/>
  <c r="QE40"/>
  <c r="PQ138" s="1"/>
  <c r="QF40"/>
  <c r="PR217" s="1"/>
  <c r="QG40"/>
  <c r="QH40"/>
  <c r="QJ40"/>
  <c r="QK40"/>
  <c r="QL40"/>
  <c r="PX138" s="1"/>
  <c r="QM40"/>
  <c r="PY217" s="1"/>
  <c r="QN40"/>
  <c r="QO40"/>
  <c r="QQ40"/>
  <c r="QR40"/>
  <c r="QS40"/>
  <c r="QE138" s="1"/>
  <c r="QT40"/>
  <c r="QF217" s="1"/>
  <c r="QU40"/>
  <c r="QV40"/>
  <c r="F139"/>
  <c r="G218"/>
  <c r="M139"/>
  <c r="N218"/>
  <c r="T139"/>
  <c r="U218"/>
  <c r="AA139"/>
  <c r="AB218"/>
  <c r="AH139"/>
  <c r="AI218"/>
  <c r="AM41"/>
  <c r="AN41"/>
  <c r="AO139"/>
  <c r="AP218"/>
  <c r="AQ41"/>
  <c r="AV139"/>
  <c r="AW218"/>
  <c r="P74" i="4"/>
  <c r="BC139" i="2"/>
  <c r="BD218"/>
  <c r="BJ139"/>
  <c r="BK218"/>
  <c r="BQ139"/>
  <c r="BR218"/>
  <c r="S74" i="4"/>
  <c r="BX139" i="2"/>
  <c r="BY218"/>
  <c r="T74" i="4"/>
  <c r="CE139" i="2"/>
  <c r="CF218"/>
  <c r="U74" i="4"/>
  <c r="CL139" i="2"/>
  <c r="CM218"/>
  <c r="CS139"/>
  <c r="CT218"/>
  <c r="CZ139"/>
  <c r="DA218"/>
  <c r="X74" i="4"/>
  <c r="DG139" i="2"/>
  <c r="DH218"/>
  <c r="Y74" i="4"/>
  <c r="DN139" i="2"/>
  <c r="DO218"/>
  <c r="Z74" i="4"/>
  <c r="DU139" i="2"/>
  <c r="DV218"/>
  <c r="AA74" i="4"/>
  <c r="EB139" i="2"/>
  <c r="EC218"/>
  <c r="AB74" i="4"/>
  <c r="EI139" i="2"/>
  <c r="EJ218"/>
  <c r="EP139"/>
  <c r="EQ218"/>
  <c r="EW139"/>
  <c r="EX218"/>
  <c r="AE74" i="4"/>
  <c r="FD139" i="2"/>
  <c r="FE218"/>
  <c r="AF74" i="4"/>
  <c r="FI41" i="2"/>
  <c r="FJ41"/>
  <c r="FK41"/>
  <c r="FK139" s="1"/>
  <c r="FL41"/>
  <c r="FL218" s="1"/>
  <c r="FM41"/>
  <c r="FN41"/>
  <c r="AG74" i="4" s="1"/>
  <c r="FR139" i="2"/>
  <c r="FS218"/>
  <c r="FW41"/>
  <c r="FX41"/>
  <c r="FY41"/>
  <c r="FY139" s="1"/>
  <c r="FZ41"/>
  <c r="FZ218" s="1"/>
  <c r="GA41"/>
  <c r="GB41"/>
  <c r="AI74" i="4" s="1"/>
  <c r="GF139" i="2"/>
  <c r="GG218"/>
  <c r="AJ74" i="4"/>
  <c r="GM139" i="2"/>
  <c r="GN218"/>
  <c r="AK74" i="4"/>
  <c r="GT139" i="2"/>
  <c r="GU218"/>
  <c r="AL74" i="4"/>
  <c r="HA139" i="2"/>
  <c r="HB218"/>
  <c r="AM74" i="4"/>
  <c r="HH139" i="2"/>
  <c r="HI218"/>
  <c r="AN74" i="4"/>
  <c r="HO139" i="2"/>
  <c r="HP218"/>
  <c r="AO74" i="4"/>
  <c r="HV139" i="2"/>
  <c r="HW218"/>
  <c r="IC139"/>
  <c r="ID218"/>
  <c r="AQ74" i="4"/>
  <c r="IJ139" i="2"/>
  <c r="IK218"/>
  <c r="AR74" i="4"/>
  <c r="IO41" i="2"/>
  <c r="IP41"/>
  <c r="IQ139"/>
  <c r="IR218"/>
  <c r="IS41"/>
  <c r="IT41"/>
  <c r="AS74" i="4" s="1"/>
  <c r="IV41" i="2"/>
  <c r="IW41"/>
  <c r="IX41"/>
  <c r="IX139" s="1"/>
  <c r="IY41"/>
  <c r="IY218" s="1"/>
  <c r="IZ41"/>
  <c r="JA41"/>
  <c r="AT74" i="4" s="1"/>
  <c r="AU74"/>
  <c r="JJ41" i="2"/>
  <c r="JK41"/>
  <c r="JL41"/>
  <c r="JL139" s="1"/>
  <c r="JM41"/>
  <c r="JM218" s="1"/>
  <c r="JN41"/>
  <c r="JO41"/>
  <c r="JQ41"/>
  <c r="JR41"/>
  <c r="JS139"/>
  <c r="JT218"/>
  <c r="JU41"/>
  <c r="JV41"/>
  <c r="AW74" i="4" s="1"/>
  <c r="JX41" i="2"/>
  <c r="JY41"/>
  <c r="JZ41"/>
  <c r="JZ139" s="1"/>
  <c r="KA41"/>
  <c r="KA218" s="1"/>
  <c r="KB41"/>
  <c r="KC41"/>
  <c r="KG139"/>
  <c r="KH218"/>
  <c r="AY74" i="4"/>
  <c r="KN139" i="2"/>
  <c r="KO218"/>
  <c r="KQ41"/>
  <c r="AZ74" i="4" s="1"/>
  <c r="KS41" i="2"/>
  <c r="KT41"/>
  <c r="KU41"/>
  <c r="KU139" s="1"/>
  <c r="KV41"/>
  <c r="KV218" s="1"/>
  <c r="KW41"/>
  <c r="KX41"/>
  <c r="KZ41"/>
  <c r="LA41"/>
  <c r="LB41"/>
  <c r="LB139" s="1"/>
  <c r="LC41"/>
  <c r="LC218" s="1"/>
  <c r="LD41"/>
  <c r="LE41"/>
  <c r="LN41"/>
  <c r="LO41"/>
  <c r="LP41"/>
  <c r="LI139" s="1"/>
  <c r="LQ41"/>
  <c r="LJ218" s="1"/>
  <c r="LR41"/>
  <c r="LS41"/>
  <c r="MB41"/>
  <c r="MC41"/>
  <c r="MD41"/>
  <c r="LP139" s="1"/>
  <c r="ME41"/>
  <c r="LQ218" s="1"/>
  <c r="MF41"/>
  <c r="MG41"/>
  <c r="MI41"/>
  <c r="MJ41"/>
  <c r="MM41"/>
  <c r="MN41"/>
  <c r="MP41"/>
  <c r="MQ41"/>
  <c r="MS41"/>
  <c r="ME218" s="1"/>
  <c r="MT41"/>
  <c r="MU41"/>
  <c r="MW41"/>
  <c r="MX41"/>
  <c r="MY41"/>
  <c r="MK139" s="1"/>
  <c r="MZ41"/>
  <c r="ML218" s="1"/>
  <c r="NA41"/>
  <c r="NB41"/>
  <c r="ND41"/>
  <c r="NE41"/>
  <c r="NF41"/>
  <c r="MR139" s="1"/>
  <c r="NG41"/>
  <c r="MS218" s="1"/>
  <c r="NH41"/>
  <c r="NI41"/>
  <c r="NK41"/>
  <c r="NL41"/>
  <c r="NM41"/>
  <c r="MY139" s="1"/>
  <c r="NN41"/>
  <c r="MZ218" s="1"/>
  <c r="NO41"/>
  <c r="NP41"/>
  <c r="NR41"/>
  <c r="NS41"/>
  <c r="NT41"/>
  <c r="NF139" s="1"/>
  <c r="NU41"/>
  <c r="NG218" s="1"/>
  <c r="NV41"/>
  <c r="NW41"/>
  <c r="NY41"/>
  <c r="NZ41"/>
  <c r="OA41"/>
  <c r="NM139" s="1"/>
  <c r="OB41"/>
  <c r="NN218" s="1"/>
  <c r="OC41"/>
  <c r="OD41"/>
  <c r="OF41"/>
  <c r="OG41"/>
  <c r="OH41"/>
  <c r="NT139" s="1"/>
  <c r="OI41"/>
  <c r="NU218" s="1"/>
  <c r="OJ41"/>
  <c r="OK41"/>
  <c r="OM41"/>
  <c r="ON41"/>
  <c r="OO41"/>
  <c r="OA139" s="1"/>
  <c r="OP41"/>
  <c r="OB218" s="1"/>
  <c r="OQ41"/>
  <c r="OR41"/>
  <c r="OT41"/>
  <c r="OU41"/>
  <c r="OV41"/>
  <c r="OH139" s="1"/>
  <c r="OW41"/>
  <c r="OI218" s="1"/>
  <c r="OX41"/>
  <c r="OY41"/>
  <c r="PA41"/>
  <c r="PB41"/>
  <c r="PC41"/>
  <c r="OO139" s="1"/>
  <c r="PD41"/>
  <c r="OP218" s="1"/>
  <c r="PE41"/>
  <c r="PF41"/>
  <c r="PH41"/>
  <c r="PI41"/>
  <c r="PJ41"/>
  <c r="OV139" s="1"/>
  <c r="PK41"/>
  <c r="OW218" s="1"/>
  <c r="PL41"/>
  <c r="PM41"/>
  <c r="PO41"/>
  <c r="PP41"/>
  <c r="PQ41"/>
  <c r="PC139" s="1"/>
  <c r="PR41"/>
  <c r="PD218" s="1"/>
  <c r="PS41"/>
  <c r="PT41"/>
  <c r="PV41"/>
  <c r="PW41"/>
  <c r="PX41"/>
  <c r="PJ139" s="1"/>
  <c r="PY41"/>
  <c r="PK218" s="1"/>
  <c r="PZ41"/>
  <c r="QA41"/>
  <c r="QC41"/>
  <c r="QD41"/>
  <c r="QE41"/>
  <c r="PQ139" s="1"/>
  <c r="QF41"/>
  <c r="PR218" s="1"/>
  <c r="QG41"/>
  <c r="QH41"/>
  <c r="QJ41"/>
  <c r="QK41"/>
  <c r="QL41"/>
  <c r="PX139" s="1"/>
  <c r="QM41"/>
  <c r="PY218" s="1"/>
  <c r="QN41"/>
  <c r="QO41"/>
  <c r="QQ41"/>
  <c r="QR41"/>
  <c r="QS41"/>
  <c r="QE139" s="1"/>
  <c r="QT41"/>
  <c r="QF218" s="1"/>
  <c r="QU41"/>
  <c r="QV41"/>
  <c r="F140"/>
  <c r="G219"/>
  <c r="M140"/>
  <c r="N219"/>
  <c r="T140"/>
  <c r="U219"/>
  <c r="AA140"/>
  <c r="AB219"/>
  <c r="AH140"/>
  <c r="AI219"/>
  <c r="AM42"/>
  <c r="AN42"/>
  <c r="AO140"/>
  <c r="AP219"/>
  <c r="AQ42"/>
  <c r="AV140"/>
  <c r="AW219"/>
  <c r="BC140"/>
  <c r="BD219"/>
  <c r="BJ140"/>
  <c r="BK219"/>
  <c r="BQ140"/>
  <c r="BR219"/>
  <c r="BX140"/>
  <c r="BY219"/>
  <c r="CE140"/>
  <c r="CF219"/>
  <c r="CL140"/>
  <c r="CM219"/>
  <c r="CS140"/>
  <c r="CT219"/>
  <c r="CZ140"/>
  <c r="DA219"/>
  <c r="DG140"/>
  <c r="DH219"/>
  <c r="DN140"/>
  <c r="DO219"/>
  <c r="Z4" i="4"/>
  <c r="DU140" i="2"/>
  <c r="DV219"/>
  <c r="EB140"/>
  <c r="EC219"/>
  <c r="EI140"/>
  <c r="EJ219"/>
  <c r="EP140"/>
  <c r="EQ219"/>
  <c r="EX219"/>
  <c r="FD140"/>
  <c r="FE219"/>
  <c r="FI42"/>
  <c r="FJ42"/>
  <c r="FK42"/>
  <c r="FK140" s="1"/>
  <c r="FL42"/>
  <c r="FL219" s="1"/>
  <c r="FM42"/>
  <c r="FR140"/>
  <c r="FS219"/>
  <c r="FW42"/>
  <c r="FX42"/>
  <c r="FY42"/>
  <c r="FY140" s="1"/>
  <c r="FZ42"/>
  <c r="FZ219" s="1"/>
  <c r="GA42"/>
  <c r="GG219"/>
  <c r="GM140"/>
  <c r="GN219"/>
  <c r="GT140"/>
  <c r="GU219"/>
  <c r="HA140"/>
  <c r="HB219"/>
  <c r="HI219"/>
  <c r="HO140"/>
  <c r="HP219"/>
  <c r="HV140"/>
  <c r="HW219"/>
  <c r="IC140"/>
  <c r="ID219"/>
  <c r="IJ140"/>
  <c r="IK219"/>
  <c r="IO42"/>
  <c r="IP42"/>
  <c r="IQ140"/>
  <c r="IR219"/>
  <c r="IS42"/>
  <c r="IV42"/>
  <c r="IW42"/>
  <c r="IX42"/>
  <c r="IX140" s="1"/>
  <c r="IY42"/>
  <c r="IY219" s="1"/>
  <c r="IZ42"/>
  <c r="JJ42"/>
  <c r="JK42"/>
  <c r="JL42"/>
  <c r="JL140" s="1"/>
  <c r="JM42"/>
  <c r="JM219" s="1"/>
  <c r="JN42"/>
  <c r="JQ42"/>
  <c r="JR42"/>
  <c r="JS140"/>
  <c r="JT219"/>
  <c r="JU42"/>
  <c r="JX42"/>
  <c r="JY42"/>
  <c r="JZ42"/>
  <c r="JZ140" s="1"/>
  <c r="KA42"/>
  <c r="KA219" s="1"/>
  <c r="KB42"/>
  <c r="KC42"/>
  <c r="KG140"/>
  <c r="KH219"/>
  <c r="AY4" i="4"/>
  <c r="KN140" i="2"/>
  <c r="KO219"/>
  <c r="KS42"/>
  <c r="KT42"/>
  <c r="KU42"/>
  <c r="KU140" s="1"/>
  <c r="KV42"/>
  <c r="KV219" s="1"/>
  <c r="KW42"/>
  <c r="KZ42"/>
  <c r="LA42"/>
  <c r="LB42"/>
  <c r="LB140" s="1"/>
  <c r="LC42"/>
  <c r="LC219" s="1"/>
  <c r="LD42"/>
  <c r="LN42"/>
  <c r="LO42"/>
  <c r="LP42"/>
  <c r="LI140" s="1"/>
  <c r="LQ42"/>
  <c r="LJ219" s="1"/>
  <c r="LR42"/>
  <c r="MB42"/>
  <c r="MC42"/>
  <c r="MD42"/>
  <c r="LP140" s="1"/>
  <c r="ME42"/>
  <c r="LQ219" s="1"/>
  <c r="MF42"/>
  <c r="MG42"/>
  <c r="MI42"/>
  <c r="MJ42"/>
  <c r="MM42"/>
  <c r="MP42"/>
  <c r="MQ42"/>
  <c r="MS42"/>
  <c r="ME219" s="1"/>
  <c r="MT42"/>
  <c r="MW42"/>
  <c r="MX42"/>
  <c r="MY42"/>
  <c r="MK140" s="1"/>
  <c r="MZ42"/>
  <c r="ML219" s="1"/>
  <c r="NA42"/>
  <c r="NB42"/>
  <c r="ND42"/>
  <c r="NE42"/>
  <c r="NF42"/>
  <c r="MR140" s="1"/>
  <c r="NG42"/>
  <c r="MS219" s="1"/>
  <c r="NH42"/>
  <c r="NK42"/>
  <c r="NL42"/>
  <c r="NM42"/>
  <c r="MY140" s="1"/>
  <c r="NN42"/>
  <c r="MZ219" s="1"/>
  <c r="NO42"/>
  <c r="NP42"/>
  <c r="NR42"/>
  <c r="NS42"/>
  <c r="NT42"/>
  <c r="NF140" s="1"/>
  <c r="NU42"/>
  <c r="NG219" s="1"/>
  <c r="NV42"/>
  <c r="NY42"/>
  <c r="NZ42"/>
  <c r="OA42"/>
  <c r="NM140" s="1"/>
  <c r="OB42"/>
  <c r="NN219" s="1"/>
  <c r="OC42"/>
  <c r="OD42"/>
  <c r="OF42"/>
  <c r="OG42"/>
  <c r="OH42"/>
  <c r="NT140" s="1"/>
  <c r="OI42"/>
  <c r="NU219" s="1"/>
  <c r="OJ42"/>
  <c r="OM42"/>
  <c r="ON42"/>
  <c r="OO42"/>
  <c r="OA140" s="1"/>
  <c r="OP42"/>
  <c r="OB219" s="1"/>
  <c r="OQ42"/>
  <c r="OT42"/>
  <c r="OU42"/>
  <c r="OV42"/>
  <c r="OH140" s="1"/>
  <c r="OW42"/>
  <c r="OI219" s="1"/>
  <c r="OX42"/>
  <c r="PA42"/>
  <c r="PB42"/>
  <c r="PC42"/>
  <c r="OO140" s="1"/>
  <c r="PD42"/>
  <c r="OP219" s="1"/>
  <c r="PE42"/>
  <c r="PF42"/>
  <c r="PH42"/>
  <c r="PI42"/>
  <c r="PJ42"/>
  <c r="OV140" s="1"/>
  <c r="PK42"/>
  <c r="OW219" s="1"/>
  <c r="PL42"/>
  <c r="PO42"/>
  <c r="PP42"/>
  <c r="PQ42"/>
  <c r="PC140" s="1"/>
  <c r="PR42"/>
  <c r="PD219" s="1"/>
  <c r="PS42"/>
  <c r="PT42"/>
  <c r="PV42"/>
  <c r="PW42"/>
  <c r="PX42"/>
  <c r="PJ140" s="1"/>
  <c r="PY42"/>
  <c r="PK219" s="1"/>
  <c r="PZ42"/>
  <c r="QC42"/>
  <c r="QD42"/>
  <c r="QE42"/>
  <c r="PQ140" s="1"/>
  <c r="QF42"/>
  <c r="PR219" s="1"/>
  <c r="QG42"/>
  <c r="QJ42"/>
  <c r="QK42"/>
  <c r="QL42"/>
  <c r="PX140" s="1"/>
  <c r="QM42"/>
  <c r="PY219" s="1"/>
  <c r="QN42"/>
  <c r="QO42"/>
  <c r="QQ42"/>
  <c r="QR42"/>
  <c r="QS42"/>
  <c r="QE140" s="1"/>
  <c r="QT42"/>
  <c r="QF219" s="1"/>
  <c r="QU42"/>
  <c r="QV42"/>
  <c r="F141"/>
  <c r="G220"/>
  <c r="M141"/>
  <c r="N220"/>
  <c r="T141"/>
  <c r="U220"/>
  <c r="AA141"/>
  <c r="AB220"/>
  <c r="AH141"/>
  <c r="AI220"/>
  <c r="AM43"/>
  <c r="AN43"/>
  <c r="AO141"/>
  <c r="AP220"/>
  <c r="AQ43"/>
  <c r="AV141"/>
  <c r="AW220"/>
  <c r="BC141"/>
  <c r="BD220"/>
  <c r="BJ141"/>
  <c r="BK220"/>
  <c r="BQ141"/>
  <c r="BR220"/>
  <c r="BX141"/>
  <c r="BY220"/>
  <c r="CE141"/>
  <c r="CF220"/>
  <c r="CL141"/>
  <c r="CM220"/>
  <c r="CS141"/>
  <c r="CT220"/>
  <c r="CZ141"/>
  <c r="DA220"/>
  <c r="DG141"/>
  <c r="DH220"/>
  <c r="DN141"/>
  <c r="DO220"/>
  <c r="DU141"/>
  <c r="DV220"/>
  <c r="EB141"/>
  <c r="EC220"/>
  <c r="EI141"/>
  <c r="EJ220"/>
  <c r="EP141"/>
  <c r="EQ220"/>
  <c r="EW141"/>
  <c r="EX220"/>
  <c r="FD141"/>
  <c r="FE220"/>
  <c r="FI43"/>
  <c r="FJ43"/>
  <c r="FK43"/>
  <c r="FK141" s="1"/>
  <c r="FL43"/>
  <c r="FL220" s="1"/>
  <c r="FM43"/>
  <c r="FR141"/>
  <c r="FS220"/>
  <c r="FW43"/>
  <c r="FX43"/>
  <c r="FY43"/>
  <c r="FY141" s="1"/>
  <c r="FZ43"/>
  <c r="FZ220" s="1"/>
  <c r="GA43"/>
  <c r="GF141"/>
  <c r="GG220"/>
  <c r="GM141"/>
  <c r="GN220"/>
  <c r="GT141"/>
  <c r="GU220"/>
  <c r="HA141"/>
  <c r="HB220"/>
  <c r="HI220"/>
  <c r="HO141"/>
  <c r="HP220"/>
  <c r="HV141"/>
  <c r="HW220"/>
  <c r="IC141"/>
  <c r="ID220"/>
  <c r="IJ141"/>
  <c r="IK220"/>
  <c r="IO43"/>
  <c r="IP43"/>
  <c r="IQ141"/>
  <c r="IR220"/>
  <c r="IS43"/>
  <c r="IV43"/>
  <c r="IW43"/>
  <c r="IX43"/>
  <c r="IX141" s="1"/>
  <c r="IY43"/>
  <c r="IY220" s="1"/>
  <c r="IZ43"/>
  <c r="JJ43"/>
  <c r="JK43"/>
  <c r="JL43"/>
  <c r="JL141" s="1"/>
  <c r="JM43"/>
  <c r="JM220" s="1"/>
  <c r="JN43"/>
  <c r="JQ43"/>
  <c r="JR43"/>
  <c r="JS141"/>
  <c r="JT220"/>
  <c r="JU43"/>
  <c r="JX43"/>
  <c r="JY43"/>
  <c r="JZ43"/>
  <c r="JZ141" s="1"/>
  <c r="KA43"/>
  <c r="KA220" s="1"/>
  <c r="KB43"/>
  <c r="KC43"/>
  <c r="KG141"/>
  <c r="KH220"/>
  <c r="AY30" i="4"/>
  <c r="KN141" i="2"/>
  <c r="KO220"/>
  <c r="KS43"/>
  <c r="KT43"/>
  <c r="KU43"/>
  <c r="KU141" s="1"/>
  <c r="KV43"/>
  <c r="KV220" s="1"/>
  <c r="KW43"/>
  <c r="KZ43"/>
  <c r="LA43"/>
  <c r="LB43"/>
  <c r="LB141" s="1"/>
  <c r="LC43"/>
  <c r="LC220" s="1"/>
  <c r="LD43"/>
  <c r="LN43"/>
  <c r="LO43"/>
  <c r="LP43"/>
  <c r="LI141" s="1"/>
  <c r="LQ43"/>
  <c r="LJ220" s="1"/>
  <c r="LR43"/>
  <c r="MB43"/>
  <c r="MC43"/>
  <c r="MD43"/>
  <c r="LP141" s="1"/>
  <c r="ME43"/>
  <c r="LQ220" s="1"/>
  <c r="MF43"/>
  <c r="MG43"/>
  <c r="MI43"/>
  <c r="MJ43"/>
  <c r="MM43"/>
  <c r="MP43"/>
  <c r="MQ43"/>
  <c r="MS43"/>
  <c r="ME220" s="1"/>
  <c r="MT43"/>
  <c r="MW43"/>
  <c r="MX43"/>
  <c r="MY43"/>
  <c r="MK141" s="1"/>
  <c r="MZ43"/>
  <c r="ML220" s="1"/>
  <c r="NA43"/>
  <c r="NB43"/>
  <c r="ND43"/>
  <c r="NE43"/>
  <c r="NF43"/>
  <c r="MR141" s="1"/>
  <c r="NG43"/>
  <c r="MS220" s="1"/>
  <c r="NH43"/>
  <c r="NK43"/>
  <c r="NL43"/>
  <c r="NM43"/>
  <c r="MY141" s="1"/>
  <c r="NN43"/>
  <c r="MZ220" s="1"/>
  <c r="NO43"/>
  <c r="NP43"/>
  <c r="NR43"/>
  <c r="NS43"/>
  <c r="NT43"/>
  <c r="NF141" s="1"/>
  <c r="NU43"/>
  <c r="NG220" s="1"/>
  <c r="NV43"/>
  <c r="NY43"/>
  <c r="NZ43"/>
  <c r="OA43"/>
  <c r="NM141" s="1"/>
  <c r="OB43"/>
  <c r="NN220" s="1"/>
  <c r="OC43"/>
  <c r="OD43"/>
  <c r="OF43"/>
  <c r="OG43"/>
  <c r="OH43"/>
  <c r="NT141" s="1"/>
  <c r="OI43"/>
  <c r="NU220" s="1"/>
  <c r="OJ43"/>
  <c r="OM43"/>
  <c r="ON43"/>
  <c r="OO43"/>
  <c r="OA141" s="1"/>
  <c r="OP43"/>
  <c r="OB220" s="1"/>
  <c r="OQ43"/>
  <c r="OT43"/>
  <c r="OU43"/>
  <c r="OV43"/>
  <c r="OH141" s="1"/>
  <c r="OW43"/>
  <c r="OI220" s="1"/>
  <c r="OX43"/>
  <c r="PA43"/>
  <c r="PB43"/>
  <c r="PC43"/>
  <c r="OO141" s="1"/>
  <c r="PD43"/>
  <c r="OP220" s="1"/>
  <c r="PE43"/>
  <c r="PF43"/>
  <c r="PH43"/>
  <c r="PI43"/>
  <c r="PJ43"/>
  <c r="OV141" s="1"/>
  <c r="PK43"/>
  <c r="OW220" s="1"/>
  <c r="PL43"/>
  <c r="PO43"/>
  <c r="PP43"/>
  <c r="PQ43"/>
  <c r="PC141" s="1"/>
  <c r="PR43"/>
  <c r="PD220" s="1"/>
  <c r="PS43"/>
  <c r="PT43"/>
  <c r="PV43"/>
  <c r="PW43"/>
  <c r="PX43"/>
  <c r="PJ141" s="1"/>
  <c r="PY43"/>
  <c r="PK220" s="1"/>
  <c r="PZ43"/>
  <c r="QC43"/>
  <c r="QD43"/>
  <c r="QE43"/>
  <c r="PQ141" s="1"/>
  <c r="QF43"/>
  <c r="PR220" s="1"/>
  <c r="QG43"/>
  <c r="QJ43"/>
  <c r="QK43"/>
  <c r="QL43"/>
  <c r="PX141" s="1"/>
  <c r="QM43"/>
  <c r="PY220" s="1"/>
  <c r="QN43"/>
  <c r="QO43"/>
  <c r="QQ43"/>
  <c r="QR43"/>
  <c r="QS43"/>
  <c r="QE141" s="1"/>
  <c r="QT43"/>
  <c r="QF220" s="1"/>
  <c r="QU43"/>
  <c r="QV43"/>
  <c r="F142"/>
  <c r="G221"/>
  <c r="M142"/>
  <c r="N221"/>
  <c r="T142"/>
  <c r="U221"/>
  <c r="AA142"/>
  <c r="AB221"/>
  <c r="AH142"/>
  <c r="AI221"/>
  <c r="AM44"/>
  <c r="AN44"/>
  <c r="AO142"/>
  <c r="AP221"/>
  <c r="AQ44"/>
  <c r="AV142"/>
  <c r="AW221"/>
  <c r="BC142"/>
  <c r="BD221"/>
  <c r="BJ142"/>
  <c r="BK221"/>
  <c r="BQ142"/>
  <c r="BR221"/>
  <c r="S69" i="4"/>
  <c r="BX142" i="2"/>
  <c r="BY221"/>
  <c r="T69" i="4"/>
  <c r="CE142" i="2"/>
  <c r="CF221"/>
  <c r="CL142"/>
  <c r="CM221"/>
  <c r="CS142"/>
  <c r="CT221"/>
  <c r="CZ142"/>
  <c r="DA221"/>
  <c r="DG142"/>
  <c r="DH221"/>
  <c r="DN142"/>
  <c r="DO221"/>
  <c r="Z69" i="4"/>
  <c r="DU142" i="2"/>
  <c r="DV221"/>
  <c r="EB142"/>
  <c r="EC221"/>
  <c r="EI142"/>
  <c r="EJ221"/>
  <c r="EP142"/>
  <c r="EQ221"/>
  <c r="EW142"/>
  <c r="EX221"/>
  <c r="FD142"/>
  <c r="FE221"/>
  <c r="FI44"/>
  <c r="FJ44"/>
  <c r="FK44"/>
  <c r="FK142" s="1"/>
  <c r="FL44"/>
  <c r="FL221" s="1"/>
  <c r="FM44"/>
  <c r="FR142"/>
  <c r="FS221"/>
  <c r="FW44"/>
  <c r="FX44"/>
  <c r="FY44"/>
  <c r="FY142" s="1"/>
  <c r="FZ44"/>
  <c r="FZ221" s="1"/>
  <c r="GA44"/>
  <c r="GB44"/>
  <c r="AI69" i="4" s="1"/>
  <c r="GF142" i="2"/>
  <c r="GG221"/>
  <c r="AJ69" i="4"/>
  <c r="GM142" i="2"/>
  <c r="GN221"/>
  <c r="GT142"/>
  <c r="GU221"/>
  <c r="HA142"/>
  <c r="HB221"/>
  <c r="AM69" i="4"/>
  <c r="HH142" i="2"/>
  <c r="HI221"/>
  <c r="HO142"/>
  <c r="HP221"/>
  <c r="AO69" i="4"/>
  <c r="HV142" i="2"/>
  <c r="HW221"/>
  <c r="IC142"/>
  <c r="ID221"/>
  <c r="IJ142"/>
  <c r="IK221"/>
  <c r="AR69" i="4"/>
  <c r="IO44" i="2"/>
  <c r="IP44"/>
  <c r="IQ142"/>
  <c r="IR221"/>
  <c r="IS44"/>
  <c r="IV44"/>
  <c r="IW44"/>
  <c r="IX44"/>
  <c r="IX142" s="1"/>
  <c r="IY44"/>
  <c r="IY221" s="1"/>
  <c r="IZ44"/>
  <c r="JJ44"/>
  <c r="JK44"/>
  <c r="JL44"/>
  <c r="JL142" s="1"/>
  <c r="JM44"/>
  <c r="JM221" s="1"/>
  <c r="JN44"/>
  <c r="JQ44"/>
  <c r="JR44"/>
  <c r="JS142"/>
  <c r="JT221"/>
  <c r="JU44"/>
  <c r="JX44"/>
  <c r="JY44"/>
  <c r="JZ44"/>
  <c r="JZ142" s="1"/>
  <c r="KA44"/>
  <c r="KA221" s="1"/>
  <c r="KB44"/>
  <c r="KC44"/>
  <c r="KG142"/>
  <c r="KH221"/>
  <c r="AY69" i="4"/>
  <c r="KN142" i="2"/>
  <c r="KO221"/>
  <c r="KS44"/>
  <c r="KT44"/>
  <c r="KU44"/>
  <c r="KU142" s="1"/>
  <c r="KV44"/>
  <c r="KV221" s="1"/>
  <c r="KW44"/>
  <c r="KZ44"/>
  <c r="LA44"/>
  <c r="LB44"/>
  <c r="LB142" s="1"/>
  <c r="LC44"/>
  <c r="LC221" s="1"/>
  <c r="LD44"/>
  <c r="LN44"/>
  <c r="LO44"/>
  <c r="LP44"/>
  <c r="LI142" s="1"/>
  <c r="LQ44"/>
  <c r="LJ221" s="1"/>
  <c r="LR44"/>
  <c r="MB44"/>
  <c r="MC44"/>
  <c r="MD44"/>
  <c r="LP142" s="1"/>
  <c r="ME44"/>
  <c r="LQ221" s="1"/>
  <c r="MF44"/>
  <c r="MG44"/>
  <c r="MI44"/>
  <c r="MJ44"/>
  <c r="MM44"/>
  <c r="MP44"/>
  <c r="MQ44"/>
  <c r="MS44"/>
  <c r="ME221" s="1"/>
  <c r="MT44"/>
  <c r="MW44"/>
  <c r="MX44"/>
  <c r="MY44"/>
  <c r="MK142" s="1"/>
  <c r="MZ44"/>
  <c r="ML221" s="1"/>
  <c r="NA44"/>
  <c r="NB44"/>
  <c r="ND44"/>
  <c r="NE44"/>
  <c r="NF44"/>
  <c r="MR142" s="1"/>
  <c r="NG44"/>
  <c r="MS221" s="1"/>
  <c r="NH44"/>
  <c r="NK44"/>
  <c r="NL44"/>
  <c r="NM44"/>
  <c r="MY142" s="1"/>
  <c r="NN44"/>
  <c r="MZ221" s="1"/>
  <c r="NO44"/>
  <c r="NP44"/>
  <c r="NR44"/>
  <c r="NS44"/>
  <c r="NT44"/>
  <c r="NF142" s="1"/>
  <c r="NU44"/>
  <c r="NG221" s="1"/>
  <c r="NV44"/>
  <c r="NW44"/>
  <c r="NY44"/>
  <c r="NZ44"/>
  <c r="OA44"/>
  <c r="NM142" s="1"/>
  <c r="OB44"/>
  <c r="NN221" s="1"/>
  <c r="OC44"/>
  <c r="OD44"/>
  <c r="OF44"/>
  <c r="OG44"/>
  <c r="OH44"/>
  <c r="NT142" s="1"/>
  <c r="OI44"/>
  <c r="NU221" s="1"/>
  <c r="OJ44"/>
  <c r="OM44"/>
  <c r="ON44"/>
  <c r="OO44"/>
  <c r="OA142" s="1"/>
  <c r="OP44"/>
  <c r="OB221" s="1"/>
  <c r="OQ44"/>
  <c r="OT44"/>
  <c r="OU44"/>
  <c r="OV44"/>
  <c r="OH142" s="1"/>
  <c r="OW44"/>
  <c r="OI221" s="1"/>
  <c r="OX44"/>
  <c r="PA44"/>
  <c r="PB44"/>
  <c r="PC44"/>
  <c r="OO142" s="1"/>
  <c r="PD44"/>
  <c r="OP221" s="1"/>
  <c r="PE44"/>
  <c r="PF44"/>
  <c r="PH44"/>
  <c r="PI44"/>
  <c r="PJ44"/>
  <c r="OV142" s="1"/>
  <c r="PK44"/>
  <c r="OW221" s="1"/>
  <c r="PL44"/>
  <c r="PM44"/>
  <c r="PO44"/>
  <c r="PP44"/>
  <c r="PQ44"/>
  <c r="PC142" s="1"/>
  <c r="PR44"/>
  <c r="PD221" s="1"/>
  <c r="PS44"/>
  <c r="PT44"/>
  <c r="PV44"/>
  <c r="PW44"/>
  <c r="PX44"/>
  <c r="PJ142" s="1"/>
  <c r="PY44"/>
  <c r="PK221" s="1"/>
  <c r="PZ44"/>
  <c r="QC44"/>
  <c r="QD44"/>
  <c r="QE44"/>
  <c r="PQ142" s="1"/>
  <c r="QF44"/>
  <c r="PR221" s="1"/>
  <c r="QG44"/>
  <c r="QJ44"/>
  <c r="QK44"/>
  <c r="QL44"/>
  <c r="PX142" s="1"/>
  <c r="QM44"/>
  <c r="PY221" s="1"/>
  <c r="QN44"/>
  <c r="QO44"/>
  <c r="QQ44"/>
  <c r="QR44"/>
  <c r="QS44"/>
  <c r="QE142" s="1"/>
  <c r="QT44"/>
  <c r="QF221" s="1"/>
  <c r="QU44"/>
  <c r="QV44"/>
  <c r="F143"/>
  <c r="G222"/>
  <c r="M143"/>
  <c r="N222"/>
  <c r="T143"/>
  <c r="U222"/>
  <c r="AA143"/>
  <c r="AB222"/>
  <c r="AH143"/>
  <c r="AI222"/>
  <c r="AK45"/>
  <c r="N73" i="4" s="1"/>
  <c r="AM45" i="2"/>
  <c r="AN45"/>
  <c r="AO143"/>
  <c r="AP222"/>
  <c r="AQ45"/>
  <c r="AV143"/>
  <c r="AW222"/>
  <c r="BC143"/>
  <c r="BD222"/>
  <c r="BJ143"/>
  <c r="BK222"/>
  <c r="BQ143"/>
  <c r="BR222"/>
  <c r="BX143"/>
  <c r="BY222"/>
  <c r="CE143"/>
  <c r="CF222"/>
  <c r="U73" i="4"/>
  <c r="CL143" i="2"/>
  <c r="CM222"/>
  <c r="CS143"/>
  <c r="CT222"/>
  <c r="CZ143"/>
  <c r="DA222"/>
  <c r="X73" i="4"/>
  <c r="DG143" i="2"/>
  <c r="DH222"/>
  <c r="Y73" i="4"/>
  <c r="DN143" i="2"/>
  <c r="DO222"/>
  <c r="Z73" i="4"/>
  <c r="DU143" i="2"/>
  <c r="DV222"/>
  <c r="AA73" i="4"/>
  <c r="EB143" i="2"/>
  <c r="EC222"/>
  <c r="AB73" i="4"/>
  <c r="EI143" i="2"/>
  <c r="EJ222"/>
  <c r="EP143"/>
  <c r="EQ222"/>
  <c r="EW143"/>
  <c r="EX222"/>
  <c r="AE73" i="4"/>
  <c r="FD143" i="2"/>
  <c r="FE222"/>
  <c r="AF73" i="4"/>
  <c r="FI45" i="2"/>
  <c r="FJ45"/>
  <c r="FK45"/>
  <c r="FK143" s="1"/>
  <c r="FL45"/>
  <c r="FL222" s="1"/>
  <c r="FM45"/>
  <c r="FN45"/>
  <c r="AG73" i="4" s="1"/>
  <c r="FR143" i="2"/>
  <c r="FS222"/>
  <c r="FW45"/>
  <c r="FX45"/>
  <c r="FY45"/>
  <c r="FY143" s="1"/>
  <c r="FZ45"/>
  <c r="FZ222" s="1"/>
  <c r="GA45"/>
  <c r="GB45"/>
  <c r="AI73" i="4" s="1"/>
  <c r="GF143" i="2"/>
  <c r="GG222"/>
  <c r="AJ73" i="4"/>
  <c r="GM143" i="2"/>
  <c r="GN222"/>
  <c r="AK73" i="4"/>
  <c r="GT143" i="2"/>
  <c r="GU222"/>
  <c r="AL73" i="4"/>
  <c r="HA143" i="2"/>
  <c r="HB222"/>
  <c r="AM73" i="4"/>
  <c r="HH143" i="2"/>
  <c r="HI222"/>
  <c r="AN73" i="4"/>
  <c r="HO143" i="2"/>
  <c r="HP222"/>
  <c r="AO73" i="4"/>
  <c r="HV143" i="2"/>
  <c r="HW222"/>
  <c r="IC143"/>
  <c r="ID222"/>
  <c r="AQ73" i="4"/>
  <c r="IJ143" i="2"/>
  <c r="IK222"/>
  <c r="AR73" i="4"/>
  <c r="IO45" i="2"/>
  <c r="IP45"/>
  <c r="IQ143"/>
  <c r="IR222"/>
  <c r="IS45"/>
  <c r="IT45"/>
  <c r="AS73" i="4" s="1"/>
  <c r="IV45" i="2"/>
  <c r="IW45"/>
  <c r="IX45"/>
  <c r="IX143" s="1"/>
  <c r="IY45"/>
  <c r="IY222" s="1"/>
  <c r="IZ45"/>
  <c r="JA45"/>
  <c r="AT73" i="4" s="1"/>
  <c r="AU73"/>
  <c r="JJ45" i="2"/>
  <c r="JK45"/>
  <c r="JL45"/>
  <c r="JL143" s="1"/>
  <c r="JM45"/>
  <c r="JM222" s="1"/>
  <c r="JN45"/>
  <c r="JO45"/>
  <c r="JQ45"/>
  <c r="JR45"/>
  <c r="JS143"/>
  <c r="JT222"/>
  <c r="JU45"/>
  <c r="JV45"/>
  <c r="AW73" i="4" s="1"/>
  <c r="JX45" i="2"/>
  <c r="JY45"/>
  <c r="JZ45"/>
  <c r="JZ143" s="1"/>
  <c r="KA45"/>
  <c r="KA222" s="1"/>
  <c r="KB45"/>
  <c r="KC45"/>
  <c r="KG143"/>
  <c r="KH222"/>
  <c r="AY73" i="4"/>
  <c r="KN143" i="2"/>
  <c r="KO222"/>
  <c r="KQ45"/>
  <c r="AZ73" i="4" s="1"/>
  <c r="KS45" i="2"/>
  <c r="KT45"/>
  <c r="KU45"/>
  <c r="KU143" s="1"/>
  <c r="KV45"/>
  <c r="KV222" s="1"/>
  <c r="KW45"/>
  <c r="KX45"/>
  <c r="KZ45"/>
  <c r="LA45"/>
  <c r="LB45"/>
  <c r="LB143" s="1"/>
  <c r="LC45"/>
  <c r="LC222" s="1"/>
  <c r="LD45"/>
  <c r="LE45"/>
  <c r="LN45"/>
  <c r="LO45"/>
  <c r="LP45"/>
  <c r="LI143" s="1"/>
  <c r="LQ45"/>
  <c r="LJ222" s="1"/>
  <c r="LR45"/>
  <c r="MB45"/>
  <c r="MC45"/>
  <c r="MD45"/>
  <c r="LP143" s="1"/>
  <c r="ME45"/>
  <c r="LQ222" s="1"/>
  <c r="MF45"/>
  <c r="MG45"/>
  <c r="MI45"/>
  <c r="MJ45"/>
  <c r="MM45"/>
  <c r="MP45"/>
  <c r="MQ45"/>
  <c r="MS45"/>
  <c r="ME222" s="1"/>
  <c r="MT45"/>
  <c r="MU45"/>
  <c r="MW45"/>
  <c r="MX45"/>
  <c r="MY45"/>
  <c r="MK143" s="1"/>
  <c r="MZ45"/>
  <c r="ML222" s="1"/>
  <c r="NA45"/>
  <c r="NB45"/>
  <c r="ND45"/>
  <c r="NE45"/>
  <c r="NF45"/>
  <c r="MR143" s="1"/>
  <c r="NG45"/>
  <c r="MS222" s="1"/>
  <c r="NH45"/>
  <c r="NI45"/>
  <c r="NK45"/>
  <c r="NL45"/>
  <c r="NM45"/>
  <c r="MY143" s="1"/>
  <c r="NN45"/>
  <c r="MZ222" s="1"/>
  <c r="NO45"/>
  <c r="NP45"/>
  <c r="NR45"/>
  <c r="NS45"/>
  <c r="NT45"/>
  <c r="NF143" s="1"/>
  <c r="NU45"/>
  <c r="NG222" s="1"/>
  <c r="NV45"/>
  <c r="NW45"/>
  <c r="NY45"/>
  <c r="NZ45"/>
  <c r="OA45"/>
  <c r="NM143" s="1"/>
  <c r="OB45"/>
  <c r="NN222" s="1"/>
  <c r="OC45"/>
  <c r="OD45"/>
  <c r="OF45"/>
  <c r="OG45"/>
  <c r="OH45"/>
  <c r="NT143" s="1"/>
  <c r="OI45"/>
  <c r="NU222" s="1"/>
  <c r="OJ45"/>
  <c r="OK45"/>
  <c r="OM45"/>
  <c r="ON45"/>
  <c r="OO45"/>
  <c r="OA143" s="1"/>
  <c r="OP45"/>
  <c r="OB222" s="1"/>
  <c r="OQ45"/>
  <c r="OT45"/>
  <c r="OU45"/>
  <c r="OV45"/>
  <c r="OH143" s="1"/>
  <c r="OW45"/>
  <c r="OI222" s="1"/>
  <c r="OX45"/>
  <c r="PA45"/>
  <c r="PB45"/>
  <c r="PC45"/>
  <c r="OO143" s="1"/>
  <c r="PD45"/>
  <c r="OP222" s="1"/>
  <c r="PE45"/>
  <c r="PF45"/>
  <c r="PH45"/>
  <c r="PI45"/>
  <c r="PJ45"/>
  <c r="OV143" s="1"/>
  <c r="PK45"/>
  <c r="OW222" s="1"/>
  <c r="PL45"/>
  <c r="PO45"/>
  <c r="PP45"/>
  <c r="PQ45"/>
  <c r="PC143" s="1"/>
  <c r="PR45"/>
  <c r="PD222" s="1"/>
  <c r="PS45"/>
  <c r="PT45"/>
  <c r="PV45"/>
  <c r="PW45"/>
  <c r="PX45"/>
  <c r="PJ143" s="1"/>
  <c r="PY45"/>
  <c r="PK222" s="1"/>
  <c r="PZ45"/>
  <c r="QA45"/>
  <c r="QC45"/>
  <c r="QD45"/>
  <c r="QE45"/>
  <c r="PQ143" s="1"/>
  <c r="QF45"/>
  <c r="PR222" s="1"/>
  <c r="QG45"/>
  <c r="QH45"/>
  <c r="QJ45"/>
  <c r="QK45"/>
  <c r="QL45"/>
  <c r="PX143" s="1"/>
  <c r="QM45"/>
  <c r="PY222" s="1"/>
  <c r="QN45"/>
  <c r="QO45"/>
  <c r="QQ45"/>
  <c r="QR45"/>
  <c r="QS45"/>
  <c r="QE143" s="1"/>
  <c r="QT45"/>
  <c r="QF222" s="1"/>
  <c r="QU45"/>
  <c r="QV45"/>
  <c r="F144"/>
  <c r="G223"/>
  <c r="M144"/>
  <c r="N223"/>
  <c r="T144"/>
  <c r="U223"/>
  <c r="AA144"/>
  <c r="AB223"/>
  <c r="AH144"/>
  <c r="AI223"/>
  <c r="AM46"/>
  <c r="AN46"/>
  <c r="AO144"/>
  <c r="AP223"/>
  <c r="AQ46"/>
  <c r="AV144"/>
  <c r="AW223"/>
  <c r="P31" i="4"/>
  <c r="BC144" i="2"/>
  <c r="BD223"/>
  <c r="BJ144"/>
  <c r="BK223"/>
  <c r="BQ144"/>
  <c r="BR223"/>
  <c r="BX144"/>
  <c r="BY223"/>
  <c r="T31" i="4"/>
  <c r="CE144" i="2"/>
  <c r="CF223"/>
  <c r="U31" i="4"/>
  <c r="CL144" i="2"/>
  <c r="CM223"/>
  <c r="CS144"/>
  <c r="CT223"/>
  <c r="CZ144"/>
  <c r="DA223"/>
  <c r="X31" i="4"/>
  <c r="DG144" i="2"/>
  <c r="DH223"/>
  <c r="DN144"/>
  <c r="DO223"/>
  <c r="DU144"/>
  <c r="DV223"/>
  <c r="EB144"/>
  <c r="EC223"/>
  <c r="AB31" i="4"/>
  <c r="EI144" i="2"/>
  <c r="EJ223"/>
  <c r="EP144"/>
  <c r="EQ223"/>
  <c r="EW144"/>
  <c r="EX223"/>
  <c r="AE31" i="4"/>
  <c r="FD144" i="2"/>
  <c r="FE223"/>
  <c r="FI46"/>
  <c r="FJ46"/>
  <c r="FK46"/>
  <c r="FK144" s="1"/>
  <c r="FL46"/>
  <c r="FL223" s="1"/>
  <c r="FM46"/>
  <c r="FR144"/>
  <c r="FS223"/>
  <c r="FW46"/>
  <c r="FX46"/>
  <c r="FY46"/>
  <c r="FY144" s="1"/>
  <c r="FZ46"/>
  <c r="FZ223" s="1"/>
  <c r="GA46"/>
  <c r="GF144"/>
  <c r="GG223"/>
  <c r="AJ31" i="4"/>
  <c r="GM144" i="2"/>
  <c r="GN223"/>
  <c r="AK31" i="4"/>
  <c r="GT144" i="2"/>
  <c r="GU223"/>
  <c r="HA144"/>
  <c r="HB223"/>
  <c r="AM31" i="4"/>
  <c r="HI223" i="2"/>
  <c r="HO144"/>
  <c r="HP223"/>
  <c r="AO31" i="4"/>
  <c r="HV144" i="2"/>
  <c r="HW223"/>
  <c r="IC144"/>
  <c r="ID223"/>
  <c r="AQ31" i="4"/>
  <c r="IJ144" i="2"/>
  <c r="IK223"/>
  <c r="AR31" i="4"/>
  <c r="IO46" i="2"/>
  <c r="IP46"/>
  <c r="IQ144"/>
  <c r="IR223"/>
  <c r="IS46"/>
  <c r="IV46"/>
  <c r="IW46"/>
  <c r="IX46"/>
  <c r="IX144" s="1"/>
  <c r="IY46"/>
  <c r="IY223" s="1"/>
  <c r="IZ46"/>
  <c r="AU31" i="4"/>
  <c r="JJ46" i="2"/>
  <c r="JK46"/>
  <c r="JL46"/>
  <c r="JL144" s="1"/>
  <c r="JM46"/>
  <c r="JM223" s="1"/>
  <c r="JN46"/>
  <c r="JO46"/>
  <c r="JQ46"/>
  <c r="JR46"/>
  <c r="JS144"/>
  <c r="JT223"/>
  <c r="JU46"/>
  <c r="JX46"/>
  <c r="JY46"/>
  <c r="JZ46"/>
  <c r="JZ144" s="1"/>
  <c r="KA46"/>
  <c r="KA223" s="1"/>
  <c r="KB46"/>
  <c r="KC46"/>
  <c r="KG144"/>
  <c r="KH223"/>
  <c r="AY31" i="4"/>
  <c r="KQ46" i="2"/>
  <c r="AZ31" i="4" s="1"/>
  <c r="KN144" i="2"/>
  <c r="KO223"/>
  <c r="KS46"/>
  <c r="KT46"/>
  <c r="KU46"/>
  <c r="KU144" s="1"/>
  <c r="KV46"/>
  <c r="KV223" s="1"/>
  <c r="KW46"/>
  <c r="KX46"/>
  <c r="KZ46"/>
  <c r="LA46"/>
  <c r="LB46"/>
  <c r="LB144" s="1"/>
  <c r="LC46"/>
  <c r="LC223" s="1"/>
  <c r="LD46"/>
  <c r="LE46"/>
  <c r="LN46"/>
  <c r="LO46"/>
  <c r="LP46"/>
  <c r="LI144" s="1"/>
  <c r="LQ46"/>
  <c r="LJ223" s="1"/>
  <c r="LR46"/>
  <c r="LS46"/>
  <c r="MB46"/>
  <c r="MC46"/>
  <c r="MD46"/>
  <c r="LP144" s="1"/>
  <c r="ME46"/>
  <c r="LQ223" s="1"/>
  <c r="MF46"/>
  <c r="MG46"/>
  <c r="MI46"/>
  <c r="MJ46"/>
  <c r="MM46"/>
  <c r="MN46"/>
  <c r="MP46"/>
  <c r="MQ46"/>
  <c r="MS46"/>
  <c r="ME223" s="1"/>
  <c r="MT46"/>
  <c r="MU46"/>
  <c r="MW46"/>
  <c r="MX46"/>
  <c r="MY46"/>
  <c r="MK144" s="1"/>
  <c r="MZ46"/>
  <c r="ML223" s="1"/>
  <c r="NA46"/>
  <c r="NB46"/>
  <c r="ND46"/>
  <c r="NE46"/>
  <c r="NF46"/>
  <c r="MR144" s="1"/>
  <c r="NG46"/>
  <c r="MS223" s="1"/>
  <c r="NH46"/>
  <c r="NI46"/>
  <c r="NK46"/>
  <c r="NL46"/>
  <c r="NM46"/>
  <c r="MY144" s="1"/>
  <c r="NN46"/>
  <c r="MZ223" s="1"/>
  <c r="NO46"/>
  <c r="NP46"/>
  <c r="NR46"/>
  <c r="NS46"/>
  <c r="NT46"/>
  <c r="NF144" s="1"/>
  <c r="NU46"/>
  <c r="NG223" s="1"/>
  <c r="NV46"/>
  <c r="NW46"/>
  <c r="NY46"/>
  <c r="NZ46"/>
  <c r="OA46"/>
  <c r="NM144" s="1"/>
  <c r="OB46"/>
  <c r="NN223" s="1"/>
  <c r="OC46"/>
  <c r="OD46"/>
  <c r="OF46"/>
  <c r="OG46"/>
  <c r="OH46"/>
  <c r="NT144" s="1"/>
  <c r="OI46"/>
  <c r="NU223" s="1"/>
  <c r="OJ46"/>
  <c r="OK46"/>
  <c r="OM46"/>
  <c r="ON46"/>
  <c r="OO46"/>
  <c r="OA144" s="1"/>
  <c r="OP46"/>
  <c r="OB223" s="1"/>
  <c r="OQ46"/>
  <c r="OR46"/>
  <c r="OT46"/>
  <c r="OU46"/>
  <c r="OV46"/>
  <c r="OH144" s="1"/>
  <c r="OW46"/>
  <c r="OI223" s="1"/>
  <c r="OX46"/>
  <c r="OY46"/>
  <c r="PA46"/>
  <c r="PB46"/>
  <c r="PC46"/>
  <c r="OO144" s="1"/>
  <c r="PD46"/>
  <c r="OP223" s="1"/>
  <c r="PE46"/>
  <c r="PF46"/>
  <c r="PH46"/>
  <c r="PI46"/>
  <c r="PJ46"/>
  <c r="OV144" s="1"/>
  <c r="PK46"/>
  <c r="OW223" s="1"/>
  <c r="PL46"/>
  <c r="PM46"/>
  <c r="PO46"/>
  <c r="PP46"/>
  <c r="PQ46"/>
  <c r="PC144" s="1"/>
  <c r="PR46"/>
  <c r="PD223" s="1"/>
  <c r="PS46"/>
  <c r="PT46"/>
  <c r="PV46"/>
  <c r="PW46"/>
  <c r="PX46"/>
  <c r="PJ144" s="1"/>
  <c r="PY46"/>
  <c r="PK223" s="1"/>
  <c r="PZ46"/>
  <c r="QA46"/>
  <c r="QC46"/>
  <c r="QD46"/>
  <c r="QE46"/>
  <c r="PQ144" s="1"/>
  <c r="QF46"/>
  <c r="PR223" s="1"/>
  <c r="QG46"/>
  <c r="QH46"/>
  <c r="QJ46"/>
  <c r="QK46"/>
  <c r="QL46"/>
  <c r="PX144" s="1"/>
  <c r="QM46"/>
  <c r="PY223" s="1"/>
  <c r="QN46"/>
  <c r="QO46"/>
  <c r="QQ46"/>
  <c r="QR46"/>
  <c r="QS46"/>
  <c r="QE144" s="1"/>
  <c r="QT46"/>
  <c r="QF223" s="1"/>
  <c r="QU46"/>
  <c r="QV46"/>
  <c r="F145"/>
  <c r="G224"/>
  <c r="M145"/>
  <c r="N224"/>
  <c r="T145"/>
  <c r="U224"/>
  <c r="AA145"/>
  <c r="AB224"/>
  <c r="AH145"/>
  <c r="AI224"/>
  <c r="AM47"/>
  <c r="AN47"/>
  <c r="AO145"/>
  <c r="AP224"/>
  <c r="AQ47"/>
  <c r="AV145"/>
  <c r="AW224"/>
  <c r="BC145"/>
  <c r="BD224"/>
  <c r="BJ145"/>
  <c r="BK224"/>
  <c r="BQ145"/>
  <c r="BR224"/>
  <c r="S36" i="4"/>
  <c r="BX145" i="2"/>
  <c r="BY224"/>
  <c r="T36" i="4"/>
  <c r="CE145" i="2"/>
  <c r="CF224"/>
  <c r="U36" i="4"/>
  <c r="CL145" i="2"/>
  <c r="CM224"/>
  <c r="CS145"/>
  <c r="CT224"/>
  <c r="CZ145"/>
  <c r="DA224"/>
  <c r="X36" i="4"/>
  <c r="DG145" i="2"/>
  <c r="DH224"/>
  <c r="Y36" i="4"/>
  <c r="DN145" i="2"/>
  <c r="DO224"/>
  <c r="Z36" i="4"/>
  <c r="DU145" i="2"/>
  <c r="DV224"/>
  <c r="AA36" i="4"/>
  <c r="EB145" i="2"/>
  <c r="EC224"/>
  <c r="AB36" i="4"/>
  <c r="EI145" i="2"/>
  <c r="EJ224"/>
  <c r="EP145"/>
  <c r="EQ224"/>
  <c r="EW145"/>
  <c r="EX224"/>
  <c r="AE36" i="4"/>
  <c r="FD145" i="2"/>
  <c r="FE224"/>
  <c r="FI47"/>
  <c r="FJ47"/>
  <c r="FK47"/>
  <c r="FK145" s="1"/>
  <c r="FL47"/>
  <c r="FL224" s="1"/>
  <c r="FM47"/>
  <c r="FR145"/>
  <c r="FS224"/>
  <c r="FW47"/>
  <c r="FX47"/>
  <c r="FY47"/>
  <c r="FY145" s="1"/>
  <c r="FZ47"/>
  <c r="FZ224" s="1"/>
  <c r="GA47"/>
  <c r="GG224"/>
  <c r="GM145"/>
  <c r="GN224"/>
  <c r="AK36" i="4"/>
  <c r="GT145" i="2"/>
  <c r="GU224"/>
  <c r="AL36" i="4"/>
  <c r="HA145" i="2"/>
  <c r="HB224"/>
  <c r="AM36" i="4"/>
  <c r="HI224" i="2"/>
  <c r="HO145"/>
  <c r="HP224"/>
  <c r="AO36" i="4"/>
  <c r="HV145" i="2"/>
  <c r="HW224"/>
  <c r="IC145"/>
  <c r="ID224"/>
  <c r="AQ36" i="4"/>
  <c r="IJ145" i="2"/>
  <c r="IK224"/>
  <c r="IO47"/>
  <c r="IP47"/>
  <c r="IQ145"/>
  <c r="IR224"/>
  <c r="IS47"/>
  <c r="IV47"/>
  <c r="IW47"/>
  <c r="IX47"/>
  <c r="IX145" s="1"/>
  <c r="IY47"/>
  <c r="IY224" s="1"/>
  <c r="IZ47"/>
  <c r="AU36" i="4"/>
  <c r="JJ47" i="2"/>
  <c r="JK47"/>
  <c r="JL47"/>
  <c r="JL145" s="1"/>
  <c r="JM47"/>
  <c r="JM224" s="1"/>
  <c r="JN47"/>
  <c r="JO47"/>
  <c r="JQ47"/>
  <c r="JR47"/>
  <c r="JS145"/>
  <c r="JT224"/>
  <c r="JU47"/>
  <c r="JX47"/>
  <c r="JY47"/>
  <c r="JZ47"/>
  <c r="JZ145" s="1"/>
  <c r="KA47"/>
  <c r="KA224" s="1"/>
  <c r="KB47"/>
  <c r="KC47"/>
  <c r="KG145"/>
  <c r="KH224"/>
  <c r="AY36" i="4"/>
  <c r="KN145" i="2"/>
  <c r="KO224"/>
  <c r="KQ47"/>
  <c r="AZ36" i="4" s="1"/>
  <c r="KS47" i="2"/>
  <c r="KT47"/>
  <c r="KU47"/>
  <c r="KU145" s="1"/>
  <c r="KV47"/>
  <c r="KV224" s="1"/>
  <c r="KW47"/>
  <c r="KX47"/>
  <c r="KZ47"/>
  <c r="LA47"/>
  <c r="LB47"/>
  <c r="LB145" s="1"/>
  <c r="LC47"/>
  <c r="LC224" s="1"/>
  <c r="LD47"/>
  <c r="LE47"/>
  <c r="LN47"/>
  <c r="LO47"/>
  <c r="LP47"/>
  <c r="LI145" s="1"/>
  <c r="LQ47"/>
  <c r="LJ224" s="1"/>
  <c r="LR47"/>
  <c r="LS47"/>
  <c r="MB47"/>
  <c r="MC47"/>
  <c r="MD47"/>
  <c r="LP145" s="1"/>
  <c r="ME47"/>
  <c r="LQ224" s="1"/>
  <c r="MF47"/>
  <c r="MG47"/>
  <c r="MI47"/>
  <c r="MJ47"/>
  <c r="MM47"/>
  <c r="MN47"/>
  <c r="MP47"/>
  <c r="MQ47"/>
  <c r="MS47"/>
  <c r="ME224" s="1"/>
  <c r="MT47"/>
  <c r="MU47"/>
  <c r="MW47"/>
  <c r="MX47"/>
  <c r="MY47"/>
  <c r="MK145" s="1"/>
  <c r="MZ47"/>
  <c r="ML224" s="1"/>
  <c r="NA47"/>
  <c r="NB47"/>
  <c r="ND47"/>
  <c r="NE47"/>
  <c r="NF47"/>
  <c r="MR145" s="1"/>
  <c r="NG47"/>
  <c r="MS224" s="1"/>
  <c r="NH47"/>
  <c r="NI47"/>
  <c r="NK47"/>
  <c r="NL47"/>
  <c r="NM47"/>
  <c r="MY145" s="1"/>
  <c r="NN47"/>
  <c r="MZ224" s="1"/>
  <c r="NO47"/>
  <c r="NP47"/>
  <c r="NR47"/>
  <c r="NS47"/>
  <c r="NT47"/>
  <c r="NF145" s="1"/>
  <c r="NU47"/>
  <c r="NG224" s="1"/>
  <c r="NV47"/>
  <c r="NW47"/>
  <c r="NY47"/>
  <c r="NZ47"/>
  <c r="OA47"/>
  <c r="NM145" s="1"/>
  <c r="OB47"/>
  <c r="NN224" s="1"/>
  <c r="OC47"/>
  <c r="OD47"/>
  <c r="OF47"/>
  <c r="OG47"/>
  <c r="OH47"/>
  <c r="NT145" s="1"/>
  <c r="OI47"/>
  <c r="NU224" s="1"/>
  <c r="OJ47"/>
  <c r="OK47"/>
  <c r="OM47"/>
  <c r="ON47"/>
  <c r="OO47"/>
  <c r="OA145" s="1"/>
  <c r="OP47"/>
  <c r="OB224" s="1"/>
  <c r="OQ47"/>
  <c r="OR47"/>
  <c r="OT47"/>
  <c r="OU47"/>
  <c r="OV47"/>
  <c r="OH145" s="1"/>
  <c r="OW47"/>
  <c r="OI224" s="1"/>
  <c r="OX47"/>
  <c r="OY47"/>
  <c r="PA47"/>
  <c r="PB47"/>
  <c r="PC47"/>
  <c r="OO145" s="1"/>
  <c r="PD47"/>
  <c r="OP224" s="1"/>
  <c r="PE47"/>
  <c r="PF47"/>
  <c r="PH47"/>
  <c r="PI47"/>
  <c r="PJ47"/>
  <c r="OV145" s="1"/>
  <c r="PK47"/>
  <c r="OW224" s="1"/>
  <c r="PL47"/>
  <c r="PM47"/>
  <c r="PO47"/>
  <c r="PP47"/>
  <c r="PQ47"/>
  <c r="PC145" s="1"/>
  <c r="PR47"/>
  <c r="PD224" s="1"/>
  <c r="PS47"/>
  <c r="PT47"/>
  <c r="PV47"/>
  <c r="PW47"/>
  <c r="PX47"/>
  <c r="PJ145" s="1"/>
  <c r="PY47"/>
  <c r="PK224" s="1"/>
  <c r="PZ47"/>
  <c r="QA47"/>
  <c r="QC47"/>
  <c r="QD47"/>
  <c r="QE47"/>
  <c r="PQ145" s="1"/>
  <c r="QF47"/>
  <c r="PR224" s="1"/>
  <c r="QG47"/>
  <c r="QH47"/>
  <c r="QJ47"/>
  <c r="QK47"/>
  <c r="QL47"/>
  <c r="PX145" s="1"/>
  <c r="QM47"/>
  <c r="PY224" s="1"/>
  <c r="QN47"/>
  <c r="QO47"/>
  <c r="QQ47"/>
  <c r="QR47"/>
  <c r="QS47"/>
  <c r="QE145" s="1"/>
  <c r="QT47"/>
  <c r="QF224" s="1"/>
  <c r="QU47"/>
  <c r="QV47"/>
  <c r="F146"/>
  <c r="G225"/>
  <c r="M146"/>
  <c r="N225"/>
  <c r="T146"/>
  <c r="U225"/>
  <c r="AA146"/>
  <c r="AB225"/>
  <c r="AH146"/>
  <c r="AI225"/>
  <c r="AM48"/>
  <c r="AN48"/>
  <c r="AO146"/>
  <c r="AP225"/>
  <c r="AQ48"/>
  <c r="AV146"/>
  <c r="AW225"/>
  <c r="P47" i="4"/>
  <c r="BC146" i="2"/>
  <c r="BD225"/>
  <c r="BJ146"/>
  <c r="BK225"/>
  <c r="BQ146"/>
  <c r="BR225"/>
  <c r="BX146"/>
  <c r="BY225"/>
  <c r="CE146"/>
  <c r="CF225"/>
  <c r="CL146"/>
  <c r="CM225"/>
  <c r="CS146"/>
  <c r="CT225"/>
  <c r="CZ146"/>
  <c r="DA225"/>
  <c r="DG146"/>
  <c r="DH225"/>
  <c r="DN146"/>
  <c r="DO225"/>
  <c r="DU146"/>
  <c r="DV225"/>
  <c r="EB146"/>
  <c r="EC225"/>
  <c r="EI146"/>
  <c r="EJ225"/>
  <c r="EP146"/>
  <c r="EQ225"/>
  <c r="EW146"/>
  <c r="EX225"/>
  <c r="FD146"/>
  <c r="FE225"/>
  <c r="FI48"/>
  <c r="FJ48"/>
  <c r="FK48"/>
  <c r="FK146" s="1"/>
  <c r="FL48"/>
  <c r="FL225" s="1"/>
  <c r="FM48"/>
  <c r="FR146"/>
  <c r="FS225"/>
  <c r="FW48"/>
  <c r="FX48"/>
  <c r="FY48"/>
  <c r="FY146" s="1"/>
  <c r="FZ48"/>
  <c r="FZ225" s="1"/>
  <c r="GA48"/>
  <c r="GG225"/>
  <c r="GM146"/>
  <c r="GN225"/>
  <c r="GT146"/>
  <c r="GU225"/>
  <c r="HA146"/>
  <c r="HB225"/>
  <c r="HH146"/>
  <c r="HI225"/>
  <c r="HO146"/>
  <c r="HP225"/>
  <c r="HV146"/>
  <c r="HW225"/>
  <c r="IC146"/>
  <c r="ID225"/>
  <c r="IJ146"/>
  <c r="IK225"/>
  <c r="AR47" i="4"/>
  <c r="IO48" i="2"/>
  <c r="IP48"/>
  <c r="IQ146"/>
  <c r="IR225"/>
  <c r="IS48"/>
  <c r="IV48"/>
  <c r="IW48"/>
  <c r="IX48"/>
  <c r="IX146" s="1"/>
  <c r="IY48"/>
  <c r="IY225" s="1"/>
  <c r="IZ48"/>
  <c r="JJ48"/>
  <c r="JK48"/>
  <c r="JL48"/>
  <c r="JL146" s="1"/>
  <c r="JM48"/>
  <c r="JM225" s="1"/>
  <c r="JN48"/>
  <c r="JQ48"/>
  <c r="JR48"/>
  <c r="JS146"/>
  <c r="JT225"/>
  <c r="JU48"/>
  <c r="JX48"/>
  <c r="JY48"/>
  <c r="JZ48"/>
  <c r="JZ146" s="1"/>
  <c r="KA48"/>
  <c r="KA225" s="1"/>
  <c r="KB48"/>
  <c r="KC48"/>
  <c r="KG146"/>
  <c r="KH225"/>
  <c r="AY47" i="4"/>
  <c r="KN146" i="2"/>
  <c r="KO225"/>
  <c r="KS48"/>
  <c r="KT48"/>
  <c r="KU48"/>
  <c r="KU146" s="1"/>
  <c r="KV48"/>
  <c r="KV225" s="1"/>
  <c r="KW48"/>
  <c r="KZ48"/>
  <c r="LA48"/>
  <c r="LB48"/>
  <c r="LB146" s="1"/>
  <c r="LC48"/>
  <c r="LC225" s="1"/>
  <c r="LD48"/>
  <c r="LN48"/>
  <c r="LO48"/>
  <c r="LP48"/>
  <c r="LI146" s="1"/>
  <c r="LQ48"/>
  <c r="LJ225" s="1"/>
  <c r="LR48"/>
  <c r="MB48"/>
  <c r="MC48"/>
  <c r="MD48"/>
  <c r="LP146" s="1"/>
  <c r="ME48"/>
  <c r="LQ225" s="1"/>
  <c r="MF48"/>
  <c r="MG48"/>
  <c r="MI48"/>
  <c r="MJ48"/>
  <c r="MM48"/>
  <c r="MP48"/>
  <c r="MQ48"/>
  <c r="MS48"/>
  <c r="ME225" s="1"/>
  <c r="MT48"/>
  <c r="MW48"/>
  <c r="MX48"/>
  <c r="MY48"/>
  <c r="MK146" s="1"/>
  <c r="MZ48"/>
  <c r="ML225" s="1"/>
  <c r="NA48"/>
  <c r="NB48"/>
  <c r="ND48"/>
  <c r="NE48"/>
  <c r="NF48"/>
  <c r="MR146" s="1"/>
  <c r="NG48"/>
  <c r="MS225" s="1"/>
  <c r="NH48"/>
  <c r="NK48"/>
  <c r="NL48"/>
  <c r="NM48"/>
  <c r="MY146" s="1"/>
  <c r="NN48"/>
  <c r="MZ225" s="1"/>
  <c r="NO48"/>
  <c r="NP48"/>
  <c r="NR48"/>
  <c r="NS48"/>
  <c r="NT48"/>
  <c r="NF146" s="1"/>
  <c r="NU48"/>
  <c r="NG225" s="1"/>
  <c r="NV48"/>
  <c r="NY48"/>
  <c r="NZ48"/>
  <c r="OA48"/>
  <c r="NM146" s="1"/>
  <c r="OB48"/>
  <c r="NN225" s="1"/>
  <c r="OC48"/>
  <c r="OD48"/>
  <c r="OF48"/>
  <c r="OG48"/>
  <c r="OH48"/>
  <c r="NT146" s="1"/>
  <c r="OI48"/>
  <c r="NU225" s="1"/>
  <c r="OJ48"/>
  <c r="OM48"/>
  <c r="ON48"/>
  <c r="OO48"/>
  <c r="OA146" s="1"/>
  <c r="OP48"/>
  <c r="OB225" s="1"/>
  <c r="OQ48"/>
  <c r="OT48"/>
  <c r="OU48"/>
  <c r="OV48"/>
  <c r="OH146" s="1"/>
  <c r="OW48"/>
  <c r="OI225" s="1"/>
  <c r="OX48"/>
  <c r="PA48"/>
  <c r="PB48"/>
  <c r="PC48"/>
  <c r="OO146" s="1"/>
  <c r="PD48"/>
  <c r="OP225" s="1"/>
  <c r="PE48"/>
  <c r="PF48"/>
  <c r="PH48"/>
  <c r="PI48"/>
  <c r="PJ48"/>
  <c r="OV146" s="1"/>
  <c r="PK48"/>
  <c r="OW225" s="1"/>
  <c r="PL48"/>
  <c r="PO48"/>
  <c r="PP48"/>
  <c r="PQ48"/>
  <c r="PC146" s="1"/>
  <c r="PR48"/>
  <c r="PD225" s="1"/>
  <c r="PS48"/>
  <c r="PT48"/>
  <c r="PV48"/>
  <c r="PW48"/>
  <c r="PX48"/>
  <c r="PJ146" s="1"/>
  <c r="PY48"/>
  <c r="PK225" s="1"/>
  <c r="PZ48"/>
  <c r="QC48"/>
  <c r="QD48"/>
  <c r="QE48"/>
  <c r="PQ146" s="1"/>
  <c r="QF48"/>
  <c r="PR225" s="1"/>
  <c r="QG48"/>
  <c r="QJ48"/>
  <c r="QK48"/>
  <c r="QL48"/>
  <c r="PX146" s="1"/>
  <c r="QM48"/>
  <c r="PY225" s="1"/>
  <c r="QN48"/>
  <c r="QO48"/>
  <c r="QQ48"/>
  <c r="QR48"/>
  <c r="QS48"/>
  <c r="QE146" s="1"/>
  <c r="QT48"/>
  <c r="QF225" s="1"/>
  <c r="QU48"/>
  <c r="QV48"/>
  <c r="F147"/>
  <c r="G226"/>
  <c r="M147"/>
  <c r="N226"/>
  <c r="T147"/>
  <c r="U226"/>
  <c r="AA147"/>
  <c r="AB226"/>
  <c r="AH147"/>
  <c r="AI226"/>
  <c r="AM49"/>
  <c r="AN49"/>
  <c r="AO147"/>
  <c r="AP226"/>
  <c r="AQ49"/>
  <c r="AV147"/>
  <c r="AW226"/>
  <c r="BC147"/>
  <c r="BD226"/>
  <c r="BJ147"/>
  <c r="BK226"/>
  <c r="BQ147"/>
  <c r="BR226"/>
  <c r="BX147"/>
  <c r="BY226"/>
  <c r="T70" i="4"/>
  <c r="CE147" i="2"/>
  <c r="CF226"/>
  <c r="CL147"/>
  <c r="CM226"/>
  <c r="CS147"/>
  <c r="CT226"/>
  <c r="CZ147"/>
  <c r="DA226"/>
  <c r="X70" i="4"/>
  <c r="DG147" i="2"/>
  <c r="DH226"/>
  <c r="Y70" i="4"/>
  <c r="DN147" i="2"/>
  <c r="DO226"/>
  <c r="Z70" i="4"/>
  <c r="DU147" i="2"/>
  <c r="DV226"/>
  <c r="AA70" i="4"/>
  <c r="EB147" i="2"/>
  <c r="EC226"/>
  <c r="AB70" i="4"/>
  <c r="EI147" i="2"/>
  <c r="EJ226"/>
  <c r="EP147"/>
  <c r="EQ226"/>
  <c r="EW147"/>
  <c r="EX226"/>
  <c r="AE70" i="4"/>
  <c r="FD147" i="2"/>
  <c r="FE226"/>
  <c r="AF70" i="4"/>
  <c r="FI49" i="2"/>
  <c r="FJ49"/>
  <c r="FK49"/>
  <c r="FK147" s="1"/>
  <c r="FL49"/>
  <c r="FL226" s="1"/>
  <c r="FM49"/>
  <c r="FN49"/>
  <c r="AG70" i="4" s="1"/>
  <c r="FR147" i="2"/>
  <c r="FS226"/>
  <c r="FW49"/>
  <c r="FX49"/>
  <c r="FY49"/>
  <c r="FY147" s="1"/>
  <c r="FZ49"/>
  <c r="FZ226" s="1"/>
  <c r="GA49"/>
  <c r="GB49"/>
  <c r="AI70" i="4" s="1"/>
  <c r="GF147" i="2"/>
  <c r="GG226"/>
  <c r="AJ70" i="4"/>
  <c r="GM147" i="2"/>
  <c r="GN226"/>
  <c r="AK70" i="4"/>
  <c r="GT147" i="2"/>
  <c r="GU226"/>
  <c r="AL70" i="4"/>
  <c r="HA147" i="2"/>
  <c r="HB226"/>
  <c r="AM70" i="4"/>
  <c r="HH147" i="2"/>
  <c r="HI226"/>
  <c r="AN70" i="4"/>
  <c r="HO147" i="2"/>
  <c r="HP226"/>
  <c r="AO70" i="4"/>
  <c r="HV147" i="2"/>
  <c r="HW226"/>
  <c r="IC147"/>
  <c r="ID226"/>
  <c r="AQ70" i="4"/>
  <c r="IJ147" i="2"/>
  <c r="IK226"/>
  <c r="AR70" i="4"/>
  <c r="IO49" i="2"/>
  <c r="IP49"/>
  <c r="IQ147"/>
  <c r="IR226"/>
  <c r="IS49"/>
  <c r="IT49"/>
  <c r="AS70" i="4" s="1"/>
  <c r="IV49" i="2"/>
  <c r="IW49"/>
  <c r="IX49"/>
  <c r="IX147" s="1"/>
  <c r="IY49"/>
  <c r="IY226" s="1"/>
  <c r="IZ49"/>
  <c r="JA49"/>
  <c r="AT70" i="4" s="1"/>
  <c r="AU70"/>
  <c r="JJ49" i="2"/>
  <c r="JK49"/>
  <c r="JL49"/>
  <c r="JL147" s="1"/>
  <c r="JM49"/>
  <c r="JM226" s="1"/>
  <c r="JN49"/>
  <c r="JO49"/>
  <c r="JQ49"/>
  <c r="JR49"/>
  <c r="JS147"/>
  <c r="JT226"/>
  <c r="JU49"/>
  <c r="JV49"/>
  <c r="AW70" i="4" s="1"/>
  <c r="JX49" i="2"/>
  <c r="JY49"/>
  <c r="JZ49"/>
  <c r="JZ147" s="1"/>
  <c r="KA49"/>
  <c r="KA226" s="1"/>
  <c r="KB49"/>
  <c r="KC49"/>
  <c r="KG147"/>
  <c r="KH226"/>
  <c r="AY70" i="4"/>
  <c r="KN147" i="2"/>
  <c r="KO226"/>
  <c r="KQ49"/>
  <c r="AZ70" i="4" s="1"/>
  <c r="KS49" i="2"/>
  <c r="KT49"/>
  <c r="KU49"/>
  <c r="KU147" s="1"/>
  <c r="KV49"/>
  <c r="KV226" s="1"/>
  <c r="KW49"/>
  <c r="KX49"/>
  <c r="KZ49"/>
  <c r="LA49"/>
  <c r="LB49"/>
  <c r="LB147" s="1"/>
  <c r="LC49"/>
  <c r="LC226" s="1"/>
  <c r="LD49"/>
  <c r="LE49"/>
  <c r="LN49"/>
  <c r="LO49"/>
  <c r="LP49"/>
  <c r="LI147" s="1"/>
  <c r="LQ49"/>
  <c r="LJ226" s="1"/>
  <c r="LR49"/>
  <c r="LS49"/>
  <c r="MB49"/>
  <c r="MC49"/>
  <c r="MD49"/>
  <c r="LP147" s="1"/>
  <c r="ME49"/>
  <c r="LQ226" s="1"/>
  <c r="MF49"/>
  <c r="MG49"/>
  <c r="MI49"/>
  <c r="MJ49"/>
  <c r="MM49"/>
  <c r="MN49"/>
  <c r="MP49"/>
  <c r="MQ49"/>
  <c r="MS49"/>
  <c r="ME226" s="1"/>
  <c r="MT49"/>
  <c r="MU49"/>
  <c r="MW49"/>
  <c r="MX49"/>
  <c r="MY49"/>
  <c r="MK147" s="1"/>
  <c r="MZ49"/>
  <c r="ML226" s="1"/>
  <c r="NA49"/>
  <c r="NB49"/>
  <c r="ND49"/>
  <c r="NE49"/>
  <c r="NF49"/>
  <c r="MR147" s="1"/>
  <c r="NG49"/>
  <c r="MS226" s="1"/>
  <c r="NH49"/>
  <c r="NI49"/>
  <c r="NK49"/>
  <c r="NL49"/>
  <c r="NM49"/>
  <c r="MY147" s="1"/>
  <c r="NN49"/>
  <c r="MZ226" s="1"/>
  <c r="NO49"/>
  <c r="NP49"/>
  <c r="NR49"/>
  <c r="NS49"/>
  <c r="NT49"/>
  <c r="NF147" s="1"/>
  <c r="NU49"/>
  <c r="NG226" s="1"/>
  <c r="NV49"/>
  <c r="NW49"/>
  <c r="NY49"/>
  <c r="NZ49"/>
  <c r="OA49"/>
  <c r="NM147" s="1"/>
  <c r="OB49"/>
  <c r="NN226" s="1"/>
  <c r="OC49"/>
  <c r="OD49"/>
  <c r="OF49"/>
  <c r="OG49"/>
  <c r="OH49"/>
  <c r="NT147" s="1"/>
  <c r="OI49"/>
  <c r="NU226" s="1"/>
  <c r="OJ49"/>
  <c r="OK49"/>
  <c r="OM49"/>
  <c r="ON49"/>
  <c r="OO49"/>
  <c r="OA147" s="1"/>
  <c r="OP49"/>
  <c r="OB226" s="1"/>
  <c r="OQ49"/>
  <c r="OR49"/>
  <c r="OT49"/>
  <c r="OU49"/>
  <c r="OV49"/>
  <c r="OH147" s="1"/>
  <c r="OW49"/>
  <c r="OI226" s="1"/>
  <c r="OX49"/>
  <c r="OY49"/>
  <c r="PA49"/>
  <c r="PB49"/>
  <c r="PC49"/>
  <c r="OO147" s="1"/>
  <c r="PD49"/>
  <c r="OP226" s="1"/>
  <c r="PE49"/>
  <c r="PF49"/>
  <c r="PH49"/>
  <c r="PI49"/>
  <c r="PJ49"/>
  <c r="OV147" s="1"/>
  <c r="PK49"/>
  <c r="OW226" s="1"/>
  <c r="PL49"/>
  <c r="PM49"/>
  <c r="PO49"/>
  <c r="PP49"/>
  <c r="PQ49"/>
  <c r="PC147" s="1"/>
  <c r="PR49"/>
  <c r="PD226" s="1"/>
  <c r="PS49"/>
  <c r="PT49"/>
  <c r="PV49"/>
  <c r="PW49"/>
  <c r="PX49"/>
  <c r="PJ147" s="1"/>
  <c r="PY49"/>
  <c r="PK226" s="1"/>
  <c r="PZ49"/>
  <c r="QA49"/>
  <c r="QC49"/>
  <c r="QD49"/>
  <c r="QE49"/>
  <c r="PQ147" s="1"/>
  <c r="QF49"/>
  <c r="PR226" s="1"/>
  <c r="QG49"/>
  <c r="QH49"/>
  <c r="QJ49"/>
  <c r="QK49"/>
  <c r="QL49"/>
  <c r="PX147" s="1"/>
  <c r="QM49"/>
  <c r="PY226" s="1"/>
  <c r="QN49"/>
  <c r="QO49"/>
  <c r="QQ49"/>
  <c r="QR49"/>
  <c r="QS49"/>
  <c r="QE147" s="1"/>
  <c r="QT49"/>
  <c r="QF226" s="1"/>
  <c r="QU49"/>
  <c r="QV49"/>
  <c r="F148"/>
  <c r="G227"/>
  <c r="M148"/>
  <c r="N227"/>
  <c r="T148"/>
  <c r="U227"/>
  <c r="AA148"/>
  <c r="AB227"/>
  <c r="AH148"/>
  <c r="AI227"/>
  <c r="AM50"/>
  <c r="AN50"/>
  <c r="AO148"/>
  <c r="AP227"/>
  <c r="AQ50"/>
  <c r="AV148"/>
  <c r="AW227"/>
  <c r="BC148"/>
  <c r="BD227"/>
  <c r="BJ148"/>
  <c r="BK227"/>
  <c r="BQ148"/>
  <c r="BR227"/>
  <c r="BX148"/>
  <c r="BY227"/>
  <c r="T15" i="4"/>
  <c r="CE148" i="2"/>
  <c r="CF227"/>
  <c r="CL148"/>
  <c r="CM227"/>
  <c r="CS148"/>
  <c r="CT227"/>
  <c r="CZ148"/>
  <c r="DA227"/>
  <c r="X15" i="4"/>
  <c r="DG148" i="2"/>
  <c r="DH227"/>
  <c r="DN148"/>
  <c r="DO227"/>
  <c r="DU148"/>
  <c r="DV227"/>
  <c r="EB148"/>
  <c r="EC227"/>
  <c r="AB15" i="4"/>
  <c r="EI148" i="2"/>
  <c r="EJ227"/>
  <c r="EP148"/>
  <c r="EQ227"/>
  <c r="EW148"/>
  <c r="EX227"/>
  <c r="FD148"/>
  <c r="FE227"/>
  <c r="FI50"/>
  <c r="FJ50"/>
  <c r="FK50"/>
  <c r="FK148" s="1"/>
  <c r="FL50"/>
  <c r="FL227" s="1"/>
  <c r="FM50"/>
  <c r="FR148"/>
  <c r="FS227"/>
  <c r="FW50"/>
  <c r="FX50"/>
  <c r="FY50"/>
  <c r="FY148" s="1"/>
  <c r="FZ50"/>
  <c r="FZ227" s="1"/>
  <c r="GA50"/>
  <c r="GG227"/>
  <c r="GM148"/>
  <c r="GN227"/>
  <c r="GT148"/>
  <c r="GU227"/>
  <c r="HA148"/>
  <c r="HB227"/>
  <c r="HI227"/>
  <c r="HO148"/>
  <c r="HP227"/>
  <c r="HV148"/>
  <c r="HW227"/>
  <c r="IC148"/>
  <c r="ID227"/>
  <c r="AQ15" i="4"/>
  <c r="AR15"/>
  <c r="IJ148" i="2"/>
  <c r="IK227"/>
  <c r="IO50"/>
  <c r="IP50"/>
  <c r="IQ148"/>
  <c r="IR227"/>
  <c r="IS50"/>
  <c r="IV50"/>
  <c r="IW50"/>
  <c r="IX50"/>
  <c r="IX148" s="1"/>
  <c r="IY50"/>
  <c r="IY227" s="1"/>
  <c r="IZ50"/>
  <c r="JJ50"/>
  <c r="JK50"/>
  <c r="JL50"/>
  <c r="JL148" s="1"/>
  <c r="JM50"/>
  <c r="JM227" s="1"/>
  <c r="JN50"/>
  <c r="JO50"/>
  <c r="JQ50"/>
  <c r="JR50"/>
  <c r="JS148"/>
  <c r="JT227"/>
  <c r="JU50"/>
  <c r="JX50"/>
  <c r="JY50"/>
  <c r="JZ50"/>
  <c r="JZ148" s="1"/>
  <c r="KA50"/>
  <c r="KA227" s="1"/>
  <c r="KB50"/>
  <c r="KC50"/>
  <c r="KG148"/>
  <c r="KH227"/>
  <c r="AY15" i="4"/>
  <c r="KN148" i="2"/>
  <c r="KO227"/>
  <c r="KS50"/>
  <c r="KT50"/>
  <c r="KU50"/>
  <c r="KU148" s="1"/>
  <c r="KV50"/>
  <c r="KV227" s="1"/>
  <c r="KW50"/>
  <c r="KX50"/>
  <c r="KZ50"/>
  <c r="LA50"/>
  <c r="LB50"/>
  <c r="LB148" s="1"/>
  <c r="LC50"/>
  <c r="LC227" s="1"/>
  <c r="LD50"/>
  <c r="LE50"/>
  <c r="LN50"/>
  <c r="LO50"/>
  <c r="LP50"/>
  <c r="LI148" s="1"/>
  <c r="LQ50"/>
  <c r="LJ227" s="1"/>
  <c r="LR50"/>
  <c r="LS50"/>
  <c r="MB50"/>
  <c r="MC50"/>
  <c r="MD50"/>
  <c r="LP148" s="1"/>
  <c r="ME50"/>
  <c r="LQ227" s="1"/>
  <c r="MF50"/>
  <c r="MG50"/>
  <c r="MI50"/>
  <c r="MJ50"/>
  <c r="MM50"/>
  <c r="MN50"/>
  <c r="MP50"/>
  <c r="MQ50"/>
  <c r="MS50"/>
  <c r="ME227" s="1"/>
  <c r="MT50"/>
  <c r="MU50"/>
  <c r="MW50"/>
  <c r="MX50"/>
  <c r="MY50"/>
  <c r="MK148" s="1"/>
  <c r="MZ50"/>
  <c r="ML227" s="1"/>
  <c r="NA50"/>
  <c r="NB50"/>
  <c r="ND50"/>
  <c r="NE50"/>
  <c r="NF50"/>
  <c r="MR148" s="1"/>
  <c r="NG50"/>
  <c r="MS227" s="1"/>
  <c r="NH50"/>
  <c r="NI50"/>
  <c r="NK50"/>
  <c r="NL50"/>
  <c r="NM50"/>
  <c r="MY148" s="1"/>
  <c r="NN50"/>
  <c r="MZ227" s="1"/>
  <c r="NO50"/>
  <c r="NP50"/>
  <c r="NR50"/>
  <c r="NS50"/>
  <c r="NT50"/>
  <c r="NF148" s="1"/>
  <c r="NU50"/>
  <c r="NG227" s="1"/>
  <c r="NV50"/>
  <c r="NW50"/>
  <c r="NY50"/>
  <c r="NZ50"/>
  <c r="OA50"/>
  <c r="NM148" s="1"/>
  <c r="OB50"/>
  <c r="NN227" s="1"/>
  <c r="OC50"/>
  <c r="OD50"/>
  <c r="OF50"/>
  <c r="OG50"/>
  <c r="OH50"/>
  <c r="NT148" s="1"/>
  <c r="OI50"/>
  <c r="NU227" s="1"/>
  <c r="OJ50"/>
  <c r="OK50"/>
  <c r="OM50"/>
  <c r="ON50"/>
  <c r="OO50"/>
  <c r="OA148" s="1"/>
  <c r="OP50"/>
  <c r="OB227" s="1"/>
  <c r="OQ50"/>
  <c r="OR50"/>
  <c r="OT50"/>
  <c r="OU50"/>
  <c r="OV50"/>
  <c r="OH148" s="1"/>
  <c r="OW50"/>
  <c r="OI227" s="1"/>
  <c r="OX50"/>
  <c r="OY50"/>
  <c r="PA50"/>
  <c r="PB50"/>
  <c r="PC50"/>
  <c r="OO148" s="1"/>
  <c r="PD50"/>
  <c r="OP227" s="1"/>
  <c r="PE50"/>
  <c r="PF50"/>
  <c r="PH50"/>
  <c r="PI50"/>
  <c r="PJ50"/>
  <c r="OV148" s="1"/>
  <c r="PK50"/>
  <c r="OW227" s="1"/>
  <c r="PL50"/>
  <c r="PM50"/>
  <c r="PO50"/>
  <c r="PP50"/>
  <c r="PQ50"/>
  <c r="PC148" s="1"/>
  <c r="PR50"/>
  <c r="PD227" s="1"/>
  <c r="PS50"/>
  <c r="PT50"/>
  <c r="PV50"/>
  <c r="PW50"/>
  <c r="PX50"/>
  <c r="PJ148" s="1"/>
  <c r="PY50"/>
  <c r="PK227" s="1"/>
  <c r="PZ50"/>
  <c r="QA50"/>
  <c r="QC50"/>
  <c r="QD50"/>
  <c r="QE50"/>
  <c r="PQ148" s="1"/>
  <c r="QF50"/>
  <c r="PR227" s="1"/>
  <c r="QG50"/>
  <c r="QH50"/>
  <c r="QJ50"/>
  <c r="QK50"/>
  <c r="QL50"/>
  <c r="PX148" s="1"/>
  <c r="QM50"/>
  <c r="PY227" s="1"/>
  <c r="QN50"/>
  <c r="QO50"/>
  <c r="QQ50"/>
  <c r="QR50"/>
  <c r="QS50"/>
  <c r="QE148" s="1"/>
  <c r="QT50"/>
  <c r="QF227" s="1"/>
  <c r="QU50"/>
  <c r="QV50"/>
  <c r="F149"/>
  <c r="G228"/>
  <c r="M149"/>
  <c r="N228"/>
  <c r="T149"/>
  <c r="U228"/>
  <c r="AA149"/>
  <c r="AB228"/>
  <c r="AH149"/>
  <c r="AI228"/>
  <c r="AM51"/>
  <c r="AN51"/>
  <c r="AO149"/>
  <c r="AP228"/>
  <c r="AQ51"/>
  <c r="AV149"/>
  <c r="AW228"/>
  <c r="BC149"/>
  <c r="BD228"/>
  <c r="BJ149"/>
  <c r="BK228"/>
  <c r="BQ149"/>
  <c r="BR228"/>
  <c r="BX149"/>
  <c r="BY228"/>
  <c r="T72" i="4"/>
  <c r="CE149" i="2"/>
  <c r="CF228"/>
  <c r="U72" i="4"/>
  <c r="CL149" i="2"/>
  <c r="CM228"/>
  <c r="CS149"/>
  <c r="CT228"/>
  <c r="CZ149"/>
  <c r="DA228"/>
  <c r="X72" i="4"/>
  <c r="DG149" i="2"/>
  <c r="DH228"/>
  <c r="Y72" i="4"/>
  <c r="DN149" i="2"/>
  <c r="DO228"/>
  <c r="Z72" i="4"/>
  <c r="DU149" i="2"/>
  <c r="DV228"/>
  <c r="AA72" i="4"/>
  <c r="EB149" i="2"/>
  <c r="EC228"/>
  <c r="AB72" i="4"/>
  <c r="EI149" i="2"/>
  <c r="EJ228"/>
  <c r="EP149"/>
  <c r="EQ228"/>
  <c r="EW149"/>
  <c r="EX228"/>
  <c r="AE72" i="4"/>
  <c r="FD149" i="2"/>
  <c r="FE228"/>
  <c r="AF72" i="4"/>
  <c r="FI51" i="2"/>
  <c r="FJ51"/>
  <c r="FK51"/>
  <c r="FK149" s="1"/>
  <c r="FL51"/>
  <c r="FL228" s="1"/>
  <c r="FM51"/>
  <c r="FN51"/>
  <c r="AG72" i="4" s="1"/>
  <c r="FR149" i="2"/>
  <c r="FS228"/>
  <c r="FW51"/>
  <c r="FX51"/>
  <c r="FY51"/>
  <c r="FY149" s="1"/>
  <c r="FZ51"/>
  <c r="FZ228" s="1"/>
  <c r="GA51"/>
  <c r="GB51"/>
  <c r="AI72" i="4" s="1"/>
  <c r="GF149" i="2"/>
  <c r="GG228"/>
  <c r="AJ72" i="4"/>
  <c r="GM149" i="2"/>
  <c r="GN228"/>
  <c r="AK72" i="4"/>
  <c r="GT149" i="2"/>
  <c r="GU228"/>
  <c r="AL72" i="4"/>
  <c r="HA149" i="2"/>
  <c r="HB228"/>
  <c r="AM72" i="4"/>
  <c r="HH149" i="2"/>
  <c r="HI228"/>
  <c r="AN72" i="4"/>
  <c r="HO149" i="2"/>
  <c r="HP228"/>
  <c r="AO72" i="4"/>
  <c r="HV149" i="2"/>
  <c r="HW228"/>
  <c r="IC149"/>
  <c r="ID228"/>
  <c r="AQ72" i="4"/>
  <c r="IJ149" i="2"/>
  <c r="IK228"/>
  <c r="AR72" i="4"/>
  <c r="IO51" i="2"/>
  <c r="IP51"/>
  <c r="IQ149"/>
  <c r="IR228"/>
  <c r="IS51"/>
  <c r="IT51"/>
  <c r="AS72" i="4" s="1"/>
  <c r="IV51" i="2"/>
  <c r="IW51"/>
  <c r="IX51"/>
  <c r="IX149" s="1"/>
  <c r="IY51"/>
  <c r="IY228" s="1"/>
  <c r="IZ51"/>
  <c r="JA51"/>
  <c r="AT72" i="4" s="1"/>
  <c r="AU72"/>
  <c r="JJ51" i="2"/>
  <c r="JK51"/>
  <c r="JL51"/>
  <c r="JL149" s="1"/>
  <c r="JM51"/>
  <c r="JM228" s="1"/>
  <c r="JN51"/>
  <c r="JO51"/>
  <c r="JQ51"/>
  <c r="JR51"/>
  <c r="JS149"/>
  <c r="JT228"/>
  <c r="JU51"/>
  <c r="JV51"/>
  <c r="AW72" i="4" s="1"/>
  <c r="JX51" i="2"/>
  <c r="JY51"/>
  <c r="JZ51"/>
  <c r="JZ149" s="1"/>
  <c r="KA51"/>
  <c r="KA228" s="1"/>
  <c r="KB51"/>
  <c r="KC51"/>
  <c r="KG149"/>
  <c r="KH228"/>
  <c r="AY72" i="4"/>
  <c r="KN149" i="2"/>
  <c r="KO228"/>
  <c r="KQ51"/>
  <c r="AZ72" i="4" s="1"/>
  <c r="KS51" i="2"/>
  <c r="KT51"/>
  <c r="KU51"/>
  <c r="KU149" s="1"/>
  <c r="KV51"/>
  <c r="KV228" s="1"/>
  <c r="KW51"/>
  <c r="KX51"/>
  <c r="KZ51"/>
  <c r="LA51"/>
  <c r="LB51"/>
  <c r="LB149" s="1"/>
  <c r="LC51"/>
  <c r="LC228" s="1"/>
  <c r="LD51"/>
  <c r="LE51"/>
  <c r="LN51"/>
  <c r="LO51"/>
  <c r="LP51"/>
  <c r="LI149" s="1"/>
  <c r="LQ51"/>
  <c r="LJ228" s="1"/>
  <c r="LR51"/>
  <c r="LS51"/>
  <c r="MB51"/>
  <c r="MC51"/>
  <c r="MD51"/>
  <c r="LP149" s="1"/>
  <c r="ME51"/>
  <c r="LQ228" s="1"/>
  <c r="MF51"/>
  <c r="MG51"/>
  <c r="MI51"/>
  <c r="MJ51"/>
  <c r="MM51"/>
  <c r="MN51"/>
  <c r="MP51"/>
  <c r="MQ51"/>
  <c r="MS51"/>
  <c r="ME228" s="1"/>
  <c r="MT51"/>
  <c r="MU51"/>
  <c r="MW51"/>
  <c r="MX51"/>
  <c r="MY51"/>
  <c r="MK149" s="1"/>
  <c r="MZ51"/>
  <c r="ML228" s="1"/>
  <c r="NA51"/>
  <c r="NB51"/>
  <c r="ND51"/>
  <c r="NE51"/>
  <c r="NF51"/>
  <c r="MR149" s="1"/>
  <c r="NG51"/>
  <c r="MS228" s="1"/>
  <c r="NH51"/>
  <c r="NI51"/>
  <c r="NK51"/>
  <c r="NL51"/>
  <c r="NM51"/>
  <c r="MY149" s="1"/>
  <c r="NN51"/>
  <c r="MZ228" s="1"/>
  <c r="NO51"/>
  <c r="NP51"/>
  <c r="NR51"/>
  <c r="NS51"/>
  <c r="NT51"/>
  <c r="NF149" s="1"/>
  <c r="NU51"/>
  <c r="NG228" s="1"/>
  <c r="NV51"/>
  <c r="NW51"/>
  <c r="NY51"/>
  <c r="NZ51"/>
  <c r="OA51"/>
  <c r="NM149" s="1"/>
  <c r="OB51"/>
  <c r="NN228" s="1"/>
  <c r="OC51"/>
  <c r="OD51"/>
  <c r="OF51"/>
  <c r="OG51"/>
  <c r="OH51"/>
  <c r="NT149" s="1"/>
  <c r="OI51"/>
  <c r="NU228" s="1"/>
  <c r="OJ51"/>
  <c r="OK51"/>
  <c r="OM51"/>
  <c r="ON51"/>
  <c r="OO51"/>
  <c r="OA149" s="1"/>
  <c r="OP51"/>
  <c r="OB228" s="1"/>
  <c r="OQ51"/>
  <c r="OR51"/>
  <c r="OT51"/>
  <c r="OU51"/>
  <c r="OV51"/>
  <c r="OH149" s="1"/>
  <c r="OW51"/>
  <c r="OI228" s="1"/>
  <c r="OX51"/>
  <c r="OY51"/>
  <c r="PA51"/>
  <c r="PB51"/>
  <c r="PC51"/>
  <c r="OO149" s="1"/>
  <c r="PD51"/>
  <c r="OP228" s="1"/>
  <c r="PE51"/>
  <c r="PF51"/>
  <c r="PH51"/>
  <c r="PI51"/>
  <c r="PJ51"/>
  <c r="OV149" s="1"/>
  <c r="PK51"/>
  <c r="OW228" s="1"/>
  <c r="PL51"/>
  <c r="PM51"/>
  <c r="PO51"/>
  <c r="PP51"/>
  <c r="PQ51"/>
  <c r="PC149" s="1"/>
  <c r="PR51"/>
  <c r="PD228" s="1"/>
  <c r="PS51"/>
  <c r="PT51"/>
  <c r="PV51"/>
  <c r="PW51"/>
  <c r="PX51"/>
  <c r="PJ149" s="1"/>
  <c r="PY51"/>
  <c r="PK228" s="1"/>
  <c r="PZ51"/>
  <c r="QA51"/>
  <c r="QC51"/>
  <c r="QD51"/>
  <c r="QE51"/>
  <c r="PQ149" s="1"/>
  <c r="QF51"/>
  <c r="PR228" s="1"/>
  <c r="QG51"/>
  <c r="QH51"/>
  <c r="QJ51"/>
  <c r="QK51"/>
  <c r="QL51"/>
  <c r="PX149" s="1"/>
  <c r="QM51"/>
  <c r="PY228" s="1"/>
  <c r="QN51"/>
  <c r="QO51"/>
  <c r="QQ51"/>
  <c r="QR51"/>
  <c r="QS51"/>
  <c r="QE149" s="1"/>
  <c r="QT51"/>
  <c r="QF228" s="1"/>
  <c r="QU51"/>
  <c r="QV51"/>
  <c r="F150"/>
  <c r="G58"/>
  <c r="G229" s="1"/>
  <c r="M150"/>
  <c r="N229"/>
  <c r="T150"/>
  <c r="U229"/>
  <c r="AA150"/>
  <c r="AB229"/>
  <c r="AH150"/>
  <c r="AI229"/>
  <c r="AM52"/>
  <c r="AN52"/>
  <c r="AO150"/>
  <c r="AP229"/>
  <c r="AQ52"/>
  <c r="AV150"/>
  <c r="AW229"/>
  <c r="BC150"/>
  <c r="BD229"/>
  <c r="BJ150"/>
  <c r="BK229"/>
  <c r="BQ150"/>
  <c r="BR229"/>
  <c r="BX150"/>
  <c r="BY229"/>
  <c r="T66" i="4"/>
  <c r="CE150" i="2"/>
  <c r="CF229"/>
  <c r="CL150"/>
  <c r="CM229"/>
  <c r="CS150"/>
  <c r="CT229"/>
  <c r="CZ150"/>
  <c r="DA229"/>
  <c r="DG150"/>
  <c r="DH229"/>
  <c r="DN150"/>
  <c r="DO229"/>
  <c r="DU150"/>
  <c r="DV229"/>
  <c r="EB150"/>
  <c r="EC229"/>
  <c r="EI150"/>
  <c r="EJ229"/>
  <c r="EP150"/>
  <c r="EQ229"/>
  <c r="EX229"/>
  <c r="FD150"/>
  <c r="FE229"/>
  <c r="AF66" i="4"/>
  <c r="FI52" i="2"/>
  <c r="FJ52"/>
  <c r="FK52"/>
  <c r="FK150" s="1"/>
  <c r="FL52"/>
  <c r="FL229" s="1"/>
  <c r="FM52"/>
  <c r="FR150"/>
  <c r="FS229"/>
  <c r="FW52"/>
  <c r="FX52"/>
  <c r="FY52"/>
  <c r="FY150" s="1"/>
  <c r="FZ52"/>
  <c r="FZ229" s="1"/>
  <c r="GA52"/>
  <c r="GB52"/>
  <c r="AI66" i="4" s="1"/>
  <c r="GF150" i="2"/>
  <c r="GG229"/>
  <c r="AJ66" i="4"/>
  <c r="GM150" i="2"/>
  <c r="GN229"/>
  <c r="AK66" i="4"/>
  <c r="GT150" i="2"/>
  <c r="GU229"/>
  <c r="AL66" i="4"/>
  <c r="HA150" i="2"/>
  <c r="HB229"/>
  <c r="AM66" i="4"/>
  <c r="HH150" i="2"/>
  <c r="HI229"/>
  <c r="HO150"/>
  <c r="HP229"/>
  <c r="AO66" i="4"/>
  <c r="HV150" i="2"/>
  <c r="HW229"/>
  <c r="IC150"/>
  <c r="ID229"/>
  <c r="AQ66" i="4"/>
  <c r="IJ150" i="2"/>
  <c r="IK229"/>
  <c r="AR66" i="4"/>
  <c r="IO52" i="2"/>
  <c r="IP52"/>
  <c r="IQ150"/>
  <c r="IR229"/>
  <c r="IS52"/>
  <c r="IV52"/>
  <c r="IW52"/>
  <c r="IX52"/>
  <c r="IX150" s="1"/>
  <c r="IY52"/>
  <c r="IY229" s="1"/>
  <c r="IZ52"/>
  <c r="AU66" i="4"/>
  <c r="JJ52" i="2"/>
  <c r="JK52"/>
  <c r="JL52"/>
  <c r="JL150" s="1"/>
  <c r="JM52"/>
  <c r="JM229" s="1"/>
  <c r="JN52"/>
  <c r="JQ52"/>
  <c r="JR52"/>
  <c r="JS150"/>
  <c r="JT229"/>
  <c r="JU52"/>
  <c r="JX52"/>
  <c r="JY52"/>
  <c r="JZ52"/>
  <c r="JZ150" s="1"/>
  <c r="KA52"/>
  <c r="KA229" s="1"/>
  <c r="KB52"/>
  <c r="KC52"/>
  <c r="KG150"/>
  <c r="KH229"/>
  <c r="AY66" i="4"/>
  <c r="KN150" i="2"/>
  <c r="KO229"/>
  <c r="KS52"/>
  <c r="KT52"/>
  <c r="KU52"/>
  <c r="KU150" s="1"/>
  <c r="KV52"/>
  <c r="KV229" s="1"/>
  <c r="KW52"/>
  <c r="KX52"/>
  <c r="KZ52"/>
  <c r="LA52"/>
  <c r="LB52"/>
  <c r="LB150" s="1"/>
  <c r="LC52"/>
  <c r="LC229" s="1"/>
  <c r="LD52"/>
  <c r="LN52"/>
  <c r="LO52"/>
  <c r="LP52"/>
  <c r="LI150" s="1"/>
  <c r="LQ52"/>
  <c r="LJ229" s="1"/>
  <c r="LR52"/>
  <c r="LS52"/>
  <c r="MB52"/>
  <c r="MC52"/>
  <c r="MD52"/>
  <c r="LP150" s="1"/>
  <c r="ME52"/>
  <c r="LQ229" s="1"/>
  <c r="MF52"/>
  <c r="MG52"/>
  <c r="MI52"/>
  <c r="MJ52"/>
  <c r="MM52"/>
  <c r="MP52"/>
  <c r="MQ52"/>
  <c r="MS52"/>
  <c r="ME229" s="1"/>
  <c r="MT52"/>
  <c r="MU52"/>
  <c r="MW52"/>
  <c r="MX52"/>
  <c r="MY52"/>
  <c r="MK150" s="1"/>
  <c r="MZ52"/>
  <c r="ML229" s="1"/>
  <c r="NA52"/>
  <c r="NB52"/>
  <c r="ND52"/>
  <c r="NE52"/>
  <c r="NF52"/>
  <c r="MR150" s="1"/>
  <c r="NG52"/>
  <c r="MS229" s="1"/>
  <c r="NH52"/>
  <c r="NI52"/>
  <c r="NK52"/>
  <c r="NL52"/>
  <c r="NM52"/>
  <c r="MY150" s="1"/>
  <c r="NN52"/>
  <c r="MZ229" s="1"/>
  <c r="NO52"/>
  <c r="NP52"/>
  <c r="NR52"/>
  <c r="NS52"/>
  <c r="NT52"/>
  <c r="NF150" s="1"/>
  <c r="NU52"/>
  <c r="NG229" s="1"/>
  <c r="NV52"/>
  <c r="NW52"/>
  <c r="NY52"/>
  <c r="NZ52"/>
  <c r="OA52"/>
  <c r="NM150" s="1"/>
  <c r="OB52"/>
  <c r="NN229" s="1"/>
  <c r="OC52"/>
  <c r="OD52"/>
  <c r="OF52"/>
  <c r="OG52"/>
  <c r="OH52"/>
  <c r="NT150" s="1"/>
  <c r="OI52"/>
  <c r="NU229" s="1"/>
  <c r="OJ52"/>
  <c r="OK52"/>
  <c r="OM52"/>
  <c r="ON52"/>
  <c r="OO52"/>
  <c r="OA150" s="1"/>
  <c r="OP52"/>
  <c r="OB229" s="1"/>
  <c r="OQ52"/>
  <c r="OR52"/>
  <c r="OT52"/>
  <c r="OU52"/>
  <c r="OV52"/>
  <c r="OH150" s="1"/>
  <c r="OW52"/>
  <c r="OI229" s="1"/>
  <c r="OX52"/>
  <c r="PA52"/>
  <c r="PB52"/>
  <c r="PC52"/>
  <c r="OO150" s="1"/>
  <c r="PD52"/>
  <c r="OP229" s="1"/>
  <c r="PE52"/>
  <c r="PF52"/>
  <c r="PH52"/>
  <c r="PI52"/>
  <c r="PJ52"/>
  <c r="OV150" s="1"/>
  <c r="PK52"/>
  <c r="OW229" s="1"/>
  <c r="PL52"/>
  <c r="PO52"/>
  <c r="PP52"/>
  <c r="PQ52"/>
  <c r="PC150" s="1"/>
  <c r="PR52"/>
  <c r="PD229" s="1"/>
  <c r="PS52"/>
  <c r="PT52"/>
  <c r="PV52"/>
  <c r="PW52"/>
  <c r="PX52"/>
  <c r="PJ150" s="1"/>
  <c r="PY52"/>
  <c r="PK229" s="1"/>
  <c r="PZ52"/>
  <c r="QA52"/>
  <c r="QC52"/>
  <c r="QD52"/>
  <c r="QE52"/>
  <c r="PQ150" s="1"/>
  <c r="QF52"/>
  <c r="PR229" s="1"/>
  <c r="QG52"/>
  <c r="QH52"/>
  <c r="QJ52"/>
  <c r="QK52"/>
  <c r="QL52"/>
  <c r="PX150" s="1"/>
  <c r="QM52"/>
  <c r="PY229" s="1"/>
  <c r="QN52"/>
  <c r="QO52"/>
  <c r="QQ52"/>
  <c r="QR52"/>
  <c r="QS52"/>
  <c r="QE150" s="1"/>
  <c r="QT52"/>
  <c r="QF229" s="1"/>
  <c r="QU52"/>
  <c r="QV52"/>
  <c r="F151"/>
  <c r="G59"/>
  <c r="G230" s="1"/>
  <c r="M151"/>
  <c r="N230"/>
  <c r="T151"/>
  <c r="U230"/>
  <c r="AA151"/>
  <c r="AB230"/>
  <c r="AH151"/>
  <c r="AI230"/>
  <c r="AM53"/>
  <c r="AN53"/>
  <c r="AO151"/>
  <c r="AP230"/>
  <c r="AQ53"/>
  <c r="AV151"/>
  <c r="AW230"/>
  <c r="BC151"/>
  <c r="BD230"/>
  <c r="BJ151"/>
  <c r="BK230"/>
  <c r="BQ151"/>
  <c r="BR230"/>
  <c r="BX151"/>
  <c r="BY230"/>
  <c r="CE151"/>
  <c r="CF230"/>
  <c r="CL151"/>
  <c r="CM230"/>
  <c r="CS151"/>
  <c r="CT230"/>
  <c r="CZ151"/>
  <c r="DA230"/>
  <c r="DG151"/>
  <c r="DH230"/>
  <c r="DN151"/>
  <c r="DO230"/>
  <c r="DU151"/>
  <c r="DV230"/>
  <c r="EB151"/>
  <c r="EC230"/>
  <c r="EI151"/>
  <c r="EJ230"/>
  <c r="EP151"/>
  <c r="EQ230"/>
  <c r="EW151"/>
  <c r="EX230"/>
  <c r="FD151"/>
  <c r="FE230"/>
  <c r="FI53"/>
  <c r="FJ53"/>
  <c r="FK53"/>
  <c r="FK151" s="1"/>
  <c r="FL53"/>
  <c r="FL230" s="1"/>
  <c r="FM53"/>
  <c r="FR151"/>
  <c r="FS230"/>
  <c r="FW53"/>
  <c r="FX53"/>
  <c r="FY53"/>
  <c r="FY151" s="1"/>
  <c r="FZ53"/>
  <c r="FZ230" s="1"/>
  <c r="GA53"/>
  <c r="GF151"/>
  <c r="GG230"/>
  <c r="GM151"/>
  <c r="GN230"/>
  <c r="GT151"/>
  <c r="GU230"/>
  <c r="HA151"/>
  <c r="HB230"/>
  <c r="AM58" i="4"/>
  <c r="HH151" i="2"/>
  <c r="HI230"/>
  <c r="HO151"/>
  <c r="HP230"/>
  <c r="HV151"/>
  <c r="HW230"/>
  <c r="IC151"/>
  <c r="ID230"/>
  <c r="AQ58" i="4"/>
  <c r="IJ151" i="2"/>
  <c r="IK230"/>
  <c r="AR58" i="4"/>
  <c r="IO53" i="2"/>
  <c r="IP53"/>
  <c r="IQ151"/>
  <c r="IR230"/>
  <c r="IS53"/>
  <c r="IV53"/>
  <c r="IW53"/>
  <c r="IX53"/>
  <c r="IX151" s="1"/>
  <c r="IY53"/>
  <c r="IY230" s="1"/>
  <c r="IZ53"/>
  <c r="JJ53"/>
  <c r="JK53"/>
  <c r="JL53"/>
  <c r="JL151" s="1"/>
  <c r="JM53"/>
  <c r="JM230" s="1"/>
  <c r="JN53"/>
  <c r="JQ53"/>
  <c r="JR53"/>
  <c r="JS151"/>
  <c r="JT230"/>
  <c r="JU53"/>
  <c r="JX53"/>
  <c r="JY53"/>
  <c r="JZ53"/>
  <c r="JZ151" s="1"/>
  <c r="KA53"/>
  <c r="KA230" s="1"/>
  <c r="KB53"/>
  <c r="KC53"/>
  <c r="KG151"/>
  <c r="KH230"/>
  <c r="AY58" i="4"/>
  <c r="KN151" i="2"/>
  <c r="KO230"/>
  <c r="KS53"/>
  <c r="KT53"/>
  <c r="KW53"/>
  <c r="KZ53"/>
  <c r="LA53"/>
  <c r="LB53"/>
  <c r="LB151" s="1"/>
  <c r="LC53"/>
  <c r="LC230" s="1"/>
  <c r="LD53"/>
  <c r="LN53"/>
  <c r="LO53"/>
  <c r="LP53"/>
  <c r="LI151" s="1"/>
  <c r="LQ53"/>
  <c r="LJ230" s="1"/>
  <c r="LR53"/>
  <c r="MB53"/>
  <c r="MC53"/>
  <c r="MD53"/>
  <c r="LP151" s="1"/>
  <c r="ME53"/>
  <c r="LQ230" s="1"/>
  <c r="MF53"/>
  <c r="MG53"/>
  <c r="MI53"/>
  <c r="MJ53"/>
  <c r="MM53"/>
  <c r="MP53"/>
  <c r="MQ53"/>
  <c r="MS53"/>
  <c r="ME230" s="1"/>
  <c r="MT53"/>
  <c r="MW53"/>
  <c r="MX53"/>
  <c r="MY53"/>
  <c r="MK151" s="1"/>
  <c r="MZ53"/>
  <c r="ML230" s="1"/>
  <c r="NA53"/>
  <c r="NB53"/>
  <c r="ND53"/>
  <c r="NE53"/>
  <c r="NF53"/>
  <c r="MR151" s="1"/>
  <c r="NG53"/>
  <c r="MS230" s="1"/>
  <c r="NH53"/>
  <c r="NK53"/>
  <c r="NL53"/>
  <c r="NM53"/>
  <c r="MY151" s="1"/>
  <c r="NN53"/>
  <c r="MZ230" s="1"/>
  <c r="NO53"/>
  <c r="NP53"/>
  <c r="NR53"/>
  <c r="NS53"/>
  <c r="NT53"/>
  <c r="NF151" s="1"/>
  <c r="NU53"/>
  <c r="NG230" s="1"/>
  <c r="NV53"/>
  <c r="NY53"/>
  <c r="NZ53"/>
  <c r="OA53"/>
  <c r="NM151" s="1"/>
  <c r="OB53"/>
  <c r="NN230" s="1"/>
  <c r="OC53"/>
  <c r="OD53"/>
  <c r="OF53"/>
  <c r="OG53"/>
  <c r="OH53"/>
  <c r="NT151" s="1"/>
  <c r="OI53"/>
  <c r="NU230" s="1"/>
  <c r="OJ53"/>
  <c r="OM53"/>
  <c r="ON53"/>
  <c r="OO53"/>
  <c r="OA151" s="1"/>
  <c r="OP53"/>
  <c r="OB230" s="1"/>
  <c r="OQ53"/>
  <c r="OT53"/>
  <c r="OU53"/>
  <c r="OV53"/>
  <c r="OH151" s="1"/>
  <c r="OW53"/>
  <c r="OI230" s="1"/>
  <c r="OX53"/>
  <c r="PA53"/>
  <c r="PB53"/>
  <c r="PC53"/>
  <c r="OO151" s="1"/>
  <c r="PD53"/>
  <c r="OP230" s="1"/>
  <c r="PE53"/>
  <c r="PF53"/>
  <c r="PH53"/>
  <c r="PI53"/>
  <c r="PJ53"/>
  <c r="OV151" s="1"/>
  <c r="PK53"/>
  <c r="OW230" s="1"/>
  <c r="PL53"/>
  <c r="PO53"/>
  <c r="PP53"/>
  <c r="PQ53"/>
  <c r="PC151" s="1"/>
  <c r="PR53"/>
  <c r="PD230" s="1"/>
  <c r="PS53"/>
  <c r="PT53"/>
  <c r="PV53"/>
  <c r="PW53"/>
  <c r="PX53"/>
  <c r="PJ151" s="1"/>
  <c r="PZ53"/>
  <c r="QC53"/>
  <c r="QD53"/>
  <c r="QE53"/>
  <c r="PQ151" s="1"/>
  <c r="QF53"/>
  <c r="PR230" s="1"/>
  <c r="QG53"/>
  <c r="QJ53"/>
  <c r="QK53"/>
  <c r="QL53"/>
  <c r="PX151" s="1"/>
  <c r="QM53"/>
  <c r="PY230" s="1"/>
  <c r="QN53"/>
  <c r="QO53"/>
  <c r="QQ53"/>
  <c r="QR53"/>
  <c r="QS53"/>
  <c r="QE151" s="1"/>
  <c r="QT53"/>
  <c r="QF230" s="1"/>
  <c r="QU53"/>
  <c r="QV53"/>
  <c r="F152"/>
  <c r="G60"/>
  <c r="G231" s="1"/>
  <c r="M152"/>
  <c r="N231"/>
  <c r="T152"/>
  <c r="U231"/>
  <c r="AA152"/>
  <c r="AB231"/>
  <c r="AH152"/>
  <c r="AI231"/>
  <c r="AK54"/>
  <c r="N38" i="4" s="1"/>
  <c r="AM54" i="2"/>
  <c r="AN54"/>
  <c r="AO152"/>
  <c r="AP231"/>
  <c r="AQ54"/>
  <c r="AV152"/>
  <c r="AW231"/>
  <c r="P38" i="4"/>
  <c r="BC152" i="2"/>
  <c r="BD231"/>
  <c r="BJ152"/>
  <c r="BK231"/>
  <c r="BQ152"/>
  <c r="BR231"/>
  <c r="S38" i="4"/>
  <c r="BX152" i="2"/>
  <c r="BY231"/>
  <c r="T38" i="4"/>
  <c r="CE152" i="2"/>
  <c r="CF231"/>
  <c r="U38" i="4"/>
  <c r="CL152" i="2"/>
  <c r="CM231"/>
  <c r="CS152"/>
  <c r="CT231"/>
  <c r="CZ152"/>
  <c r="DA231"/>
  <c r="X38" i="4"/>
  <c r="DG152" i="2"/>
  <c r="DH231"/>
  <c r="Y38" i="4"/>
  <c r="DN152" i="2"/>
  <c r="DO231"/>
  <c r="Z38" i="4"/>
  <c r="DU152" i="2"/>
  <c r="DV231"/>
  <c r="AA38" i="4"/>
  <c r="EB152" i="2"/>
  <c r="EC231"/>
  <c r="AB38" i="4"/>
  <c r="EI152" i="2"/>
  <c r="EJ231"/>
  <c r="EP152"/>
  <c r="EQ231"/>
  <c r="EW152"/>
  <c r="EX231"/>
  <c r="AE38" i="4"/>
  <c r="FD152" i="2"/>
  <c r="FE231"/>
  <c r="AF38" i="4"/>
  <c r="FI54" i="2"/>
  <c r="FJ54"/>
  <c r="FK54"/>
  <c r="FK152" s="1"/>
  <c r="FL54"/>
  <c r="FL231" s="1"/>
  <c r="FM54"/>
  <c r="FR152"/>
  <c r="FS231"/>
  <c r="FW54"/>
  <c r="FX54"/>
  <c r="FY54"/>
  <c r="FY152" s="1"/>
  <c r="FZ54"/>
  <c r="FZ231" s="1"/>
  <c r="GA54"/>
  <c r="GG231"/>
  <c r="GM152"/>
  <c r="GN231"/>
  <c r="AK38" i="4"/>
  <c r="AL38"/>
  <c r="GT152" i="2"/>
  <c r="GU231"/>
  <c r="HA152"/>
  <c r="HB231"/>
  <c r="AM38" i="4"/>
  <c r="HI231" i="2"/>
  <c r="HO152"/>
  <c r="HP231"/>
  <c r="AO38" i="4"/>
  <c r="HV152" i="2"/>
  <c r="HW231"/>
  <c r="IC152"/>
  <c r="ID231"/>
  <c r="AQ38" i="4"/>
  <c r="IJ152" i="2"/>
  <c r="IK231"/>
  <c r="IO54"/>
  <c r="IP54"/>
  <c r="IQ152"/>
  <c r="IR231"/>
  <c r="IS54"/>
  <c r="IV54"/>
  <c r="IW54"/>
  <c r="IX54"/>
  <c r="IX152" s="1"/>
  <c r="IY54"/>
  <c r="IY231" s="1"/>
  <c r="IZ54"/>
  <c r="AU38" i="4"/>
  <c r="JJ54" i="2"/>
  <c r="JK54"/>
  <c r="JL54"/>
  <c r="JL152" s="1"/>
  <c r="JM54"/>
  <c r="JM231" s="1"/>
  <c r="JN54"/>
  <c r="JO54"/>
  <c r="JQ54"/>
  <c r="JR54"/>
  <c r="JS152"/>
  <c r="JT231"/>
  <c r="JU54"/>
  <c r="JX54"/>
  <c r="JY54"/>
  <c r="JZ54"/>
  <c r="JZ152" s="1"/>
  <c r="KA54"/>
  <c r="KA231" s="1"/>
  <c r="KB54"/>
  <c r="KC54"/>
  <c r="KG152"/>
  <c r="KH231"/>
  <c r="AY38" i="4"/>
  <c r="KQ54" i="2"/>
  <c r="AZ38" i="4" s="1"/>
  <c r="KN152" i="2"/>
  <c r="KO231"/>
  <c r="KS54"/>
  <c r="KT54"/>
  <c r="KU54"/>
  <c r="KU152" s="1"/>
  <c r="KV54"/>
  <c r="KV231" s="1"/>
  <c r="KW54"/>
  <c r="KX54"/>
  <c r="KZ54"/>
  <c r="LA54"/>
  <c r="LB54"/>
  <c r="LB152" s="1"/>
  <c r="LC54"/>
  <c r="LC231" s="1"/>
  <c r="LD54"/>
  <c r="LE54"/>
  <c r="LN54"/>
  <c r="LO54"/>
  <c r="LP54"/>
  <c r="LI152" s="1"/>
  <c r="LQ54"/>
  <c r="LJ231" s="1"/>
  <c r="LR54"/>
  <c r="LS54"/>
  <c r="MB54"/>
  <c r="MC54"/>
  <c r="MD54"/>
  <c r="LP152" s="1"/>
  <c r="ME54"/>
  <c r="LQ231" s="1"/>
  <c r="MF54"/>
  <c r="MG54"/>
  <c r="MI54"/>
  <c r="MJ54"/>
  <c r="MM54"/>
  <c r="MN54"/>
  <c r="MP54"/>
  <c r="MQ54"/>
  <c r="MS54"/>
  <c r="ME231" s="1"/>
  <c r="MT54"/>
  <c r="MU54"/>
  <c r="MW54"/>
  <c r="MX54"/>
  <c r="MY54"/>
  <c r="MK152" s="1"/>
  <c r="MZ54"/>
  <c r="ML231" s="1"/>
  <c r="NA54"/>
  <c r="NB54"/>
  <c r="ND54"/>
  <c r="NE54"/>
  <c r="NF54"/>
  <c r="MR152" s="1"/>
  <c r="NG54"/>
  <c r="MS231" s="1"/>
  <c r="NH54"/>
  <c r="NI54"/>
  <c r="NK54"/>
  <c r="NL54"/>
  <c r="NM54"/>
  <c r="MY152" s="1"/>
  <c r="NN54"/>
  <c r="MZ231" s="1"/>
  <c r="NO54"/>
  <c r="NP54"/>
  <c r="NR54"/>
  <c r="NS54"/>
  <c r="NT54"/>
  <c r="NF152" s="1"/>
  <c r="NU54"/>
  <c r="NG231" s="1"/>
  <c r="NV54"/>
  <c r="NW54"/>
  <c r="NY54"/>
  <c r="NZ54"/>
  <c r="OA54"/>
  <c r="NM152" s="1"/>
  <c r="OB54"/>
  <c r="NN231" s="1"/>
  <c r="OC54"/>
  <c r="OD54"/>
  <c r="OF54"/>
  <c r="OG54"/>
  <c r="OH54"/>
  <c r="NT152" s="1"/>
  <c r="OI54"/>
  <c r="NU231" s="1"/>
  <c r="OJ54"/>
  <c r="OK54"/>
  <c r="OM54"/>
  <c r="ON54"/>
  <c r="OO54"/>
  <c r="OA152" s="1"/>
  <c r="OP54"/>
  <c r="OB231" s="1"/>
  <c r="OQ54"/>
  <c r="OR54"/>
  <c r="OT54"/>
  <c r="OU54"/>
  <c r="OV54"/>
  <c r="OH152" s="1"/>
  <c r="OW54"/>
  <c r="OI231" s="1"/>
  <c r="OX54"/>
  <c r="OY54"/>
  <c r="PA54"/>
  <c r="PB54"/>
  <c r="PC54"/>
  <c r="OO152" s="1"/>
  <c r="PD54"/>
  <c r="OP231" s="1"/>
  <c r="PE54"/>
  <c r="PF54"/>
  <c r="PH54"/>
  <c r="PI54"/>
  <c r="PJ54"/>
  <c r="OV152" s="1"/>
  <c r="PK54"/>
  <c r="OW231" s="1"/>
  <c r="PL54"/>
  <c r="PM54"/>
  <c r="PO54"/>
  <c r="PP54"/>
  <c r="PQ54"/>
  <c r="PC152" s="1"/>
  <c r="PR54"/>
  <c r="PD231" s="1"/>
  <c r="PS54"/>
  <c r="PT54"/>
  <c r="PV54"/>
  <c r="PW54"/>
  <c r="PX54"/>
  <c r="PJ152" s="1"/>
  <c r="PY54"/>
  <c r="PK231" s="1"/>
  <c r="PZ54"/>
  <c r="QA54"/>
  <c r="QC54"/>
  <c r="QD54"/>
  <c r="QE54"/>
  <c r="PQ152" s="1"/>
  <c r="QF54"/>
  <c r="PR231" s="1"/>
  <c r="QG54"/>
  <c r="QH54"/>
  <c r="QJ54"/>
  <c r="QK54"/>
  <c r="QL54"/>
  <c r="PX152" s="1"/>
  <c r="QM54"/>
  <c r="PY231" s="1"/>
  <c r="QN54"/>
  <c r="QO54"/>
  <c r="QQ54"/>
  <c r="QR54"/>
  <c r="QS54"/>
  <c r="QE152" s="1"/>
  <c r="QT54"/>
  <c r="QF231" s="1"/>
  <c r="QU54"/>
  <c r="QV54"/>
  <c r="F153"/>
  <c r="G61"/>
  <c r="G232" s="1"/>
  <c r="M153"/>
  <c r="N232"/>
  <c r="T153"/>
  <c r="U232"/>
  <c r="AA153"/>
  <c r="AB232"/>
  <c r="AH153"/>
  <c r="AI232"/>
  <c r="AK55"/>
  <c r="N18" i="4" s="1"/>
  <c r="AM55" i="2"/>
  <c r="AN55"/>
  <c r="AO153"/>
  <c r="AP232"/>
  <c r="AQ55"/>
  <c r="AV153"/>
  <c r="AW232"/>
  <c r="P18" i="4"/>
  <c r="BC153" i="2"/>
  <c r="BD232"/>
  <c r="BJ153"/>
  <c r="BK232"/>
  <c r="BQ153"/>
  <c r="BR232"/>
  <c r="BX153"/>
  <c r="BY232"/>
  <c r="T18" i="4"/>
  <c r="CE153" i="2"/>
  <c r="CF232"/>
  <c r="U18" i="4"/>
  <c r="CL153" i="2"/>
  <c r="CM232"/>
  <c r="CS153"/>
  <c r="CT232"/>
  <c r="CZ153"/>
  <c r="DA232"/>
  <c r="X18" i="4"/>
  <c r="DG153" i="2"/>
  <c r="DH232"/>
  <c r="Y18" i="4"/>
  <c r="DN153" i="2"/>
  <c r="DO232"/>
  <c r="Z18" i="4"/>
  <c r="DU153" i="2"/>
  <c r="DV232"/>
  <c r="AA18" i="4"/>
  <c r="EB153" i="2"/>
  <c r="EC232"/>
  <c r="AB18" i="4"/>
  <c r="EI153" i="2"/>
  <c r="EJ232"/>
  <c r="EP153"/>
  <c r="EQ232"/>
  <c r="EW153"/>
  <c r="EX232"/>
  <c r="AE18" i="4"/>
  <c r="FD153" i="2"/>
  <c r="FE232"/>
  <c r="AF18" i="4"/>
  <c r="FI55" i="2"/>
  <c r="FJ55"/>
  <c r="FK55"/>
  <c r="FK153" s="1"/>
  <c r="FL55"/>
  <c r="FL232" s="1"/>
  <c r="FM55"/>
  <c r="FR153"/>
  <c r="FS232"/>
  <c r="FW55"/>
  <c r="FX55"/>
  <c r="FY55"/>
  <c r="FY153" s="1"/>
  <c r="FZ55"/>
  <c r="FZ232" s="1"/>
  <c r="GA55"/>
  <c r="GG232"/>
  <c r="GM153"/>
  <c r="GN232"/>
  <c r="AK18" i="4"/>
  <c r="GT153" i="2"/>
  <c r="GU232"/>
  <c r="HA153"/>
  <c r="HB232"/>
  <c r="AM18" i="4"/>
  <c r="HI232" i="2"/>
  <c r="HO153"/>
  <c r="HP232"/>
  <c r="AO18" i="4"/>
  <c r="HV153" i="2"/>
  <c r="HW232"/>
  <c r="IC153"/>
  <c r="ID232"/>
  <c r="AQ18" i="4"/>
  <c r="IJ153" i="2"/>
  <c r="IK232"/>
  <c r="IO55"/>
  <c r="IT55" s="1"/>
  <c r="AS18" i="4" s="1"/>
  <c r="IP55" i="2"/>
  <c r="IQ153"/>
  <c r="IR232"/>
  <c r="IS55"/>
  <c r="IV55"/>
  <c r="IW55"/>
  <c r="IX55"/>
  <c r="IX153" s="1"/>
  <c r="IY55"/>
  <c r="IY232" s="1"/>
  <c r="IZ55"/>
  <c r="AU18" i="4"/>
  <c r="JJ55" i="2"/>
  <c r="JK55"/>
  <c r="JL55"/>
  <c r="JL153" s="1"/>
  <c r="JM55"/>
  <c r="JM232" s="1"/>
  <c r="JN55"/>
  <c r="JO55"/>
  <c r="JQ55"/>
  <c r="JR55"/>
  <c r="JS153"/>
  <c r="JT232"/>
  <c r="JU55"/>
  <c r="JX55"/>
  <c r="JY55"/>
  <c r="JZ55"/>
  <c r="JZ153" s="1"/>
  <c r="KA55"/>
  <c r="KA232" s="1"/>
  <c r="KB55"/>
  <c r="KC55"/>
  <c r="KG153"/>
  <c r="KH232"/>
  <c r="AY18" i="4"/>
  <c r="KN153" i="2"/>
  <c r="KO232"/>
  <c r="KS55"/>
  <c r="KT55"/>
  <c r="KU55"/>
  <c r="KU153" s="1"/>
  <c r="KV55"/>
  <c r="KV232" s="1"/>
  <c r="KW55"/>
  <c r="KX55"/>
  <c r="KZ55"/>
  <c r="LA55"/>
  <c r="LB55"/>
  <c r="LB153" s="1"/>
  <c r="LC55"/>
  <c r="LC232" s="1"/>
  <c r="LD55"/>
  <c r="LE55"/>
  <c r="LN55"/>
  <c r="LO55"/>
  <c r="LP55"/>
  <c r="LI153" s="1"/>
  <c r="LQ55"/>
  <c r="LJ232" s="1"/>
  <c r="LR55"/>
  <c r="LS55"/>
  <c r="MB55"/>
  <c r="MC55"/>
  <c r="MD55"/>
  <c r="LP153" s="1"/>
  <c r="ME55"/>
  <c r="LQ232" s="1"/>
  <c r="MF55"/>
  <c r="MG55"/>
  <c r="MI55"/>
  <c r="MJ55"/>
  <c r="MM55"/>
  <c r="MN55"/>
  <c r="MP55"/>
  <c r="MQ55"/>
  <c r="MS55"/>
  <c r="ME232" s="1"/>
  <c r="MT55"/>
  <c r="MU55"/>
  <c r="MW55"/>
  <c r="MX55"/>
  <c r="MY55"/>
  <c r="MK153" s="1"/>
  <c r="MZ55"/>
  <c r="ML232" s="1"/>
  <c r="NA55"/>
  <c r="NB55"/>
  <c r="ND55"/>
  <c r="NE55"/>
  <c r="NF55"/>
  <c r="MR153" s="1"/>
  <c r="NG55"/>
  <c r="MS232" s="1"/>
  <c r="NH55"/>
  <c r="NI55"/>
  <c r="NK55"/>
  <c r="NL55"/>
  <c r="NM55"/>
  <c r="MY153" s="1"/>
  <c r="NN55"/>
  <c r="MZ232" s="1"/>
  <c r="NO55"/>
  <c r="NP55"/>
  <c r="NR55"/>
  <c r="NS55"/>
  <c r="NT55"/>
  <c r="NF153" s="1"/>
  <c r="NU55"/>
  <c r="NG232" s="1"/>
  <c r="NV55"/>
  <c r="NW55"/>
  <c r="NY55"/>
  <c r="NZ55"/>
  <c r="OA55"/>
  <c r="NM153" s="1"/>
  <c r="OB55"/>
  <c r="NN232" s="1"/>
  <c r="OC55"/>
  <c r="OD55"/>
  <c r="OF55"/>
  <c r="OG55"/>
  <c r="OH55"/>
  <c r="NT153" s="1"/>
  <c r="OI55"/>
  <c r="NU232" s="1"/>
  <c r="OJ55"/>
  <c r="OK55"/>
  <c r="OM55"/>
  <c r="ON55"/>
  <c r="OO55"/>
  <c r="OA153" s="1"/>
  <c r="OP55"/>
  <c r="OB232" s="1"/>
  <c r="OQ55"/>
  <c r="OR55"/>
  <c r="OT55"/>
  <c r="OU55"/>
  <c r="OV55"/>
  <c r="OH153" s="1"/>
  <c r="OW55"/>
  <c r="OI232" s="1"/>
  <c r="OX55"/>
  <c r="OY55"/>
  <c r="PA55"/>
  <c r="PB55"/>
  <c r="PC55"/>
  <c r="OO153" s="1"/>
  <c r="PD55"/>
  <c r="OP232" s="1"/>
  <c r="PE55"/>
  <c r="PF55"/>
  <c r="PH55"/>
  <c r="PI55"/>
  <c r="PJ55"/>
  <c r="OV153" s="1"/>
  <c r="PK55"/>
  <c r="OW232" s="1"/>
  <c r="PL55"/>
  <c r="PM55"/>
  <c r="PO55"/>
  <c r="PP55"/>
  <c r="PQ55"/>
  <c r="PC153" s="1"/>
  <c r="PR55"/>
  <c r="PD232" s="1"/>
  <c r="PS55"/>
  <c r="PT55"/>
  <c r="PV55"/>
  <c r="PW55"/>
  <c r="PX55"/>
  <c r="PJ153" s="1"/>
  <c r="PY55"/>
  <c r="PK232" s="1"/>
  <c r="PZ55"/>
  <c r="QA55"/>
  <c r="QC55"/>
  <c r="QD55"/>
  <c r="QE55"/>
  <c r="PQ153" s="1"/>
  <c r="QF55"/>
  <c r="PR232" s="1"/>
  <c r="QG55"/>
  <c r="QH55"/>
  <c r="QJ55"/>
  <c r="QK55"/>
  <c r="QL55"/>
  <c r="PX153" s="1"/>
  <c r="QM55"/>
  <c r="PY232" s="1"/>
  <c r="QN55"/>
  <c r="QO55"/>
  <c r="QQ55"/>
  <c r="QR55"/>
  <c r="QS55"/>
  <c r="QE153" s="1"/>
  <c r="QT55"/>
  <c r="QF232" s="1"/>
  <c r="QU55"/>
  <c r="QV55"/>
  <c r="F62"/>
  <c r="F154" s="1"/>
  <c r="G62"/>
  <c r="G233" s="1"/>
  <c r="M154"/>
  <c r="N233"/>
  <c r="T154"/>
  <c r="U233"/>
  <c r="AA154"/>
  <c r="AB233"/>
  <c r="AH154"/>
  <c r="AI233"/>
  <c r="AM56"/>
  <c r="AN56"/>
  <c r="AO154"/>
  <c r="AP233"/>
  <c r="AQ56"/>
  <c r="AV154"/>
  <c r="AW233"/>
  <c r="P65" i="4"/>
  <c r="BC154" i="2"/>
  <c r="BD233"/>
  <c r="BJ154"/>
  <c r="BK233"/>
  <c r="BQ154"/>
  <c r="BR233"/>
  <c r="BX154"/>
  <c r="BY233"/>
  <c r="CE154"/>
  <c r="CF233"/>
  <c r="CL154"/>
  <c r="CM233"/>
  <c r="CS154"/>
  <c r="CT233"/>
  <c r="CZ154"/>
  <c r="DA233"/>
  <c r="DG154"/>
  <c r="DH233"/>
  <c r="DN154"/>
  <c r="DO233"/>
  <c r="DU154"/>
  <c r="DV233"/>
  <c r="EB154"/>
  <c r="EC233"/>
  <c r="EI154"/>
  <c r="EJ233"/>
  <c r="EP154"/>
  <c r="EQ233"/>
  <c r="EW154"/>
  <c r="EX233"/>
  <c r="FD154"/>
  <c r="FE233"/>
  <c r="FI56"/>
  <c r="FJ56"/>
  <c r="FK56"/>
  <c r="FK154" s="1"/>
  <c r="FL56"/>
  <c r="FL233" s="1"/>
  <c r="FM56"/>
  <c r="FR154"/>
  <c r="FS233"/>
  <c r="FW56"/>
  <c r="FX56"/>
  <c r="FY56"/>
  <c r="FY154" s="1"/>
  <c r="FZ56"/>
  <c r="FZ233" s="1"/>
  <c r="GA56"/>
  <c r="GF154"/>
  <c r="GG233"/>
  <c r="GM154"/>
  <c r="GN233"/>
  <c r="GT154"/>
  <c r="GU233"/>
  <c r="HA154"/>
  <c r="HB233"/>
  <c r="HH154"/>
  <c r="HI233"/>
  <c r="HO154"/>
  <c r="HP233"/>
  <c r="HV154"/>
  <c r="HW233"/>
  <c r="IC154"/>
  <c r="ID233"/>
  <c r="IJ154"/>
  <c r="IK233"/>
  <c r="AR65" i="4"/>
  <c r="IO56" i="2"/>
  <c r="IP56"/>
  <c r="IQ154"/>
  <c r="IR233"/>
  <c r="IS56"/>
  <c r="IV56"/>
  <c r="IW56"/>
  <c r="IX56"/>
  <c r="IX154" s="1"/>
  <c r="IY56"/>
  <c r="IY233" s="1"/>
  <c r="IZ56"/>
  <c r="JJ56"/>
  <c r="JK56"/>
  <c r="JL56"/>
  <c r="JL154" s="1"/>
  <c r="JM56"/>
  <c r="JM233" s="1"/>
  <c r="JN56"/>
  <c r="JQ56"/>
  <c r="JR56"/>
  <c r="JS154"/>
  <c r="JT233"/>
  <c r="JU56"/>
  <c r="JX56"/>
  <c r="JY56"/>
  <c r="JZ56"/>
  <c r="JZ154" s="1"/>
  <c r="KA56"/>
  <c r="KA233" s="1"/>
  <c r="KB56"/>
  <c r="KC56"/>
  <c r="KG154"/>
  <c r="KH233"/>
  <c r="AY65" i="4"/>
  <c r="KN154" i="2"/>
  <c r="KO233"/>
  <c r="KS56"/>
  <c r="KT56"/>
  <c r="KU56"/>
  <c r="KU154" s="1"/>
  <c r="KV56"/>
  <c r="KV233" s="1"/>
  <c r="KW56"/>
  <c r="KZ56"/>
  <c r="LA56"/>
  <c r="LB56"/>
  <c r="LB154" s="1"/>
  <c r="LC56"/>
  <c r="LC233" s="1"/>
  <c r="LD56"/>
  <c r="LN56"/>
  <c r="LO56"/>
  <c r="LP56"/>
  <c r="LI154" s="1"/>
  <c r="LQ56"/>
  <c r="LJ233" s="1"/>
  <c r="LR56"/>
  <c r="MB56"/>
  <c r="MC56"/>
  <c r="MD56"/>
  <c r="LP154" s="1"/>
  <c r="ME56"/>
  <c r="LQ233" s="1"/>
  <c r="MF56"/>
  <c r="MG56"/>
  <c r="MI56"/>
  <c r="MJ56"/>
  <c r="MM56"/>
  <c r="MP56"/>
  <c r="MQ56"/>
  <c r="MS56"/>
  <c r="ME233" s="1"/>
  <c r="MT56"/>
  <c r="MW56"/>
  <c r="MX56"/>
  <c r="MY56"/>
  <c r="MK154" s="1"/>
  <c r="MZ56"/>
  <c r="ML233" s="1"/>
  <c r="NA56"/>
  <c r="NB56"/>
  <c r="ND56"/>
  <c r="NE56"/>
  <c r="NF56"/>
  <c r="MR154" s="1"/>
  <c r="NG56"/>
  <c r="MS233" s="1"/>
  <c r="NH56"/>
  <c r="NK56"/>
  <c r="NL56"/>
  <c r="NM56"/>
  <c r="MY154" s="1"/>
  <c r="NN56"/>
  <c r="MZ233" s="1"/>
  <c r="NO56"/>
  <c r="NP56"/>
  <c r="NR56"/>
  <c r="NS56"/>
  <c r="NT56"/>
  <c r="NF154" s="1"/>
  <c r="NU56"/>
  <c r="NG233" s="1"/>
  <c r="NV56"/>
  <c r="NY56"/>
  <c r="NZ56"/>
  <c r="OA56"/>
  <c r="NM154" s="1"/>
  <c r="OB56"/>
  <c r="NN233" s="1"/>
  <c r="OC56"/>
  <c r="OD56"/>
  <c r="OF56"/>
  <c r="OG56"/>
  <c r="OH56"/>
  <c r="NT154" s="1"/>
  <c r="OI56"/>
  <c r="NU233" s="1"/>
  <c r="OJ56"/>
  <c r="OM56"/>
  <c r="ON56"/>
  <c r="OO56"/>
  <c r="OA154" s="1"/>
  <c r="OP56"/>
  <c r="OB233" s="1"/>
  <c r="OQ56"/>
  <c r="OT56"/>
  <c r="OU56"/>
  <c r="OV56"/>
  <c r="OH154" s="1"/>
  <c r="OW56"/>
  <c r="OI233" s="1"/>
  <c r="OX56"/>
  <c r="PA56"/>
  <c r="PB56"/>
  <c r="PC56"/>
  <c r="OO154" s="1"/>
  <c r="PD56"/>
  <c r="OP233" s="1"/>
  <c r="PE56"/>
  <c r="PF56"/>
  <c r="PH56"/>
  <c r="PI56"/>
  <c r="PJ56"/>
  <c r="OV154" s="1"/>
  <c r="PK56"/>
  <c r="OW233" s="1"/>
  <c r="PL56"/>
  <c r="PO56"/>
  <c r="PP56"/>
  <c r="PQ56"/>
  <c r="PC154" s="1"/>
  <c r="PR56"/>
  <c r="PD233" s="1"/>
  <c r="PS56"/>
  <c r="PT56"/>
  <c r="PV56"/>
  <c r="PW56"/>
  <c r="PX56"/>
  <c r="PJ154" s="1"/>
  <c r="PY56"/>
  <c r="PK233" s="1"/>
  <c r="PZ56"/>
  <c r="QC56"/>
  <c r="QD56"/>
  <c r="QE56"/>
  <c r="PQ154" s="1"/>
  <c r="QF56"/>
  <c r="PR233" s="1"/>
  <c r="QG56"/>
  <c r="QJ56"/>
  <c r="QK56"/>
  <c r="QL56"/>
  <c r="PX154" s="1"/>
  <c r="QM56"/>
  <c r="PY233" s="1"/>
  <c r="QN56"/>
  <c r="QO56"/>
  <c r="QQ56"/>
  <c r="QR56"/>
  <c r="QS56"/>
  <c r="QE154" s="1"/>
  <c r="QT56"/>
  <c r="QF233" s="1"/>
  <c r="QU56"/>
  <c r="QV56"/>
  <c r="F64"/>
  <c r="F155" s="1"/>
  <c r="G64"/>
  <c r="G234" s="1"/>
  <c r="M155"/>
  <c r="N234"/>
  <c r="T155"/>
  <c r="U234"/>
  <c r="AA155"/>
  <c r="AB234"/>
  <c r="AH155"/>
  <c r="AI234"/>
  <c r="AK57"/>
  <c r="N8" i="4" s="1"/>
  <c r="AM57" i="2"/>
  <c r="AN57"/>
  <c r="AO155"/>
  <c r="AP234"/>
  <c r="AQ57"/>
  <c r="AV155"/>
  <c r="AW234"/>
  <c r="P8" i="4"/>
  <c r="BC155" i="2"/>
  <c r="BD234"/>
  <c r="BJ155"/>
  <c r="BK234"/>
  <c r="BQ155"/>
  <c r="BR234"/>
  <c r="S8" i="4"/>
  <c r="BX155" i="2"/>
  <c r="BY234"/>
  <c r="T8" i="4"/>
  <c r="CE155" i="2"/>
  <c r="CF234"/>
  <c r="U8" i="4"/>
  <c r="CL155" i="2"/>
  <c r="CM234"/>
  <c r="CS155"/>
  <c r="CT234"/>
  <c r="CZ155"/>
  <c r="DA234"/>
  <c r="X8" i="4"/>
  <c r="DG155" i="2"/>
  <c r="DH234"/>
  <c r="Y8" i="4"/>
  <c r="DN155" i="2"/>
  <c r="DO234"/>
  <c r="Z8" i="4"/>
  <c r="DU155" i="2"/>
  <c r="DV234"/>
  <c r="AA8" i="4"/>
  <c r="EB155" i="2"/>
  <c r="EC234"/>
  <c r="AB8" i="4"/>
  <c r="EI155" i="2"/>
  <c r="EJ234"/>
  <c r="EP155"/>
  <c r="EQ234"/>
  <c r="EX234"/>
  <c r="AE8" i="4"/>
  <c r="AF8"/>
  <c r="FD155" i="2"/>
  <c r="FE234"/>
  <c r="FI57"/>
  <c r="FJ57"/>
  <c r="FK57"/>
  <c r="FK155" s="1"/>
  <c r="FL57"/>
  <c r="FL234" s="1"/>
  <c r="FM57"/>
  <c r="FR155"/>
  <c r="FS234"/>
  <c r="FW57"/>
  <c r="FX57"/>
  <c r="FY57"/>
  <c r="FY155" s="1"/>
  <c r="FZ57"/>
  <c r="FZ234" s="1"/>
  <c r="GA57"/>
  <c r="GG234"/>
  <c r="GM155"/>
  <c r="GN234"/>
  <c r="AK8" i="4"/>
  <c r="GT155" i="2"/>
  <c r="GU234"/>
  <c r="HA155"/>
  <c r="HB234"/>
  <c r="AM8" i="4"/>
  <c r="HI234" i="2"/>
  <c r="HO155"/>
  <c r="HP234"/>
  <c r="AO8" i="4"/>
  <c r="HV155" i="2"/>
  <c r="HW234"/>
  <c r="IC155"/>
  <c r="ID234"/>
  <c r="AQ8" i="4"/>
  <c r="IJ155" i="2"/>
  <c r="IK234"/>
  <c r="IO57"/>
  <c r="IP57"/>
  <c r="IQ155"/>
  <c r="IR234"/>
  <c r="IS57"/>
  <c r="IV57"/>
  <c r="IW57"/>
  <c r="IX57"/>
  <c r="IX155" s="1"/>
  <c r="IY57"/>
  <c r="IY234" s="1"/>
  <c r="IZ57"/>
  <c r="AU8" i="4"/>
  <c r="JJ57" i="2"/>
  <c r="JK57"/>
  <c r="JL57"/>
  <c r="JL155" s="1"/>
  <c r="JM57"/>
  <c r="JM234" s="1"/>
  <c r="JN57"/>
  <c r="JO57"/>
  <c r="JQ57"/>
  <c r="JR57"/>
  <c r="JS155"/>
  <c r="JT234"/>
  <c r="JU57"/>
  <c r="JX57"/>
  <c r="JY57"/>
  <c r="JZ57"/>
  <c r="JZ155" s="1"/>
  <c r="KA57"/>
  <c r="KA234" s="1"/>
  <c r="KB57"/>
  <c r="KC57"/>
  <c r="KG155"/>
  <c r="KH234"/>
  <c r="AY8" i="4"/>
  <c r="KN155" i="2"/>
  <c r="KO234"/>
  <c r="KS57"/>
  <c r="KT57"/>
  <c r="KU57"/>
  <c r="KU155" s="1"/>
  <c r="KV57"/>
  <c r="KV234" s="1"/>
  <c r="KW57"/>
  <c r="KX57"/>
  <c r="KZ57"/>
  <c r="LA57"/>
  <c r="LB57"/>
  <c r="LB155" s="1"/>
  <c r="LC57"/>
  <c r="LC234" s="1"/>
  <c r="LD57"/>
  <c r="LE57"/>
  <c r="LN57"/>
  <c r="LO57"/>
  <c r="LP57"/>
  <c r="LI155" s="1"/>
  <c r="LQ57"/>
  <c r="LJ234" s="1"/>
  <c r="LR57"/>
  <c r="LS57"/>
  <c r="MB57"/>
  <c r="MC57"/>
  <c r="MD57"/>
  <c r="LP155" s="1"/>
  <c r="ME57"/>
  <c r="LQ234" s="1"/>
  <c r="MF57"/>
  <c r="MG57"/>
  <c r="MI57"/>
  <c r="MJ57"/>
  <c r="MM57"/>
  <c r="MN57"/>
  <c r="MP57"/>
  <c r="MQ57"/>
  <c r="MS57"/>
  <c r="ME234" s="1"/>
  <c r="MT57"/>
  <c r="MU57"/>
  <c r="MW57"/>
  <c r="MX57"/>
  <c r="MY57"/>
  <c r="MK155" s="1"/>
  <c r="MZ57"/>
  <c r="ML234" s="1"/>
  <c r="NA57"/>
  <c r="NB57"/>
  <c r="ND57"/>
  <c r="NE57"/>
  <c r="NF57"/>
  <c r="MR155" s="1"/>
  <c r="NG57"/>
  <c r="MS234" s="1"/>
  <c r="NH57"/>
  <c r="NI57"/>
  <c r="NK57"/>
  <c r="NL57"/>
  <c r="NM57"/>
  <c r="MY155" s="1"/>
  <c r="NN57"/>
  <c r="MZ234" s="1"/>
  <c r="NO57"/>
  <c r="NP57"/>
  <c r="NR57"/>
  <c r="NS57"/>
  <c r="NT57"/>
  <c r="NF155" s="1"/>
  <c r="NU57"/>
  <c r="NG234" s="1"/>
  <c r="NV57"/>
  <c r="NW57"/>
  <c r="NY57"/>
  <c r="NZ57"/>
  <c r="OA57"/>
  <c r="NM155" s="1"/>
  <c r="OB57"/>
  <c r="NN234" s="1"/>
  <c r="OC57"/>
  <c r="OD57"/>
  <c r="OF57"/>
  <c r="OG57"/>
  <c r="OH57"/>
  <c r="NT155" s="1"/>
  <c r="OI57"/>
  <c r="NU234" s="1"/>
  <c r="OJ57"/>
  <c r="OK57"/>
  <c r="OM57"/>
  <c r="ON57"/>
  <c r="OO57"/>
  <c r="OA155" s="1"/>
  <c r="OP57"/>
  <c r="OB234" s="1"/>
  <c r="OQ57"/>
  <c r="OR57"/>
  <c r="OT57"/>
  <c r="OU57"/>
  <c r="OV57"/>
  <c r="OH155" s="1"/>
  <c r="OW57"/>
  <c r="OI234" s="1"/>
  <c r="OX57"/>
  <c r="OY57"/>
  <c r="PA57"/>
  <c r="PB57"/>
  <c r="PC57"/>
  <c r="OO155" s="1"/>
  <c r="PD57"/>
  <c r="OP234" s="1"/>
  <c r="PE57"/>
  <c r="PF57"/>
  <c r="PH57"/>
  <c r="PI57"/>
  <c r="PJ57"/>
  <c r="OV155" s="1"/>
  <c r="PK57"/>
  <c r="OW234" s="1"/>
  <c r="PL57"/>
  <c r="PM57"/>
  <c r="PO57"/>
  <c r="PP57"/>
  <c r="PQ57"/>
  <c r="PC155" s="1"/>
  <c r="PR57"/>
  <c r="PD234" s="1"/>
  <c r="PS57"/>
  <c r="PT57"/>
  <c r="PV57"/>
  <c r="PW57"/>
  <c r="PX57"/>
  <c r="PJ155" s="1"/>
  <c r="PY57"/>
  <c r="PK234" s="1"/>
  <c r="PZ57"/>
  <c r="QA57"/>
  <c r="QC57"/>
  <c r="QD57"/>
  <c r="QE57"/>
  <c r="PQ155" s="1"/>
  <c r="QF57"/>
  <c r="PR234" s="1"/>
  <c r="QG57"/>
  <c r="QH57"/>
  <c r="QJ57"/>
  <c r="QK57"/>
  <c r="QL57"/>
  <c r="PX155" s="1"/>
  <c r="QM57"/>
  <c r="PY234" s="1"/>
  <c r="QN57"/>
  <c r="QO57"/>
  <c r="QQ57"/>
  <c r="QR57"/>
  <c r="QS57"/>
  <c r="QE155" s="1"/>
  <c r="QT57"/>
  <c r="QF234" s="1"/>
  <c r="QU57"/>
  <c r="QV57"/>
  <c r="F65"/>
  <c r="F156" s="1"/>
  <c r="G65"/>
  <c r="G235" s="1"/>
  <c r="M156"/>
  <c r="N235"/>
  <c r="T156"/>
  <c r="U235"/>
  <c r="AA156"/>
  <c r="AB235"/>
  <c r="AH156"/>
  <c r="AI235"/>
  <c r="AM58"/>
  <c r="AN58"/>
  <c r="AO156"/>
  <c r="AP235"/>
  <c r="AQ58"/>
  <c r="AV156"/>
  <c r="AW235"/>
  <c r="BC156"/>
  <c r="BD235"/>
  <c r="BJ156"/>
  <c r="BK235"/>
  <c r="BQ156"/>
  <c r="BR235"/>
  <c r="BX156"/>
  <c r="BY235"/>
  <c r="T13" i="4"/>
  <c r="CE156" i="2"/>
  <c r="CF235"/>
  <c r="CL156"/>
  <c r="CM235"/>
  <c r="CS156"/>
  <c r="CT235"/>
  <c r="CZ156"/>
  <c r="DA235"/>
  <c r="DG156"/>
  <c r="DH235"/>
  <c r="DN156"/>
  <c r="DO235"/>
  <c r="DU156"/>
  <c r="DV235"/>
  <c r="EB156"/>
  <c r="EC235"/>
  <c r="EI156"/>
  <c r="EJ235"/>
  <c r="EP156"/>
  <c r="EQ235"/>
  <c r="EX235"/>
  <c r="FD156"/>
  <c r="FE235"/>
  <c r="FI58"/>
  <c r="FJ58"/>
  <c r="FK58"/>
  <c r="FK156" s="1"/>
  <c r="FL58"/>
  <c r="FL235" s="1"/>
  <c r="FM58"/>
  <c r="FR156"/>
  <c r="FS235"/>
  <c r="FW58"/>
  <c r="FX58"/>
  <c r="FY58"/>
  <c r="FY156" s="1"/>
  <c r="FZ58"/>
  <c r="FZ235" s="1"/>
  <c r="GA58"/>
  <c r="GG235"/>
  <c r="GM156"/>
  <c r="GN235"/>
  <c r="GT156"/>
  <c r="GU235"/>
  <c r="HA156"/>
  <c r="HB235"/>
  <c r="AM13" i="4"/>
  <c r="HI235" i="2"/>
  <c r="HO156"/>
  <c r="HP235"/>
  <c r="HV156"/>
  <c r="HW235"/>
  <c r="IC156"/>
  <c r="ID235"/>
  <c r="IJ156"/>
  <c r="IK235"/>
  <c r="IO58"/>
  <c r="IP58"/>
  <c r="IQ156"/>
  <c r="IR235"/>
  <c r="IS58"/>
  <c r="IV58"/>
  <c r="IW58"/>
  <c r="IX58"/>
  <c r="IX156" s="1"/>
  <c r="IY58"/>
  <c r="IY235" s="1"/>
  <c r="IZ58"/>
  <c r="JJ58"/>
  <c r="JK58"/>
  <c r="JL58"/>
  <c r="JL156" s="1"/>
  <c r="JM58"/>
  <c r="JM235" s="1"/>
  <c r="JN58"/>
  <c r="JQ58"/>
  <c r="JR58"/>
  <c r="JS156"/>
  <c r="JT235"/>
  <c r="JU58"/>
  <c r="JX58"/>
  <c r="JY58"/>
  <c r="JZ58"/>
  <c r="JZ156" s="1"/>
  <c r="KA58"/>
  <c r="KA235" s="1"/>
  <c r="KB58"/>
  <c r="KC58"/>
  <c r="KG156"/>
  <c r="KH235"/>
  <c r="AY13" i="4"/>
  <c r="KN156" i="2"/>
  <c r="KO235"/>
  <c r="KS58"/>
  <c r="KT58"/>
  <c r="KU58"/>
  <c r="KU156" s="1"/>
  <c r="KV58"/>
  <c r="KV235" s="1"/>
  <c r="KW58"/>
  <c r="KZ58"/>
  <c r="LA58"/>
  <c r="LB58"/>
  <c r="LB156" s="1"/>
  <c r="LC58"/>
  <c r="LC235" s="1"/>
  <c r="LD58"/>
  <c r="LN58"/>
  <c r="LO58"/>
  <c r="LP58"/>
  <c r="LI156" s="1"/>
  <c r="LQ58"/>
  <c r="LJ235" s="1"/>
  <c r="LR58"/>
  <c r="MB58"/>
  <c r="MC58"/>
  <c r="MD58"/>
  <c r="LP156" s="1"/>
  <c r="ME58"/>
  <c r="LQ235" s="1"/>
  <c r="MF58"/>
  <c r="MG58"/>
  <c r="MI58"/>
  <c r="MJ58"/>
  <c r="MM58"/>
  <c r="MP58"/>
  <c r="MQ58"/>
  <c r="MS58"/>
  <c r="ME235" s="1"/>
  <c r="MT58"/>
  <c r="MW58"/>
  <c r="MX58"/>
  <c r="MY58"/>
  <c r="MK156" s="1"/>
  <c r="MZ58"/>
  <c r="ML235" s="1"/>
  <c r="NA58"/>
  <c r="NB58"/>
  <c r="ND58"/>
  <c r="NE58"/>
  <c r="NF58"/>
  <c r="MR156" s="1"/>
  <c r="NG58"/>
  <c r="MS235" s="1"/>
  <c r="NH58"/>
  <c r="NK58"/>
  <c r="NL58"/>
  <c r="NM58"/>
  <c r="MY156" s="1"/>
  <c r="NN58"/>
  <c r="MZ235" s="1"/>
  <c r="NO58"/>
  <c r="NP58"/>
  <c r="NR58"/>
  <c r="NS58"/>
  <c r="NT58"/>
  <c r="NF156" s="1"/>
  <c r="NU58"/>
  <c r="NG235" s="1"/>
  <c r="NV58"/>
  <c r="NY58"/>
  <c r="NZ58"/>
  <c r="OA58"/>
  <c r="NM156" s="1"/>
  <c r="OB58"/>
  <c r="NN235" s="1"/>
  <c r="OC58"/>
  <c r="OD58"/>
  <c r="OF58"/>
  <c r="OG58"/>
  <c r="OH58"/>
  <c r="NT156" s="1"/>
  <c r="OI58"/>
  <c r="NU235" s="1"/>
  <c r="OJ58"/>
  <c r="OM58"/>
  <c r="ON58"/>
  <c r="OO58"/>
  <c r="OA156" s="1"/>
  <c r="OP58"/>
  <c r="OB235" s="1"/>
  <c r="OQ58"/>
  <c r="OT58"/>
  <c r="OU58"/>
  <c r="OV58"/>
  <c r="OH156" s="1"/>
  <c r="OW58"/>
  <c r="OI235" s="1"/>
  <c r="OX58"/>
  <c r="PA58"/>
  <c r="PB58"/>
  <c r="PC58"/>
  <c r="OO156" s="1"/>
  <c r="PD58"/>
  <c r="OP235" s="1"/>
  <c r="PE58"/>
  <c r="PF58"/>
  <c r="PH58"/>
  <c r="PI58"/>
  <c r="PJ58"/>
  <c r="OV156" s="1"/>
  <c r="PK58"/>
  <c r="OW235" s="1"/>
  <c r="PL58"/>
  <c r="PO58"/>
  <c r="PP58"/>
  <c r="PQ58"/>
  <c r="PC156" s="1"/>
  <c r="PR58"/>
  <c r="PD235" s="1"/>
  <c r="PS58"/>
  <c r="PT58"/>
  <c r="PV58"/>
  <c r="PW58"/>
  <c r="PX58"/>
  <c r="PJ156" s="1"/>
  <c r="PY58"/>
  <c r="PK235" s="1"/>
  <c r="PZ58"/>
  <c r="QA58"/>
  <c r="QC58"/>
  <c r="QD58"/>
  <c r="QE58"/>
  <c r="PQ156" s="1"/>
  <c r="QF58"/>
  <c r="PR235" s="1"/>
  <c r="QG58"/>
  <c r="QJ58"/>
  <c r="QK58"/>
  <c r="QL58"/>
  <c r="PX156" s="1"/>
  <c r="QM58"/>
  <c r="PY235" s="1"/>
  <c r="QN58"/>
  <c r="QO58"/>
  <c r="QQ58"/>
  <c r="QR58"/>
  <c r="QS58"/>
  <c r="QE156" s="1"/>
  <c r="QT58"/>
  <c r="QF235" s="1"/>
  <c r="QU58"/>
  <c r="QV58"/>
  <c r="F66"/>
  <c r="F157" s="1"/>
  <c r="G66"/>
  <c r="G236" s="1"/>
  <c r="M157"/>
  <c r="N236"/>
  <c r="T157"/>
  <c r="U236"/>
  <c r="AA157"/>
  <c r="AB236"/>
  <c r="AH157"/>
  <c r="AI236"/>
  <c r="AM59"/>
  <c r="AN59"/>
  <c r="AO157"/>
  <c r="AP236"/>
  <c r="AQ59"/>
  <c r="AV157"/>
  <c r="AW236"/>
  <c r="BC157"/>
  <c r="BD236"/>
  <c r="BJ157"/>
  <c r="BK236"/>
  <c r="BQ157"/>
  <c r="BR236"/>
  <c r="BX157"/>
  <c r="BY236"/>
  <c r="CE157"/>
  <c r="CF236"/>
  <c r="CL157"/>
  <c r="CM236"/>
  <c r="CS157"/>
  <c r="CT236"/>
  <c r="CZ157"/>
  <c r="DA236"/>
  <c r="DG157"/>
  <c r="DH236"/>
  <c r="DN157"/>
  <c r="DO236"/>
  <c r="DU157"/>
  <c r="DV236"/>
  <c r="EB157"/>
  <c r="EC236"/>
  <c r="EI157"/>
  <c r="EJ236"/>
  <c r="EP157"/>
  <c r="EQ236"/>
  <c r="EX236"/>
  <c r="FD157"/>
  <c r="FE236"/>
  <c r="FI59"/>
  <c r="FJ59"/>
  <c r="FK59"/>
  <c r="FK157" s="1"/>
  <c r="FL59"/>
  <c r="FL236" s="1"/>
  <c r="FM59"/>
  <c r="FR157"/>
  <c r="FS236"/>
  <c r="FW59"/>
  <c r="FX59"/>
  <c r="FY59"/>
  <c r="FY157" s="1"/>
  <c r="FZ59"/>
  <c r="FZ236" s="1"/>
  <c r="GA59"/>
  <c r="GG236"/>
  <c r="GM157"/>
  <c r="GN236"/>
  <c r="GT157"/>
  <c r="GU236"/>
  <c r="HA157"/>
  <c r="HB236"/>
  <c r="HI236"/>
  <c r="HO157"/>
  <c r="HP236"/>
  <c r="HV157"/>
  <c r="HW236"/>
  <c r="IC157"/>
  <c r="ID236"/>
  <c r="IJ157"/>
  <c r="IK236"/>
  <c r="IO59"/>
  <c r="IP59"/>
  <c r="IQ157"/>
  <c r="IR236"/>
  <c r="IS59"/>
  <c r="IV59"/>
  <c r="IW59"/>
  <c r="IX59"/>
  <c r="IX157" s="1"/>
  <c r="IY59"/>
  <c r="IY236" s="1"/>
  <c r="IZ59"/>
  <c r="JJ59"/>
  <c r="JK59"/>
  <c r="JL59"/>
  <c r="JL157" s="1"/>
  <c r="JM59"/>
  <c r="JM236" s="1"/>
  <c r="JN59"/>
  <c r="JQ59"/>
  <c r="JV59" s="1"/>
  <c r="AW7" i="4" s="1"/>
  <c r="JR59" i="2"/>
  <c r="JS157"/>
  <c r="JT236"/>
  <c r="JU59"/>
  <c r="JX59"/>
  <c r="JY59"/>
  <c r="JZ59"/>
  <c r="JZ157" s="1"/>
  <c r="KA59"/>
  <c r="KA236" s="1"/>
  <c r="KB59"/>
  <c r="KC59"/>
  <c r="KG157"/>
  <c r="KH236"/>
  <c r="AY7" i="4"/>
  <c r="KN157" i="2"/>
  <c r="KO236"/>
  <c r="KS59"/>
  <c r="KT59"/>
  <c r="KU59"/>
  <c r="KU157" s="1"/>
  <c r="KV59"/>
  <c r="KV236" s="1"/>
  <c r="KW59"/>
  <c r="KZ59"/>
  <c r="LA59"/>
  <c r="LB59"/>
  <c r="LB157" s="1"/>
  <c r="LC59"/>
  <c r="LC236" s="1"/>
  <c r="LD59"/>
  <c r="LN59"/>
  <c r="LO59"/>
  <c r="LP59"/>
  <c r="LI157" s="1"/>
  <c r="LQ59"/>
  <c r="LJ236" s="1"/>
  <c r="LR59"/>
  <c r="MB59"/>
  <c r="MC59"/>
  <c r="MD59"/>
  <c r="LP157" s="1"/>
  <c r="ME59"/>
  <c r="LQ236" s="1"/>
  <c r="MF59"/>
  <c r="MG59"/>
  <c r="MI59"/>
  <c r="MJ59"/>
  <c r="MM59"/>
  <c r="MN59"/>
  <c r="MP59"/>
  <c r="MQ59"/>
  <c r="MS59"/>
  <c r="ME236" s="1"/>
  <c r="MT59"/>
  <c r="MU59"/>
  <c r="MW59"/>
  <c r="MX59"/>
  <c r="MY59"/>
  <c r="MK157" s="1"/>
  <c r="MZ59"/>
  <c r="ML236" s="1"/>
  <c r="NA59"/>
  <c r="NB59"/>
  <c r="ND59"/>
  <c r="NE59"/>
  <c r="NF59"/>
  <c r="MR157" s="1"/>
  <c r="NG59"/>
  <c r="MS236" s="1"/>
  <c r="NH59"/>
  <c r="NI59"/>
  <c r="NK59"/>
  <c r="NL59"/>
  <c r="NM59"/>
  <c r="MY157" s="1"/>
  <c r="NN59"/>
  <c r="MZ236" s="1"/>
  <c r="NO59"/>
  <c r="NP59"/>
  <c r="NR59"/>
  <c r="NS59"/>
  <c r="NT59"/>
  <c r="NF157" s="1"/>
  <c r="NU59"/>
  <c r="NG236" s="1"/>
  <c r="NV59"/>
  <c r="NY59"/>
  <c r="NZ59"/>
  <c r="OA59"/>
  <c r="NM157" s="1"/>
  <c r="OB59"/>
  <c r="NN236" s="1"/>
  <c r="OC59"/>
  <c r="OD59"/>
  <c r="OF59"/>
  <c r="OG59"/>
  <c r="OH59"/>
  <c r="NT157" s="1"/>
  <c r="OI59"/>
  <c r="NU236" s="1"/>
  <c r="OJ59"/>
  <c r="OK59"/>
  <c r="OM59"/>
  <c r="ON59"/>
  <c r="OO59"/>
  <c r="OA157" s="1"/>
  <c r="OP59"/>
  <c r="OB236" s="1"/>
  <c r="OQ59"/>
  <c r="OR59"/>
  <c r="OT59"/>
  <c r="OU59"/>
  <c r="OV59"/>
  <c r="OH157" s="1"/>
  <c r="OW59"/>
  <c r="OI236" s="1"/>
  <c r="OX59"/>
  <c r="OY59"/>
  <c r="PA59"/>
  <c r="PB59"/>
  <c r="PC59"/>
  <c r="OO157" s="1"/>
  <c r="PD59"/>
  <c r="OP236" s="1"/>
  <c r="PE59"/>
  <c r="PF59"/>
  <c r="PH59"/>
  <c r="PI59"/>
  <c r="PJ59"/>
  <c r="OV157" s="1"/>
  <c r="PK59"/>
  <c r="OW236" s="1"/>
  <c r="PL59"/>
  <c r="PO59"/>
  <c r="PP59"/>
  <c r="PQ59"/>
  <c r="PC157" s="1"/>
  <c r="PR59"/>
  <c r="PD236" s="1"/>
  <c r="PS59"/>
  <c r="PT59"/>
  <c r="PV59"/>
  <c r="PW59"/>
  <c r="PX59"/>
  <c r="PJ157" s="1"/>
  <c r="PY59"/>
  <c r="PK236" s="1"/>
  <c r="PZ59"/>
  <c r="QA59"/>
  <c r="QC59"/>
  <c r="QD59"/>
  <c r="QE59"/>
  <c r="PQ157" s="1"/>
  <c r="QF59"/>
  <c r="PR236" s="1"/>
  <c r="QG59"/>
  <c r="QH59"/>
  <c r="QJ59"/>
  <c r="QK59"/>
  <c r="QL59"/>
  <c r="PX157" s="1"/>
  <c r="QM59"/>
  <c r="PY236" s="1"/>
  <c r="QN59"/>
  <c r="QO59"/>
  <c r="QQ59"/>
  <c r="QR59"/>
  <c r="QS59"/>
  <c r="QE157" s="1"/>
  <c r="QT59"/>
  <c r="QF236" s="1"/>
  <c r="QU59"/>
  <c r="QV59"/>
  <c r="F67"/>
  <c r="F158" s="1"/>
  <c r="G67"/>
  <c r="G237" s="1"/>
  <c r="M158"/>
  <c r="N237"/>
  <c r="T158"/>
  <c r="U237"/>
  <c r="AA158"/>
  <c r="AB237"/>
  <c r="AH158"/>
  <c r="AI237"/>
  <c r="AK60"/>
  <c r="N64" i="4" s="1"/>
  <c r="AM60" i="2"/>
  <c r="AN60"/>
  <c r="AO158"/>
  <c r="AP237"/>
  <c r="AQ60"/>
  <c r="AV158"/>
  <c r="AW237"/>
  <c r="P64" i="4"/>
  <c r="BC158" i="2"/>
  <c r="BD237"/>
  <c r="BJ158"/>
  <c r="BK237"/>
  <c r="BQ158"/>
  <c r="BR237"/>
  <c r="BX158"/>
  <c r="BY237"/>
  <c r="T64" i="4"/>
  <c r="CE158" i="2"/>
  <c r="CF237"/>
  <c r="U64" i="4"/>
  <c r="CL158" i="2"/>
  <c r="CM237"/>
  <c r="CS158"/>
  <c r="CT237"/>
  <c r="CZ158"/>
  <c r="DA237"/>
  <c r="X64" i="4"/>
  <c r="DG158" i="2"/>
  <c r="DH237"/>
  <c r="Y64" i="4"/>
  <c r="DN158" i="2"/>
  <c r="DO237"/>
  <c r="Z64" i="4"/>
  <c r="DU158" i="2"/>
  <c r="DV237"/>
  <c r="AA64" i="4"/>
  <c r="EB158" i="2"/>
  <c r="EC237"/>
  <c r="AB64" i="4"/>
  <c r="EI158" i="2"/>
  <c r="EJ237"/>
  <c r="EP158"/>
  <c r="EQ237"/>
  <c r="EX237"/>
  <c r="AE64" i="4"/>
  <c r="FD158" i="2"/>
  <c r="FE237"/>
  <c r="AF64" i="4"/>
  <c r="FI60" i="2"/>
  <c r="FJ60"/>
  <c r="FK60"/>
  <c r="FK158" s="1"/>
  <c r="FL60"/>
  <c r="FL237" s="1"/>
  <c r="FM60"/>
  <c r="FN60"/>
  <c r="AG64" i="4" s="1"/>
  <c r="FR158" i="2"/>
  <c r="FS237"/>
  <c r="FW60"/>
  <c r="FX60"/>
  <c r="FY60"/>
  <c r="FY158" s="1"/>
  <c r="FZ60"/>
  <c r="FZ237" s="1"/>
  <c r="GA60"/>
  <c r="GB60"/>
  <c r="AI64" i="4" s="1"/>
  <c r="GF158" i="2"/>
  <c r="GG237"/>
  <c r="AJ64" i="4"/>
  <c r="GM158" i="2"/>
  <c r="GN237"/>
  <c r="AK64" i="4"/>
  <c r="GT158" i="2"/>
  <c r="GU237"/>
  <c r="AL64" i="4"/>
  <c r="HA158" i="2"/>
  <c r="HB237"/>
  <c r="AM64" i="4"/>
  <c r="HH158" i="2"/>
  <c r="HI237"/>
  <c r="AN64" i="4"/>
  <c r="HO158" i="2"/>
  <c r="HP237"/>
  <c r="AO64" i="4"/>
  <c r="HV158" i="2"/>
  <c r="HW237"/>
  <c r="IC158"/>
  <c r="ID237"/>
  <c r="AQ64" i="4"/>
  <c r="IJ158" i="2"/>
  <c r="IK237"/>
  <c r="AR64" i="4"/>
  <c r="IO60" i="2"/>
  <c r="IP60"/>
  <c r="IQ158"/>
  <c r="IR237"/>
  <c r="IS60"/>
  <c r="IT60"/>
  <c r="AS64" i="4" s="1"/>
  <c r="IV60" i="2"/>
  <c r="IW60"/>
  <c r="IX60"/>
  <c r="IX158" s="1"/>
  <c r="IY60"/>
  <c r="IY237" s="1"/>
  <c r="IZ60"/>
  <c r="JA60"/>
  <c r="AT64" i="4" s="1"/>
  <c r="AU64"/>
  <c r="JJ60" i="2"/>
  <c r="JK60"/>
  <c r="JL60"/>
  <c r="JL158" s="1"/>
  <c r="JM60"/>
  <c r="JM237" s="1"/>
  <c r="JN60"/>
  <c r="JO60"/>
  <c r="JQ60"/>
  <c r="JR60"/>
  <c r="JS158"/>
  <c r="JT237"/>
  <c r="JU60"/>
  <c r="JV60"/>
  <c r="AW64" i="4" s="1"/>
  <c r="JX60" i="2"/>
  <c r="JY60"/>
  <c r="JZ60"/>
  <c r="JZ158" s="1"/>
  <c r="KA60"/>
  <c r="KA237" s="1"/>
  <c r="KB60"/>
  <c r="KC60"/>
  <c r="KG158"/>
  <c r="KH237"/>
  <c r="AY64" i="4"/>
  <c r="KN158" i="2"/>
  <c r="KO237"/>
  <c r="KQ60"/>
  <c r="AZ64" i="4" s="1"/>
  <c r="KS60" i="2"/>
  <c r="KT60"/>
  <c r="KU60"/>
  <c r="KU158" s="1"/>
  <c r="KV60"/>
  <c r="KV237" s="1"/>
  <c r="KW60"/>
  <c r="KX60"/>
  <c r="KZ60"/>
  <c r="LA60"/>
  <c r="LB60"/>
  <c r="LB158" s="1"/>
  <c r="LC60"/>
  <c r="LC237" s="1"/>
  <c r="LD60"/>
  <c r="LE60"/>
  <c r="LN60"/>
  <c r="LO60"/>
  <c r="LP60"/>
  <c r="LI158" s="1"/>
  <c r="LQ60"/>
  <c r="LJ237" s="1"/>
  <c r="LR60"/>
  <c r="LS60"/>
  <c r="MB60"/>
  <c r="MC60"/>
  <c r="MD60"/>
  <c r="LP158" s="1"/>
  <c r="ME60"/>
  <c r="LQ237" s="1"/>
  <c r="MF60"/>
  <c r="MG60"/>
  <c r="MI60"/>
  <c r="MJ60"/>
  <c r="MM60"/>
  <c r="MN60"/>
  <c r="MP60"/>
  <c r="MQ60"/>
  <c r="MS60"/>
  <c r="ME237" s="1"/>
  <c r="MT60"/>
  <c r="MU60"/>
  <c r="MW60"/>
  <c r="MX60"/>
  <c r="MY60"/>
  <c r="MK158" s="1"/>
  <c r="MZ60"/>
  <c r="ML237" s="1"/>
  <c r="NA60"/>
  <c r="NB60"/>
  <c r="ND60"/>
  <c r="NE60"/>
  <c r="NF60"/>
  <c r="MR158" s="1"/>
  <c r="NG60"/>
  <c r="MS237" s="1"/>
  <c r="NH60"/>
  <c r="NI60"/>
  <c r="NK60"/>
  <c r="NL60"/>
  <c r="NM60"/>
  <c r="MY158" s="1"/>
  <c r="NN60"/>
  <c r="MZ237" s="1"/>
  <c r="NO60"/>
  <c r="NP60"/>
  <c r="NR60"/>
  <c r="NS60"/>
  <c r="NT60"/>
  <c r="NF158" s="1"/>
  <c r="NU60"/>
  <c r="NG237" s="1"/>
  <c r="NV60"/>
  <c r="NW60"/>
  <c r="NY60"/>
  <c r="NZ60"/>
  <c r="OA60"/>
  <c r="NM158" s="1"/>
  <c r="OB60"/>
  <c r="NN237" s="1"/>
  <c r="OC60"/>
  <c r="OD60"/>
  <c r="OF60"/>
  <c r="OG60"/>
  <c r="OH60"/>
  <c r="NT158" s="1"/>
  <c r="OI60"/>
  <c r="NU237" s="1"/>
  <c r="OJ60"/>
  <c r="OK60"/>
  <c r="OM60"/>
  <c r="ON60"/>
  <c r="OO60"/>
  <c r="OA158" s="1"/>
  <c r="OP60"/>
  <c r="OB237" s="1"/>
  <c r="OQ60"/>
  <c r="OR60"/>
  <c r="OT60"/>
  <c r="OU60"/>
  <c r="OV60"/>
  <c r="OH158" s="1"/>
  <c r="OW60"/>
  <c r="OI237" s="1"/>
  <c r="OX60"/>
  <c r="OY60"/>
  <c r="PA60"/>
  <c r="PB60"/>
  <c r="PC60"/>
  <c r="OO158" s="1"/>
  <c r="PD60"/>
  <c r="OP237" s="1"/>
  <c r="PE60"/>
  <c r="PF60"/>
  <c r="PH60"/>
  <c r="PI60"/>
  <c r="PJ60"/>
  <c r="OV158" s="1"/>
  <c r="PK60"/>
  <c r="OW237" s="1"/>
  <c r="PL60"/>
  <c r="PM60"/>
  <c r="PO60"/>
  <c r="PP60"/>
  <c r="PQ60"/>
  <c r="PC158" s="1"/>
  <c r="PR60"/>
  <c r="PD237" s="1"/>
  <c r="PS60"/>
  <c r="PT60"/>
  <c r="PV60"/>
  <c r="PW60"/>
  <c r="PX60"/>
  <c r="PJ158" s="1"/>
  <c r="PY60"/>
  <c r="PK237" s="1"/>
  <c r="PZ60"/>
  <c r="QA60"/>
  <c r="QC60"/>
  <c r="QD60"/>
  <c r="QE60"/>
  <c r="PQ158" s="1"/>
  <c r="QF60"/>
  <c r="PR237" s="1"/>
  <c r="QG60"/>
  <c r="QH60"/>
  <c r="QJ60"/>
  <c r="QK60"/>
  <c r="QL60"/>
  <c r="PX158" s="1"/>
  <c r="QM60"/>
  <c r="PY237" s="1"/>
  <c r="QN60"/>
  <c r="QO60"/>
  <c r="QQ60"/>
  <c r="QR60"/>
  <c r="QS60"/>
  <c r="QE158" s="1"/>
  <c r="QT60"/>
  <c r="QF237" s="1"/>
  <c r="QU60"/>
  <c r="QV60"/>
  <c r="F68"/>
  <c r="F159" s="1"/>
  <c r="G68"/>
  <c r="G238" s="1"/>
  <c r="M159"/>
  <c r="N238"/>
  <c r="T159"/>
  <c r="U238"/>
  <c r="AA159"/>
  <c r="AB238"/>
  <c r="AH159"/>
  <c r="AI238"/>
  <c r="AM61"/>
  <c r="AN61"/>
  <c r="AO159"/>
  <c r="AP238"/>
  <c r="AQ61"/>
  <c r="AV159"/>
  <c r="AW238"/>
  <c r="BC159"/>
  <c r="BD238"/>
  <c r="BJ159"/>
  <c r="BK238"/>
  <c r="BQ159"/>
  <c r="BR238"/>
  <c r="BX159"/>
  <c r="BY238"/>
  <c r="CE159"/>
  <c r="CF238"/>
  <c r="CL159"/>
  <c r="CM238"/>
  <c r="CS159"/>
  <c r="CT238"/>
  <c r="CZ159"/>
  <c r="DA238"/>
  <c r="DG159"/>
  <c r="DH238"/>
  <c r="DN159"/>
  <c r="DO238"/>
  <c r="DU159"/>
  <c r="DV238"/>
  <c r="EB159"/>
  <c r="EC238"/>
  <c r="EI159"/>
  <c r="EJ238"/>
  <c r="EP159"/>
  <c r="EQ238"/>
  <c r="EX238"/>
  <c r="FD159"/>
  <c r="FE238"/>
  <c r="FI61"/>
  <c r="FJ61"/>
  <c r="FK61"/>
  <c r="FK159" s="1"/>
  <c r="FL61"/>
  <c r="FL238" s="1"/>
  <c r="FM61"/>
  <c r="FR159"/>
  <c r="FS238"/>
  <c r="FW61"/>
  <c r="FX61"/>
  <c r="FY61"/>
  <c r="FY159" s="1"/>
  <c r="FZ61"/>
  <c r="FZ238" s="1"/>
  <c r="GA61"/>
  <c r="GG238"/>
  <c r="GM159"/>
  <c r="GN238"/>
  <c r="GT159"/>
  <c r="GU238"/>
  <c r="HA159"/>
  <c r="HB238"/>
  <c r="HI238"/>
  <c r="HO159"/>
  <c r="HP238"/>
  <c r="HV159"/>
  <c r="HW238"/>
  <c r="IC159"/>
  <c r="ID238"/>
  <c r="IJ159"/>
  <c r="IK238"/>
  <c r="IO61"/>
  <c r="IP61"/>
  <c r="IQ159"/>
  <c r="IR238"/>
  <c r="IS61"/>
  <c r="IV61"/>
  <c r="IW61"/>
  <c r="IX61"/>
  <c r="IX159" s="1"/>
  <c r="IY61"/>
  <c r="IY238" s="1"/>
  <c r="IZ61"/>
  <c r="JJ61"/>
  <c r="JK61"/>
  <c r="JL61"/>
  <c r="JL159" s="1"/>
  <c r="JM61"/>
  <c r="JM238" s="1"/>
  <c r="JN61"/>
  <c r="JQ61"/>
  <c r="JR61"/>
  <c r="JS159"/>
  <c r="JT238"/>
  <c r="JU61"/>
  <c r="JX61"/>
  <c r="JY61"/>
  <c r="JZ61"/>
  <c r="JZ159" s="1"/>
  <c r="KA61"/>
  <c r="KA238" s="1"/>
  <c r="KB61"/>
  <c r="KC61"/>
  <c r="KG159"/>
  <c r="KH238"/>
  <c r="AY35" i="4"/>
  <c r="KN159" i="2"/>
  <c r="KO238"/>
  <c r="KS61"/>
  <c r="KT61"/>
  <c r="KU61"/>
  <c r="KU159" s="1"/>
  <c r="KV61"/>
  <c r="KV238" s="1"/>
  <c r="KW61"/>
  <c r="KZ61"/>
  <c r="LA61"/>
  <c r="LB61"/>
  <c r="LB159" s="1"/>
  <c r="LC61"/>
  <c r="LC238" s="1"/>
  <c r="LD61"/>
  <c r="LN61"/>
  <c r="LO61"/>
  <c r="LP61"/>
  <c r="LI159" s="1"/>
  <c r="LQ61"/>
  <c r="LJ238" s="1"/>
  <c r="LR61"/>
  <c r="MB61"/>
  <c r="MC61"/>
  <c r="MD61"/>
  <c r="LP159" s="1"/>
  <c r="ME61"/>
  <c r="LQ238" s="1"/>
  <c r="MF61"/>
  <c r="MG61"/>
  <c r="MI61"/>
  <c r="MJ61"/>
  <c r="MM61"/>
  <c r="MP61"/>
  <c r="MQ61"/>
  <c r="MS61"/>
  <c r="ME238" s="1"/>
  <c r="MT61"/>
  <c r="MW61"/>
  <c r="MX61"/>
  <c r="MY61"/>
  <c r="MK159" s="1"/>
  <c r="MZ61"/>
  <c r="ML238" s="1"/>
  <c r="NA61"/>
  <c r="NB61"/>
  <c r="ND61"/>
  <c r="NE61"/>
  <c r="NF61"/>
  <c r="MR159" s="1"/>
  <c r="NG61"/>
  <c r="MS238" s="1"/>
  <c r="NH61"/>
  <c r="NK61"/>
  <c r="NL61"/>
  <c r="NM61"/>
  <c r="MY159" s="1"/>
  <c r="NN61"/>
  <c r="MZ238" s="1"/>
  <c r="NO61"/>
  <c r="NP61"/>
  <c r="NR61"/>
  <c r="NS61"/>
  <c r="NT61"/>
  <c r="NF159" s="1"/>
  <c r="NU61"/>
  <c r="NG238" s="1"/>
  <c r="NV61"/>
  <c r="NY61"/>
  <c r="NZ61"/>
  <c r="OA61"/>
  <c r="NM159" s="1"/>
  <c r="OB61"/>
  <c r="NN238" s="1"/>
  <c r="OC61"/>
  <c r="OD61"/>
  <c r="OF61"/>
  <c r="OG61"/>
  <c r="OH61"/>
  <c r="NT159" s="1"/>
  <c r="OI61"/>
  <c r="NU238" s="1"/>
  <c r="OJ61"/>
  <c r="OM61"/>
  <c r="ON61"/>
  <c r="OO61"/>
  <c r="OA159" s="1"/>
  <c r="OP61"/>
  <c r="OB238" s="1"/>
  <c r="OQ61"/>
  <c r="OT61"/>
  <c r="OU61"/>
  <c r="OV61"/>
  <c r="OH159" s="1"/>
  <c r="OW61"/>
  <c r="OI238" s="1"/>
  <c r="OX61"/>
  <c r="PA61"/>
  <c r="PB61"/>
  <c r="PC61"/>
  <c r="OO159" s="1"/>
  <c r="PD61"/>
  <c r="OP238" s="1"/>
  <c r="PE61"/>
  <c r="PF61"/>
  <c r="PH61"/>
  <c r="PI61"/>
  <c r="PJ61"/>
  <c r="OV159" s="1"/>
  <c r="PK61"/>
  <c r="OW238" s="1"/>
  <c r="PL61"/>
  <c r="PO61"/>
  <c r="PP61"/>
  <c r="PQ61"/>
  <c r="PC159" s="1"/>
  <c r="PR61"/>
  <c r="PD238" s="1"/>
  <c r="PS61"/>
  <c r="PT61"/>
  <c r="PV61"/>
  <c r="PW61"/>
  <c r="PX61"/>
  <c r="PJ159" s="1"/>
  <c r="PY61"/>
  <c r="PK238" s="1"/>
  <c r="PZ61"/>
  <c r="QC61"/>
  <c r="QD61"/>
  <c r="QE61"/>
  <c r="PQ159" s="1"/>
  <c r="QF61"/>
  <c r="PR238" s="1"/>
  <c r="QG61"/>
  <c r="QJ61"/>
  <c r="QK61"/>
  <c r="QL61"/>
  <c r="PX159" s="1"/>
  <c r="QM61"/>
  <c r="PY238" s="1"/>
  <c r="QN61"/>
  <c r="QO61"/>
  <c r="QQ61"/>
  <c r="QR61"/>
  <c r="QS61"/>
  <c r="QE159" s="1"/>
  <c r="QT61"/>
  <c r="QF238" s="1"/>
  <c r="QU61"/>
  <c r="QV61"/>
  <c r="F69"/>
  <c r="F160" s="1"/>
  <c r="G69"/>
  <c r="G239" s="1"/>
  <c r="M160"/>
  <c r="N239"/>
  <c r="T160"/>
  <c r="U239"/>
  <c r="AA160"/>
  <c r="AB239"/>
  <c r="AH160"/>
  <c r="AI239"/>
  <c r="AK62"/>
  <c r="N25" i="4" s="1"/>
  <c r="AM62" i="2"/>
  <c r="AN62"/>
  <c r="AO160"/>
  <c r="AP239"/>
  <c r="AQ62"/>
  <c r="AV160"/>
  <c r="AW239"/>
  <c r="BC160"/>
  <c r="BD239"/>
  <c r="BJ160"/>
  <c r="BK239"/>
  <c r="BQ160"/>
  <c r="BR239"/>
  <c r="BX160"/>
  <c r="BY239"/>
  <c r="T25" i="4"/>
  <c r="CE160" i="2"/>
  <c r="CF239"/>
  <c r="CL160"/>
  <c r="CM239"/>
  <c r="CS160"/>
  <c r="CT239"/>
  <c r="CZ160"/>
  <c r="DA239"/>
  <c r="X25" i="4"/>
  <c r="DG160" i="2"/>
  <c r="DH239"/>
  <c r="DN160"/>
  <c r="DO239"/>
  <c r="DU160"/>
  <c r="DV239"/>
  <c r="EB160"/>
  <c r="EC239"/>
  <c r="EI160"/>
  <c r="EJ239"/>
  <c r="EP160"/>
  <c r="EQ239"/>
  <c r="EX239"/>
  <c r="FD160"/>
  <c r="FE239"/>
  <c r="FI62"/>
  <c r="FJ62"/>
  <c r="FK62"/>
  <c r="FK160" s="1"/>
  <c r="FL62"/>
  <c r="FL239" s="1"/>
  <c r="FM62"/>
  <c r="FR160"/>
  <c r="FS239"/>
  <c r="FW62"/>
  <c r="FX62"/>
  <c r="FY62"/>
  <c r="FY160" s="1"/>
  <c r="FZ62"/>
  <c r="FZ239" s="1"/>
  <c r="GA62"/>
  <c r="GG239"/>
  <c r="GM160"/>
  <c r="GN239"/>
  <c r="GT160"/>
  <c r="GU239"/>
  <c r="HA160"/>
  <c r="HB239"/>
  <c r="AM25" i="4"/>
  <c r="HI239" i="2"/>
  <c r="HO160"/>
  <c r="HP239"/>
  <c r="AO25" i="4"/>
  <c r="HV160" i="2"/>
  <c r="HW239"/>
  <c r="IC160"/>
  <c r="ID239"/>
  <c r="AQ25" i="4"/>
  <c r="IJ160" i="2"/>
  <c r="IK239"/>
  <c r="IO62"/>
  <c r="IT62" s="1"/>
  <c r="AS25" i="4" s="1"/>
  <c r="IP62" i="2"/>
  <c r="IQ160"/>
  <c r="IR239"/>
  <c r="IS62"/>
  <c r="IV62"/>
  <c r="IW62"/>
  <c r="IX62"/>
  <c r="IX160" s="1"/>
  <c r="IY62"/>
  <c r="IY239" s="1"/>
  <c r="IZ62"/>
  <c r="AU25" i="4"/>
  <c r="JJ62" i="2"/>
  <c r="JK62"/>
  <c r="JL62"/>
  <c r="JL160" s="1"/>
  <c r="JM62"/>
  <c r="JM239" s="1"/>
  <c r="JN62"/>
  <c r="JO62"/>
  <c r="JQ62"/>
  <c r="JR62"/>
  <c r="JS160"/>
  <c r="JT239"/>
  <c r="JU62"/>
  <c r="JX62"/>
  <c r="JY62"/>
  <c r="JZ62"/>
  <c r="JZ160" s="1"/>
  <c r="KA62"/>
  <c r="KA239" s="1"/>
  <c r="KB62"/>
  <c r="KC62"/>
  <c r="KG160"/>
  <c r="KH239"/>
  <c r="AY25" i="4"/>
  <c r="KQ62" i="2"/>
  <c r="AZ25" i="4" s="1"/>
  <c r="KN160" i="2"/>
  <c r="KO239"/>
  <c r="KS62"/>
  <c r="KT62"/>
  <c r="KU62"/>
  <c r="KU160" s="1"/>
  <c r="KV62"/>
  <c r="KV239" s="1"/>
  <c r="KW62"/>
  <c r="KX62"/>
  <c r="KZ62"/>
  <c r="LA62"/>
  <c r="LB62"/>
  <c r="LB160" s="1"/>
  <c r="LC62"/>
  <c r="LC239" s="1"/>
  <c r="LD62"/>
  <c r="LE62"/>
  <c r="LN62"/>
  <c r="LO62"/>
  <c r="LP62"/>
  <c r="LI160" s="1"/>
  <c r="LQ62"/>
  <c r="LJ239" s="1"/>
  <c r="LR62"/>
  <c r="MB62"/>
  <c r="MC62"/>
  <c r="MD62"/>
  <c r="LP160" s="1"/>
  <c r="ME62"/>
  <c r="LQ239" s="1"/>
  <c r="MF62"/>
  <c r="MG62"/>
  <c r="MI62"/>
  <c r="MJ62"/>
  <c r="MM62"/>
  <c r="MN62"/>
  <c r="MP62"/>
  <c r="MQ62"/>
  <c r="MS62"/>
  <c r="ME239" s="1"/>
  <c r="MT62"/>
  <c r="MU62"/>
  <c r="MW62"/>
  <c r="MX62"/>
  <c r="MY62"/>
  <c r="MK160" s="1"/>
  <c r="MZ62"/>
  <c r="ML239" s="1"/>
  <c r="NA62"/>
  <c r="NB62"/>
  <c r="ND62"/>
  <c r="NE62"/>
  <c r="NF62"/>
  <c r="MR160" s="1"/>
  <c r="NG62"/>
  <c r="MS239" s="1"/>
  <c r="NH62"/>
  <c r="NI62"/>
  <c r="NK62"/>
  <c r="NL62"/>
  <c r="NM62"/>
  <c r="MY160" s="1"/>
  <c r="NN62"/>
  <c r="MZ239" s="1"/>
  <c r="NO62"/>
  <c r="NP62"/>
  <c r="NR62"/>
  <c r="NS62"/>
  <c r="NT62"/>
  <c r="NF160" s="1"/>
  <c r="NU62"/>
  <c r="NG239" s="1"/>
  <c r="NV62"/>
  <c r="NW62"/>
  <c r="NY62"/>
  <c r="NZ62"/>
  <c r="OA62"/>
  <c r="NM160" s="1"/>
  <c r="OB62"/>
  <c r="NN239" s="1"/>
  <c r="OC62"/>
  <c r="OD62"/>
  <c r="OF62"/>
  <c r="OG62"/>
  <c r="OH62"/>
  <c r="NT160" s="1"/>
  <c r="OI62"/>
  <c r="NU239" s="1"/>
  <c r="OJ62"/>
  <c r="OK62"/>
  <c r="OM62"/>
  <c r="ON62"/>
  <c r="OO62"/>
  <c r="OA160" s="1"/>
  <c r="OP62"/>
  <c r="OB239" s="1"/>
  <c r="OQ62"/>
  <c r="OR62"/>
  <c r="OT62"/>
  <c r="OU62"/>
  <c r="OV62"/>
  <c r="OH160" s="1"/>
  <c r="OW62"/>
  <c r="OI239" s="1"/>
  <c r="OX62"/>
  <c r="PA62"/>
  <c r="PB62"/>
  <c r="PC62"/>
  <c r="OO160" s="1"/>
  <c r="PD62"/>
  <c r="OP239" s="1"/>
  <c r="PE62"/>
  <c r="PF62"/>
  <c r="PH62"/>
  <c r="PI62"/>
  <c r="PJ62"/>
  <c r="OV160" s="1"/>
  <c r="PK62"/>
  <c r="OW239" s="1"/>
  <c r="PL62"/>
  <c r="PM62"/>
  <c r="PO62"/>
  <c r="PP62"/>
  <c r="PQ62"/>
  <c r="PC160" s="1"/>
  <c r="PR62"/>
  <c r="PD239" s="1"/>
  <c r="PS62"/>
  <c r="PT62"/>
  <c r="PV62"/>
  <c r="PW62"/>
  <c r="PX62"/>
  <c r="PJ160" s="1"/>
  <c r="PY62"/>
  <c r="PK239" s="1"/>
  <c r="PZ62"/>
  <c r="QA62"/>
  <c r="QC62"/>
  <c r="QD62"/>
  <c r="QE62"/>
  <c r="PQ160" s="1"/>
  <c r="QF62"/>
  <c r="PR239" s="1"/>
  <c r="QG62"/>
  <c r="QH62"/>
  <c r="QJ62"/>
  <c r="QK62"/>
  <c r="QL62"/>
  <c r="PX160" s="1"/>
  <c r="QM62"/>
  <c r="PY239" s="1"/>
  <c r="QN62"/>
  <c r="QO62"/>
  <c r="QQ62"/>
  <c r="QR62"/>
  <c r="QS62"/>
  <c r="QE160" s="1"/>
  <c r="QT62"/>
  <c r="QF239" s="1"/>
  <c r="QU62"/>
  <c r="QV62"/>
  <c r="F70"/>
  <c r="F161" s="1"/>
  <c r="G70"/>
  <c r="G240" s="1"/>
  <c r="M161"/>
  <c r="N240"/>
  <c r="T161"/>
  <c r="U240"/>
  <c r="AA161"/>
  <c r="AB240"/>
  <c r="AH161"/>
  <c r="AI240"/>
  <c r="AM63"/>
  <c r="AN63"/>
  <c r="AO161"/>
  <c r="AP240"/>
  <c r="AQ63"/>
  <c r="AV161"/>
  <c r="AW240"/>
  <c r="BC161"/>
  <c r="BD240"/>
  <c r="BJ161"/>
  <c r="BK240"/>
  <c r="BQ161"/>
  <c r="BR240"/>
  <c r="BX161"/>
  <c r="BY240"/>
  <c r="CE161"/>
  <c r="CF240"/>
  <c r="CL161"/>
  <c r="CM240"/>
  <c r="CS161"/>
  <c r="CT240"/>
  <c r="CZ161"/>
  <c r="DA240"/>
  <c r="X60" i="4"/>
  <c r="DG161" i="2"/>
  <c r="DH240"/>
  <c r="DN161"/>
  <c r="DO240"/>
  <c r="DU161"/>
  <c r="DV240"/>
  <c r="AA60" i="4"/>
  <c r="EB161" i="2"/>
  <c r="EC240"/>
  <c r="EI161"/>
  <c r="EJ240"/>
  <c r="EP161"/>
  <c r="EQ240"/>
  <c r="EX240"/>
  <c r="AE60" i="4"/>
  <c r="FD161" i="2"/>
  <c r="FE240"/>
  <c r="FI63"/>
  <c r="FJ63"/>
  <c r="FK63"/>
  <c r="FK161" s="1"/>
  <c r="FL63"/>
  <c r="FL240" s="1"/>
  <c r="FM63"/>
  <c r="FR161"/>
  <c r="FS240"/>
  <c r="FW63"/>
  <c r="FX63"/>
  <c r="FY63"/>
  <c r="FY161" s="1"/>
  <c r="FZ63"/>
  <c r="FZ240" s="1"/>
  <c r="GA63"/>
  <c r="GB63"/>
  <c r="AI60" i="4" s="1"/>
  <c r="GF161" i="2"/>
  <c r="GG240"/>
  <c r="GM161"/>
  <c r="GN240"/>
  <c r="AL60" i="4"/>
  <c r="GT161" i="2"/>
  <c r="GU240"/>
  <c r="HA161"/>
  <c r="HB240"/>
  <c r="HH161"/>
  <c r="HI240"/>
  <c r="HO161"/>
  <c r="HP240"/>
  <c r="HV161"/>
  <c r="HW240"/>
  <c r="IC161"/>
  <c r="ID240"/>
  <c r="IJ161"/>
  <c r="IK240"/>
  <c r="AR60" i="4"/>
  <c r="IO63" i="2"/>
  <c r="IP63"/>
  <c r="IQ161"/>
  <c r="IR240"/>
  <c r="IS63"/>
  <c r="IV63"/>
  <c r="IW63"/>
  <c r="IX63"/>
  <c r="IX161" s="1"/>
  <c r="IY63"/>
  <c r="IY240" s="1"/>
  <c r="IZ63"/>
  <c r="JA63"/>
  <c r="AT60" i="4" s="1"/>
  <c r="JJ63" i="2"/>
  <c r="JK63"/>
  <c r="JL63"/>
  <c r="JL161" s="1"/>
  <c r="JM63"/>
  <c r="JM240" s="1"/>
  <c r="JN63"/>
  <c r="JQ63"/>
  <c r="JR63"/>
  <c r="JS161"/>
  <c r="JT240"/>
  <c r="JU63"/>
  <c r="JX63"/>
  <c r="JY63"/>
  <c r="JZ63"/>
  <c r="JZ161" s="1"/>
  <c r="KA63"/>
  <c r="KA240" s="1"/>
  <c r="KB63"/>
  <c r="KC63"/>
  <c r="KG161"/>
  <c r="KH240"/>
  <c r="AY60" i="4"/>
  <c r="KN161" i="2"/>
  <c r="KO240"/>
  <c r="KS63"/>
  <c r="KT63"/>
  <c r="KV63"/>
  <c r="KV240" s="1"/>
  <c r="KW63"/>
  <c r="KZ63"/>
  <c r="LA63"/>
  <c r="LB63"/>
  <c r="LB161" s="1"/>
  <c r="LC63"/>
  <c r="LC240" s="1"/>
  <c r="LD63"/>
  <c r="LN63"/>
  <c r="LO63"/>
  <c r="LP63"/>
  <c r="LI161" s="1"/>
  <c r="LQ63"/>
  <c r="LJ240" s="1"/>
  <c r="LR63"/>
  <c r="MB63"/>
  <c r="MC63"/>
  <c r="MD63"/>
  <c r="LP161" s="1"/>
  <c r="ME63"/>
  <c r="LQ240" s="1"/>
  <c r="MF63"/>
  <c r="MG63"/>
  <c r="MI63"/>
  <c r="MJ63"/>
  <c r="MM63"/>
  <c r="MN63"/>
  <c r="MP63"/>
  <c r="MQ63"/>
  <c r="MS63"/>
  <c r="ME240" s="1"/>
  <c r="MT63"/>
  <c r="MW63"/>
  <c r="MX63"/>
  <c r="MY63"/>
  <c r="MK161" s="1"/>
  <c r="MZ63"/>
  <c r="ML240" s="1"/>
  <c r="NA63"/>
  <c r="NB63"/>
  <c r="ND63"/>
  <c r="NE63"/>
  <c r="NF63"/>
  <c r="MR161" s="1"/>
  <c r="NG63"/>
  <c r="MS240" s="1"/>
  <c r="NH63"/>
  <c r="NK63"/>
  <c r="NL63"/>
  <c r="NM63"/>
  <c r="MY161" s="1"/>
  <c r="NN63"/>
  <c r="MZ240" s="1"/>
  <c r="NO63"/>
  <c r="NP63"/>
  <c r="NR63"/>
  <c r="NS63"/>
  <c r="NT63"/>
  <c r="NF161" s="1"/>
  <c r="NU63"/>
  <c r="NG240" s="1"/>
  <c r="NV63"/>
  <c r="NW63"/>
  <c r="NY63"/>
  <c r="NZ63"/>
  <c r="OA63"/>
  <c r="NM161" s="1"/>
  <c r="OB63"/>
  <c r="NN240" s="1"/>
  <c r="OC63"/>
  <c r="OD63"/>
  <c r="OF63"/>
  <c r="OG63"/>
  <c r="OH63"/>
  <c r="NT161" s="1"/>
  <c r="OI63"/>
  <c r="NU240" s="1"/>
  <c r="OJ63"/>
  <c r="OK63"/>
  <c r="OM63"/>
  <c r="ON63"/>
  <c r="OO63"/>
  <c r="OA161" s="1"/>
  <c r="OP63"/>
  <c r="OB240" s="1"/>
  <c r="OQ63"/>
  <c r="OT63"/>
  <c r="OU63"/>
  <c r="OV63"/>
  <c r="OH161" s="1"/>
  <c r="OW63"/>
  <c r="OI240" s="1"/>
  <c r="OX63"/>
  <c r="OY63"/>
  <c r="PA63"/>
  <c r="PB63"/>
  <c r="PC63"/>
  <c r="OO161" s="1"/>
  <c r="PD63"/>
  <c r="OP240" s="1"/>
  <c r="PE63"/>
  <c r="PF63"/>
  <c r="PH63"/>
  <c r="PI63"/>
  <c r="PJ63"/>
  <c r="OV161" s="1"/>
  <c r="PK63"/>
  <c r="OW240" s="1"/>
  <c r="PL63"/>
  <c r="PO63"/>
  <c r="PP63"/>
  <c r="PQ63"/>
  <c r="PC161" s="1"/>
  <c r="PR63"/>
  <c r="PD240" s="1"/>
  <c r="PS63"/>
  <c r="PT63"/>
  <c r="PV63"/>
  <c r="PW63"/>
  <c r="PX63"/>
  <c r="PJ161" s="1"/>
  <c r="PY63"/>
  <c r="PK240" s="1"/>
  <c r="PZ63"/>
  <c r="QA63"/>
  <c r="QC63"/>
  <c r="QD63"/>
  <c r="QE63"/>
  <c r="PQ161" s="1"/>
  <c r="QF63"/>
  <c r="PR240" s="1"/>
  <c r="QG63"/>
  <c r="QH63"/>
  <c r="QJ63"/>
  <c r="QK63"/>
  <c r="QL63"/>
  <c r="PX161" s="1"/>
  <c r="QM63"/>
  <c r="PY240" s="1"/>
  <c r="QN63"/>
  <c r="QO63"/>
  <c r="QQ63"/>
  <c r="QR63"/>
  <c r="QS63"/>
  <c r="QE161" s="1"/>
  <c r="QT63"/>
  <c r="QF240" s="1"/>
  <c r="QU63"/>
  <c r="QV63"/>
  <c r="F71"/>
  <c r="F162" s="1"/>
  <c r="G71"/>
  <c r="G241" s="1"/>
  <c r="M162"/>
  <c r="N241"/>
  <c r="T162"/>
  <c r="U241"/>
  <c r="AA162"/>
  <c r="AB241"/>
  <c r="AH162"/>
  <c r="AI241"/>
  <c r="AM64"/>
  <c r="AN64"/>
  <c r="AO162"/>
  <c r="AP241"/>
  <c r="AQ64"/>
  <c r="AV162"/>
  <c r="AW241"/>
  <c r="BC162"/>
  <c r="BD241"/>
  <c r="BJ162"/>
  <c r="BK241"/>
  <c r="BQ162"/>
  <c r="BR241"/>
  <c r="BX162"/>
  <c r="BY241"/>
  <c r="CE162"/>
  <c r="CF241"/>
  <c r="CL162"/>
  <c r="CM241"/>
  <c r="CS162"/>
  <c r="CT241"/>
  <c r="CZ162"/>
  <c r="DA241"/>
  <c r="DG162"/>
  <c r="DH241"/>
  <c r="DN162"/>
  <c r="DO241"/>
  <c r="DU162"/>
  <c r="DV241"/>
  <c r="EB162"/>
  <c r="EC241"/>
  <c r="EI162"/>
  <c r="EJ241"/>
  <c r="EP162"/>
  <c r="EQ241"/>
  <c r="EX241"/>
  <c r="FD162"/>
  <c r="FE241"/>
  <c r="FI64"/>
  <c r="FJ64"/>
  <c r="FK64"/>
  <c r="FK162" s="1"/>
  <c r="FL64"/>
  <c r="FL241" s="1"/>
  <c r="FM64"/>
  <c r="FR162"/>
  <c r="FS241"/>
  <c r="FW64"/>
  <c r="FX64"/>
  <c r="FY64"/>
  <c r="FY162" s="1"/>
  <c r="FZ64"/>
  <c r="FZ241" s="1"/>
  <c r="GA64"/>
  <c r="GF162"/>
  <c r="GG241"/>
  <c r="GM162"/>
  <c r="GN241"/>
  <c r="GT162"/>
  <c r="GU241"/>
  <c r="HA162"/>
  <c r="HB241"/>
  <c r="HH162"/>
  <c r="HI241"/>
  <c r="HO162"/>
  <c r="HP241"/>
  <c r="HV162"/>
  <c r="HW241"/>
  <c r="IC162"/>
  <c r="ID241"/>
  <c r="IJ162"/>
  <c r="IK241"/>
  <c r="AR63" i="4"/>
  <c r="IO64" i="2"/>
  <c r="IP64"/>
  <c r="IQ162"/>
  <c r="IR241"/>
  <c r="IS64"/>
  <c r="IV64"/>
  <c r="IW64"/>
  <c r="IX64"/>
  <c r="IX162" s="1"/>
  <c r="IY64"/>
  <c r="IY241" s="1"/>
  <c r="IZ64"/>
  <c r="JJ64"/>
  <c r="JK64"/>
  <c r="JL64"/>
  <c r="JL162" s="1"/>
  <c r="JM64"/>
  <c r="JM241" s="1"/>
  <c r="JN64"/>
  <c r="JQ64"/>
  <c r="JR64"/>
  <c r="JS162"/>
  <c r="JT241"/>
  <c r="JU64"/>
  <c r="JX64"/>
  <c r="JY64"/>
  <c r="JZ64"/>
  <c r="JZ162" s="1"/>
  <c r="KA64"/>
  <c r="KA241" s="1"/>
  <c r="KB64"/>
  <c r="KC64"/>
  <c r="KG162"/>
  <c r="KH241"/>
  <c r="AY63" i="4"/>
  <c r="KN162" i="2"/>
  <c r="KO241"/>
  <c r="KS64"/>
  <c r="KT64"/>
  <c r="KU64"/>
  <c r="KU162" s="1"/>
  <c r="KV64"/>
  <c r="KV241" s="1"/>
  <c r="KW64"/>
  <c r="KZ64"/>
  <c r="LA64"/>
  <c r="LB64"/>
  <c r="LB162" s="1"/>
  <c r="LC64"/>
  <c r="LC241" s="1"/>
  <c r="LD64"/>
  <c r="LN64"/>
  <c r="LO64"/>
  <c r="LP64"/>
  <c r="LI162" s="1"/>
  <c r="LQ64"/>
  <c r="LJ241" s="1"/>
  <c r="LR64"/>
  <c r="MB64"/>
  <c r="MC64"/>
  <c r="MD64"/>
  <c r="LP162" s="1"/>
  <c r="ME64"/>
  <c r="LQ241" s="1"/>
  <c r="MF64"/>
  <c r="MG64"/>
  <c r="MI64"/>
  <c r="MJ64"/>
  <c r="MM64"/>
  <c r="MP64"/>
  <c r="MQ64"/>
  <c r="MS64"/>
  <c r="ME241" s="1"/>
  <c r="MT64"/>
  <c r="MW64"/>
  <c r="MX64"/>
  <c r="MY64"/>
  <c r="MK162" s="1"/>
  <c r="MZ64"/>
  <c r="ML241" s="1"/>
  <c r="NA64"/>
  <c r="NB64"/>
  <c r="ND64"/>
  <c r="NE64"/>
  <c r="NF64"/>
  <c r="MR162" s="1"/>
  <c r="NG64"/>
  <c r="MS241" s="1"/>
  <c r="NH64"/>
  <c r="NK64"/>
  <c r="NL64"/>
  <c r="NM64"/>
  <c r="MY162" s="1"/>
  <c r="NN64"/>
  <c r="MZ241" s="1"/>
  <c r="NO64"/>
  <c r="NP64"/>
  <c r="NR64"/>
  <c r="NS64"/>
  <c r="NT64"/>
  <c r="NF162" s="1"/>
  <c r="NU64"/>
  <c r="NG241" s="1"/>
  <c r="NV64"/>
  <c r="NY64"/>
  <c r="NZ64"/>
  <c r="OA64"/>
  <c r="NM162" s="1"/>
  <c r="OB64"/>
  <c r="NN241" s="1"/>
  <c r="OC64"/>
  <c r="OD64"/>
  <c r="OF64"/>
  <c r="OG64"/>
  <c r="OH64"/>
  <c r="NT162" s="1"/>
  <c r="OI64"/>
  <c r="NU241" s="1"/>
  <c r="OJ64"/>
  <c r="OM64"/>
  <c r="ON64"/>
  <c r="OO64"/>
  <c r="OA162" s="1"/>
  <c r="OP64"/>
  <c r="OB241" s="1"/>
  <c r="OQ64"/>
  <c r="OT64"/>
  <c r="OU64"/>
  <c r="OV64"/>
  <c r="OH162" s="1"/>
  <c r="OW64"/>
  <c r="OI241" s="1"/>
  <c r="OX64"/>
  <c r="PA64"/>
  <c r="PB64"/>
  <c r="PC64"/>
  <c r="OO162" s="1"/>
  <c r="PD64"/>
  <c r="OP241" s="1"/>
  <c r="PE64"/>
  <c r="PF64"/>
  <c r="PH64"/>
  <c r="PI64"/>
  <c r="PJ64"/>
  <c r="OV162" s="1"/>
  <c r="PK64"/>
  <c r="OW241" s="1"/>
  <c r="PL64"/>
  <c r="PO64"/>
  <c r="PP64"/>
  <c r="PQ64"/>
  <c r="PC162" s="1"/>
  <c r="PR64"/>
  <c r="PD241" s="1"/>
  <c r="PS64"/>
  <c r="PT64"/>
  <c r="PV64"/>
  <c r="PW64"/>
  <c r="PX64"/>
  <c r="PJ162" s="1"/>
  <c r="PY64"/>
  <c r="PK241" s="1"/>
  <c r="PZ64"/>
  <c r="QC64"/>
  <c r="QD64"/>
  <c r="QE64"/>
  <c r="PQ162" s="1"/>
  <c r="QF64"/>
  <c r="PR241" s="1"/>
  <c r="QG64"/>
  <c r="QJ64"/>
  <c r="QK64"/>
  <c r="QL64"/>
  <c r="PX162" s="1"/>
  <c r="QM64"/>
  <c r="PY241" s="1"/>
  <c r="QN64"/>
  <c r="QO64"/>
  <c r="QQ64"/>
  <c r="QR64"/>
  <c r="QS64"/>
  <c r="QE162" s="1"/>
  <c r="QT64"/>
  <c r="QF241" s="1"/>
  <c r="QU64"/>
  <c r="QV64"/>
  <c r="F72"/>
  <c r="F163" s="1"/>
  <c r="G72"/>
  <c r="G242" s="1"/>
  <c r="M163"/>
  <c r="N242"/>
  <c r="T163"/>
  <c r="U242"/>
  <c r="AA163"/>
  <c r="AB242"/>
  <c r="AH163"/>
  <c r="AI242"/>
  <c r="AM65"/>
  <c r="AN65"/>
  <c r="AO163"/>
  <c r="AP242"/>
  <c r="AQ65"/>
  <c r="AV163"/>
  <c r="AW242"/>
  <c r="BC163"/>
  <c r="BD242"/>
  <c r="BJ163"/>
  <c r="BK242"/>
  <c r="BQ163"/>
  <c r="BR242"/>
  <c r="BX163"/>
  <c r="BY242"/>
  <c r="T9" i="4"/>
  <c r="CE163" i="2"/>
  <c r="CF242"/>
  <c r="CL163"/>
  <c r="CM242"/>
  <c r="CS163"/>
  <c r="CT242"/>
  <c r="CZ163"/>
  <c r="DA242"/>
  <c r="DG163"/>
  <c r="DH242"/>
  <c r="DN163"/>
  <c r="DO242"/>
  <c r="DU163"/>
  <c r="DV242"/>
  <c r="EB163"/>
  <c r="EC242"/>
  <c r="EI163"/>
  <c r="EJ242"/>
  <c r="EP163"/>
  <c r="EQ242"/>
  <c r="EX242"/>
  <c r="FD163"/>
  <c r="FE242"/>
  <c r="FI65"/>
  <c r="FJ65"/>
  <c r="FK65"/>
  <c r="FK163" s="1"/>
  <c r="FL65"/>
  <c r="FL242" s="1"/>
  <c r="FM65"/>
  <c r="FR163"/>
  <c r="FS242"/>
  <c r="FW65"/>
  <c r="FX65"/>
  <c r="FY65"/>
  <c r="FY163" s="1"/>
  <c r="FZ65"/>
  <c r="FZ242" s="1"/>
  <c r="GA65"/>
  <c r="GG242"/>
  <c r="GM163"/>
  <c r="GN242"/>
  <c r="AK9" i="4"/>
  <c r="GT163" i="2"/>
  <c r="GU242"/>
  <c r="HA163"/>
  <c r="HB242"/>
  <c r="AM9" i="4"/>
  <c r="HI242" i="2"/>
  <c r="HO163"/>
  <c r="HP242"/>
  <c r="AO9" i="4"/>
  <c r="HV163" i="2"/>
  <c r="HW242"/>
  <c r="IC163"/>
  <c r="ID242"/>
  <c r="AQ9" i="4"/>
  <c r="AR9"/>
  <c r="IJ163" i="2"/>
  <c r="IK242"/>
  <c r="IO65"/>
  <c r="IT65" s="1"/>
  <c r="AS9" i="4" s="1"/>
  <c r="IP65" i="2"/>
  <c r="IQ163"/>
  <c r="IR242"/>
  <c r="IS65"/>
  <c r="IV65"/>
  <c r="IW65"/>
  <c r="IX65"/>
  <c r="IX163" s="1"/>
  <c r="IY65"/>
  <c r="IY242" s="1"/>
  <c r="IZ65"/>
  <c r="AU9" i="4"/>
  <c r="JJ65" i="2"/>
  <c r="JK65"/>
  <c r="JL65"/>
  <c r="JL163" s="1"/>
  <c r="JM65"/>
  <c r="JM242" s="1"/>
  <c r="JN65"/>
  <c r="JO65"/>
  <c r="JQ65"/>
  <c r="JR65"/>
  <c r="JS163"/>
  <c r="JT242"/>
  <c r="JU65"/>
  <c r="JX65"/>
  <c r="JY65"/>
  <c r="JZ65"/>
  <c r="JZ163" s="1"/>
  <c r="KA65"/>
  <c r="KA242" s="1"/>
  <c r="KB65"/>
  <c r="KC65"/>
  <c r="KG163"/>
  <c r="KH242"/>
  <c r="AY9" i="4"/>
  <c r="KN163" i="2"/>
  <c r="KO242"/>
  <c r="KS65"/>
  <c r="KT65"/>
  <c r="KU65"/>
  <c r="KU163" s="1"/>
  <c r="KV65"/>
  <c r="KV242" s="1"/>
  <c r="KW65"/>
  <c r="KX65"/>
  <c r="KZ65"/>
  <c r="LA65"/>
  <c r="LB65"/>
  <c r="LB163" s="1"/>
  <c r="LC65"/>
  <c r="LC242" s="1"/>
  <c r="LD65"/>
  <c r="LE65"/>
  <c r="LN65"/>
  <c r="LO65"/>
  <c r="LP65"/>
  <c r="LI163" s="1"/>
  <c r="LQ65"/>
  <c r="LJ242" s="1"/>
  <c r="LR65"/>
  <c r="LS65"/>
  <c r="MB65"/>
  <c r="MC65"/>
  <c r="MD65"/>
  <c r="LP163" s="1"/>
  <c r="ME65"/>
  <c r="LQ242" s="1"/>
  <c r="MF65"/>
  <c r="MG65"/>
  <c r="MI65"/>
  <c r="MJ65"/>
  <c r="MM65"/>
  <c r="MN65"/>
  <c r="MP65"/>
  <c r="MQ65"/>
  <c r="MS65"/>
  <c r="ME242" s="1"/>
  <c r="MT65"/>
  <c r="MU65"/>
  <c r="MW65"/>
  <c r="MX65"/>
  <c r="MY65"/>
  <c r="MK163" s="1"/>
  <c r="MZ65"/>
  <c r="ML242" s="1"/>
  <c r="NA65"/>
  <c r="NB65"/>
  <c r="ND65"/>
  <c r="NE65"/>
  <c r="NF65"/>
  <c r="MR163" s="1"/>
  <c r="NG65"/>
  <c r="MS242" s="1"/>
  <c r="NH65"/>
  <c r="NI65"/>
  <c r="NK65"/>
  <c r="NL65"/>
  <c r="NM65"/>
  <c r="MY163" s="1"/>
  <c r="NN65"/>
  <c r="MZ242" s="1"/>
  <c r="NO65"/>
  <c r="NP65"/>
  <c r="NR65"/>
  <c r="NS65"/>
  <c r="NT65"/>
  <c r="NF163" s="1"/>
  <c r="NU65"/>
  <c r="NG242" s="1"/>
  <c r="NV65"/>
  <c r="NW65"/>
  <c r="NY65"/>
  <c r="NZ65"/>
  <c r="OA65"/>
  <c r="NM163" s="1"/>
  <c r="OB65"/>
  <c r="NN242" s="1"/>
  <c r="OC65"/>
  <c r="OD65"/>
  <c r="OF65"/>
  <c r="OG65"/>
  <c r="OH65"/>
  <c r="NT163" s="1"/>
  <c r="OI65"/>
  <c r="NU242" s="1"/>
  <c r="OJ65"/>
  <c r="OK65"/>
  <c r="OM65"/>
  <c r="ON65"/>
  <c r="OO65"/>
  <c r="OA163" s="1"/>
  <c r="OP65"/>
  <c r="OB242" s="1"/>
  <c r="OQ65"/>
  <c r="OR65"/>
  <c r="OT65"/>
  <c r="OU65"/>
  <c r="OV65"/>
  <c r="OH163" s="1"/>
  <c r="OW65"/>
  <c r="OI242" s="1"/>
  <c r="OX65"/>
  <c r="OY65"/>
  <c r="PA65"/>
  <c r="PB65"/>
  <c r="PC65"/>
  <c r="OO163" s="1"/>
  <c r="PD65"/>
  <c r="OP242" s="1"/>
  <c r="PE65"/>
  <c r="PF65"/>
  <c r="PH65"/>
  <c r="PI65"/>
  <c r="PJ65"/>
  <c r="OV163" s="1"/>
  <c r="PK65"/>
  <c r="OW242" s="1"/>
  <c r="PL65"/>
  <c r="PM65"/>
  <c r="PO65"/>
  <c r="PP65"/>
  <c r="PQ65"/>
  <c r="PC163" s="1"/>
  <c r="PR65"/>
  <c r="PD242" s="1"/>
  <c r="PS65"/>
  <c r="PT65"/>
  <c r="PV65"/>
  <c r="PW65"/>
  <c r="PX65"/>
  <c r="PJ163" s="1"/>
  <c r="PY65"/>
  <c r="PK242" s="1"/>
  <c r="PZ65"/>
  <c r="QA65"/>
  <c r="QC65"/>
  <c r="QD65"/>
  <c r="QE65"/>
  <c r="PQ163" s="1"/>
  <c r="QF65"/>
  <c r="PR242" s="1"/>
  <c r="QG65"/>
  <c r="QH65"/>
  <c r="QJ65"/>
  <c r="QK65"/>
  <c r="QL65"/>
  <c r="PX163" s="1"/>
  <c r="QM65"/>
  <c r="PY242" s="1"/>
  <c r="QN65"/>
  <c r="QO65"/>
  <c r="QQ65"/>
  <c r="QR65"/>
  <c r="QS65"/>
  <c r="QE163" s="1"/>
  <c r="QT65"/>
  <c r="QF242" s="1"/>
  <c r="QU65"/>
  <c r="QV65"/>
  <c r="F74"/>
  <c r="F164" s="1"/>
  <c r="G74"/>
  <c r="G243" s="1"/>
  <c r="M164"/>
  <c r="N243"/>
  <c r="T164"/>
  <c r="U243"/>
  <c r="AA164"/>
  <c r="AB243"/>
  <c r="AH164"/>
  <c r="AI243"/>
  <c r="AM66"/>
  <c r="AN66"/>
  <c r="AO164"/>
  <c r="AP243"/>
  <c r="AQ66"/>
  <c r="AV164"/>
  <c r="AW243"/>
  <c r="P27" i="4"/>
  <c r="BC164" i="2"/>
  <c r="BD243"/>
  <c r="BJ164"/>
  <c r="BK243"/>
  <c r="BQ164"/>
  <c r="BR243"/>
  <c r="S27" i="4"/>
  <c r="BX164" i="2"/>
  <c r="BY243"/>
  <c r="T27" i="4"/>
  <c r="CE164" i="2"/>
  <c r="CF243"/>
  <c r="CL164"/>
  <c r="CM243"/>
  <c r="CS164"/>
  <c r="CT243"/>
  <c r="CZ164"/>
  <c r="DA243"/>
  <c r="DG164"/>
  <c r="DH243"/>
  <c r="Y27" i="4"/>
  <c r="DN164" i="2"/>
  <c r="DO243"/>
  <c r="Z27" i="4"/>
  <c r="DU164" i="2"/>
  <c r="DV243"/>
  <c r="AA27" i="4"/>
  <c r="EB164" i="2"/>
  <c r="EC243"/>
  <c r="AB27" i="4"/>
  <c r="EI164" i="2"/>
  <c r="EJ243"/>
  <c r="EP164"/>
  <c r="EQ243"/>
  <c r="EW164"/>
  <c r="EX243"/>
  <c r="FD164"/>
  <c r="FE243"/>
  <c r="FI66"/>
  <c r="FJ66"/>
  <c r="FK66"/>
  <c r="FK164" s="1"/>
  <c r="FL66"/>
  <c r="FL243" s="1"/>
  <c r="FM66"/>
  <c r="FR164"/>
  <c r="FS243"/>
  <c r="FW66"/>
  <c r="FX66"/>
  <c r="FY66"/>
  <c r="FY164" s="1"/>
  <c r="FZ66"/>
  <c r="FZ243" s="1"/>
  <c r="GA66"/>
  <c r="GG243"/>
  <c r="GM164"/>
  <c r="GN243"/>
  <c r="AK27" i="4"/>
  <c r="GT164" i="2"/>
  <c r="GU243"/>
  <c r="HA164"/>
  <c r="HB243"/>
  <c r="AM27" i="4"/>
  <c r="HI243" i="2"/>
  <c r="HO164"/>
  <c r="HP243"/>
  <c r="AO27" i="4"/>
  <c r="HV164" i="2"/>
  <c r="HW243"/>
  <c r="IC164"/>
  <c r="ID243"/>
  <c r="AQ27" i="4"/>
  <c r="IJ164" i="2"/>
  <c r="IK243"/>
  <c r="IO66"/>
  <c r="IT66" s="1"/>
  <c r="AS27" i="4" s="1"/>
  <c r="IP66" i="2"/>
  <c r="IQ164"/>
  <c r="IR243"/>
  <c r="IS66"/>
  <c r="IV66"/>
  <c r="IW66"/>
  <c r="IX66"/>
  <c r="IX164" s="1"/>
  <c r="IY66"/>
  <c r="IY243" s="1"/>
  <c r="IZ66"/>
  <c r="AU27" i="4"/>
  <c r="JJ66" i="2"/>
  <c r="JK66"/>
  <c r="JL66"/>
  <c r="JL164" s="1"/>
  <c r="JM66"/>
  <c r="JM243" s="1"/>
  <c r="JN66"/>
  <c r="JO66"/>
  <c r="JQ66"/>
  <c r="JR66"/>
  <c r="JS164"/>
  <c r="JT243"/>
  <c r="JU66"/>
  <c r="JX66"/>
  <c r="JY66"/>
  <c r="JZ66"/>
  <c r="JZ164" s="1"/>
  <c r="KA66"/>
  <c r="KA243" s="1"/>
  <c r="KB66"/>
  <c r="KC66"/>
  <c r="KG164"/>
  <c r="KH243"/>
  <c r="AY27" i="4"/>
  <c r="KQ66" i="2"/>
  <c r="AZ27" i="4" s="1"/>
  <c r="KN164" i="2"/>
  <c r="KO243"/>
  <c r="KS66"/>
  <c r="KT66"/>
  <c r="KU66"/>
  <c r="KU164" s="1"/>
  <c r="KV66"/>
  <c r="KV243" s="1"/>
  <c r="KW66"/>
  <c r="KX66"/>
  <c r="KZ66"/>
  <c r="LA66"/>
  <c r="LB66"/>
  <c r="LB164" s="1"/>
  <c r="LC66"/>
  <c r="LC243" s="1"/>
  <c r="LD66"/>
  <c r="LE66"/>
  <c r="LN66"/>
  <c r="LO66"/>
  <c r="LP66"/>
  <c r="LI164" s="1"/>
  <c r="LQ66"/>
  <c r="LJ243" s="1"/>
  <c r="LR66"/>
  <c r="LS66"/>
  <c r="MB66"/>
  <c r="MC66"/>
  <c r="MD66"/>
  <c r="LP164" s="1"/>
  <c r="ME66"/>
  <c r="LQ243" s="1"/>
  <c r="MF66"/>
  <c r="MG66"/>
  <c r="MI66"/>
  <c r="MJ66"/>
  <c r="MM66"/>
  <c r="MN66"/>
  <c r="MP66"/>
  <c r="MQ66"/>
  <c r="MS66"/>
  <c r="ME243" s="1"/>
  <c r="MT66"/>
  <c r="MU66"/>
  <c r="MW66"/>
  <c r="MX66"/>
  <c r="MY66"/>
  <c r="MK164" s="1"/>
  <c r="MZ66"/>
  <c r="ML243" s="1"/>
  <c r="NA66"/>
  <c r="NB66"/>
  <c r="ND66"/>
  <c r="NE66"/>
  <c r="NF66"/>
  <c r="MR164" s="1"/>
  <c r="NG66"/>
  <c r="MS243" s="1"/>
  <c r="NH66"/>
  <c r="NI66"/>
  <c r="NK66"/>
  <c r="NL66"/>
  <c r="NM66"/>
  <c r="MY164" s="1"/>
  <c r="NN66"/>
  <c r="MZ243" s="1"/>
  <c r="NO66"/>
  <c r="NP66"/>
  <c r="NR66"/>
  <c r="NS66"/>
  <c r="NT66"/>
  <c r="NF164" s="1"/>
  <c r="NU66"/>
  <c r="NG243" s="1"/>
  <c r="NV66"/>
  <c r="NW66"/>
  <c r="NY66"/>
  <c r="NZ66"/>
  <c r="OA66"/>
  <c r="NM164" s="1"/>
  <c r="OB66"/>
  <c r="NN243" s="1"/>
  <c r="OC66"/>
  <c r="OD66"/>
  <c r="OF66"/>
  <c r="OG66"/>
  <c r="OH66"/>
  <c r="NT164" s="1"/>
  <c r="OI66"/>
  <c r="NU243" s="1"/>
  <c r="OJ66"/>
  <c r="OK66"/>
  <c r="OM66"/>
  <c r="ON66"/>
  <c r="OO66"/>
  <c r="OA164" s="1"/>
  <c r="OP66"/>
  <c r="OB243" s="1"/>
  <c r="OQ66"/>
  <c r="OR66"/>
  <c r="OT66"/>
  <c r="OU66"/>
  <c r="OV66"/>
  <c r="OH164" s="1"/>
  <c r="OW66"/>
  <c r="OI243" s="1"/>
  <c r="OX66"/>
  <c r="OY66"/>
  <c r="PA66"/>
  <c r="PB66"/>
  <c r="PC66"/>
  <c r="OO164" s="1"/>
  <c r="PD66"/>
  <c r="OP243" s="1"/>
  <c r="PE66"/>
  <c r="PF66"/>
  <c r="PH66"/>
  <c r="PI66"/>
  <c r="PJ66"/>
  <c r="OV164" s="1"/>
  <c r="PK66"/>
  <c r="OW243" s="1"/>
  <c r="PL66"/>
  <c r="PM66"/>
  <c r="PO66"/>
  <c r="PP66"/>
  <c r="PQ66"/>
  <c r="PC164" s="1"/>
  <c r="PR66"/>
  <c r="PD243" s="1"/>
  <c r="PS66"/>
  <c r="PT66"/>
  <c r="PV66"/>
  <c r="PW66"/>
  <c r="PX66"/>
  <c r="PJ164" s="1"/>
  <c r="PY66"/>
  <c r="PK243" s="1"/>
  <c r="PZ66"/>
  <c r="QA66"/>
  <c r="QC66"/>
  <c r="QD66"/>
  <c r="QE66"/>
  <c r="PQ164" s="1"/>
  <c r="QF66"/>
  <c r="PR243" s="1"/>
  <c r="QG66"/>
  <c r="QH66"/>
  <c r="QJ66"/>
  <c r="QK66"/>
  <c r="QL66"/>
  <c r="PX164" s="1"/>
  <c r="QM66"/>
  <c r="PY243" s="1"/>
  <c r="QN66"/>
  <c r="QO66"/>
  <c r="QQ66"/>
  <c r="QR66"/>
  <c r="QS66"/>
  <c r="QE164" s="1"/>
  <c r="QT66"/>
  <c r="QF243" s="1"/>
  <c r="QU66"/>
  <c r="QV66"/>
  <c r="F75"/>
  <c r="F165" s="1"/>
  <c r="G75"/>
  <c r="G244" s="1"/>
  <c r="M165"/>
  <c r="N244"/>
  <c r="T165"/>
  <c r="U244"/>
  <c r="AA165"/>
  <c r="AB244"/>
  <c r="AH165"/>
  <c r="AI244"/>
  <c r="AM67"/>
  <c r="AN67"/>
  <c r="AO165"/>
  <c r="AP244"/>
  <c r="AQ67"/>
  <c r="AV165"/>
  <c r="AW244"/>
  <c r="BC165"/>
  <c r="BD244"/>
  <c r="BJ165"/>
  <c r="BK244"/>
  <c r="BQ165"/>
  <c r="BR244"/>
  <c r="BX165"/>
  <c r="BY244"/>
  <c r="CE165"/>
  <c r="CF244"/>
  <c r="CL165"/>
  <c r="CM244"/>
  <c r="CS165"/>
  <c r="CT244"/>
  <c r="CZ165"/>
  <c r="DA244"/>
  <c r="DG165"/>
  <c r="DH244"/>
  <c r="DN165"/>
  <c r="DO244"/>
  <c r="DU165"/>
  <c r="DV244"/>
  <c r="EB165"/>
  <c r="EC244"/>
  <c r="EI165"/>
  <c r="EJ244"/>
  <c r="EP165"/>
  <c r="EQ244"/>
  <c r="EW165"/>
  <c r="EX244"/>
  <c r="FD165"/>
  <c r="FE244"/>
  <c r="FI67"/>
  <c r="FJ67"/>
  <c r="FK67"/>
  <c r="FK165" s="1"/>
  <c r="FL67"/>
  <c r="FL244" s="1"/>
  <c r="FM67"/>
  <c r="FR165"/>
  <c r="FS244"/>
  <c r="FW67"/>
  <c r="FX67"/>
  <c r="FY67"/>
  <c r="FY165" s="1"/>
  <c r="FZ67"/>
  <c r="FZ244" s="1"/>
  <c r="GA67"/>
  <c r="GG244"/>
  <c r="GM165"/>
  <c r="GN244"/>
  <c r="GT165"/>
  <c r="GU244"/>
  <c r="HA165"/>
  <c r="HB244"/>
  <c r="HI244"/>
  <c r="HO165"/>
  <c r="HP244"/>
  <c r="HV165"/>
  <c r="HW244"/>
  <c r="IC165"/>
  <c r="ID244"/>
  <c r="IJ165"/>
  <c r="IK244"/>
  <c r="IO67"/>
  <c r="IP67"/>
  <c r="IQ165"/>
  <c r="IR244"/>
  <c r="IS67"/>
  <c r="IV67"/>
  <c r="IW67"/>
  <c r="IX67"/>
  <c r="IX165" s="1"/>
  <c r="IY67"/>
  <c r="IY244" s="1"/>
  <c r="IZ67"/>
  <c r="AU37" i="4"/>
  <c r="JJ67" i="2"/>
  <c r="JK67"/>
  <c r="JL67"/>
  <c r="JL165" s="1"/>
  <c r="JM67"/>
  <c r="JM244" s="1"/>
  <c r="JN67"/>
  <c r="JQ67"/>
  <c r="JR67"/>
  <c r="JS165"/>
  <c r="JT244"/>
  <c r="JU67"/>
  <c r="JX67"/>
  <c r="JY67"/>
  <c r="JZ67"/>
  <c r="JZ165" s="1"/>
  <c r="KA67"/>
  <c r="KA244" s="1"/>
  <c r="KB67"/>
  <c r="KC67"/>
  <c r="KG165"/>
  <c r="KH244"/>
  <c r="AY37" i="4"/>
  <c r="KN165" i="2"/>
  <c r="KO244"/>
  <c r="KS67"/>
  <c r="KT67"/>
  <c r="KU67"/>
  <c r="KU165" s="1"/>
  <c r="KV67"/>
  <c r="KV244" s="1"/>
  <c r="KW67"/>
  <c r="KZ67"/>
  <c r="LA67"/>
  <c r="LB67"/>
  <c r="LB165" s="1"/>
  <c r="LC67"/>
  <c r="LC244" s="1"/>
  <c r="LD67"/>
  <c r="LN67"/>
  <c r="LO67"/>
  <c r="LP67"/>
  <c r="LI165" s="1"/>
  <c r="LQ67"/>
  <c r="LJ244" s="1"/>
  <c r="LR67"/>
  <c r="MB67"/>
  <c r="MC67"/>
  <c r="MD67"/>
  <c r="LP165" s="1"/>
  <c r="ME67"/>
  <c r="LQ244" s="1"/>
  <c r="MF67"/>
  <c r="MG67"/>
  <c r="MI67"/>
  <c r="MJ67"/>
  <c r="MM67"/>
  <c r="MN67"/>
  <c r="MP67"/>
  <c r="MQ67"/>
  <c r="MS67"/>
  <c r="ME244" s="1"/>
  <c r="MT67"/>
  <c r="MW67"/>
  <c r="MX67"/>
  <c r="MY67"/>
  <c r="MK165" s="1"/>
  <c r="MZ67"/>
  <c r="ML244" s="1"/>
  <c r="NA67"/>
  <c r="NB67"/>
  <c r="ND67"/>
  <c r="NE67"/>
  <c r="NF67"/>
  <c r="MR165" s="1"/>
  <c r="NG67"/>
  <c r="MS244" s="1"/>
  <c r="NH67"/>
  <c r="NK67"/>
  <c r="NL67"/>
  <c r="NM67"/>
  <c r="MY165" s="1"/>
  <c r="NN67"/>
  <c r="MZ244" s="1"/>
  <c r="NO67"/>
  <c r="NP67"/>
  <c r="NR67"/>
  <c r="NS67"/>
  <c r="NT67"/>
  <c r="NF165" s="1"/>
  <c r="NU67"/>
  <c r="NG244" s="1"/>
  <c r="NV67"/>
  <c r="NY67"/>
  <c r="NZ67"/>
  <c r="OA67"/>
  <c r="NM165" s="1"/>
  <c r="OB67"/>
  <c r="NN244" s="1"/>
  <c r="OC67"/>
  <c r="OD67"/>
  <c r="OF67"/>
  <c r="OG67"/>
  <c r="OH67"/>
  <c r="NT165" s="1"/>
  <c r="OI67"/>
  <c r="NU244" s="1"/>
  <c r="OJ67"/>
  <c r="OM67"/>
  <c r="ON67"/>
  <c r="OO67"/>
  <c r="OA165" s="1"/>
  <c r="OP67"/>
  <c r="OB244" s="1"/>
  <c r="OQ67"/>
  <c r="OT67"/>
  <c r="OU67"/>
  <c r="OV67"/>
  <c r="OH165" s="1"/>
  <c r="OW67"/>
  <c r="OI244" s="1"/>
  <c r="OX67"/>
  <c r="PA67"/>
  <c r="PB67"/>
  <c r="PC67"/>
  <c r="OO165" s="1"/>
  <c r="PD67"/>
  <c r="OP244" s="1"/>
  <c r="PE67"/>
  <c r="PF67"/>
  <c r="PH67"/>
  <c r="PI67"/>
  <c r="PJ67"/>
  <c r="OV165" s="1"/>
  <c r="PK67"/>
  <c r="OW244" s="1"/>
  <c r="PL67"/>
  <c r="PO67"/>
  <c r="PP67"/>
  <c r="PQ67"/>
  <c r="PC165" s="1"/>
  <c r="PR67"/>
  <c r="PD244" s="1"/>
  <c r="PS67"/>
  <c r="PT67"/>
  <c r="PV67"/>
  <c r="PW67"/>
  <c r="PX67"/>
  <c r="PJ165" s="1"/>
  <c r="PY67"/>
  <c r="PK244" s="1"/>
  <c r="PZ67"/>
  <c r="QC67"/>
  <c r="QD67"/>
  <c r="QE67"/>
  <c r="PQ165" s="1"/>
  <c r="QF67"/>
  <c r="PR244" s="1"/>
  <c r="QG67"/>
  <c r="QJ67"/>
  <c r="QK67"/>
  <c r="QL67"/>
  <c r="PX165" s="1"/>
  <c r="QM67"/>
  <c r="PY244" s="1"/>
  <c r="QN67"/>
  <c r="QO67"/>
  <c r="QQ67"/>
  <c r="QR67"/>
  <c r="QS67"/>
  <c r="QE165" s="1"/>
  <c r="QT67"/>
  <c r="QF244" s="1"/>
  <c r="QU67"/>
  <c r="QV67"/>
  <c r="D76"/>
  <c r="E76"/>
  <c r="F76"/>
  <c r="F166" s="1"/>
  <c r="G76"/>
  <c r="G245" s="1"/>
  <c r="H76"/>
  <c r="M166"/>
  <c r="N245"/>
  <c r="T166"/>
  <c r="U245"/>
  <c r="AA166"/>
  <c r="AB245"/>
  <c r="AH166"/>
  <c r="AI245"/>
  <c r="AM68"/>
  <c r="AN68"/>
  <c r="AO166"/>
  <c r="AP245"/>
  <c r="AQ68"/>
  <c r="AV166"/>
  <c r="AW245"/>
  <c r="BC166"/>
  <c r="BD245"/>
  <c r="BJ166"/>
  <c r="BK245"/>
  <c r="BQ166"/>
  <c r="BR245"/>
  <c r="BX166"/>
  <c r="BY245"/>
  <c r="CE166"/>
  <c r="CF245"/>
  <c r="CL166"/>
  <c r="CM245"/>
  <c r="CS166"/>
  <c r="CT245"/>
  <c r="CZ166"/>
  <c r="DA245"/>
  <c r="DG166"/>
  <c r="DH245"/>
  <c r="DN166"/>
  <c r="DO245"/>
  <c r="DU166"/>
  <c r="DV245"/>
  <c r="EB166"/>
  <c r="EC245"/>
  <c r="EI166"/>
  <c r="EJ245"/>
  <c r="EP166"/>
  <c r="EQ245"/>
  <c r="EW166"/>
  <c r="EX245"/>
  <c r="FD166"/>
  <c r="FE245"/>
  <c r="FI68"/>
  <c r="FJ68"/>
  <c r="FK68"/>
  <c r="FK166" s="1"/>
  <c r="FL68"/>
  <c r="FL245" s="1"/>
  <c r="FM68"/>
  <c r="FS245"/>
  <c r="FW68"/>
  <c r="FX68"/>
  <c r="FY68"/>
  <c r="FY166" s="1"/>
  <c r="FZ68"/>
  <c r="FZ245" s="1"/>
  <c r="GA68"/>
  <c r="GG245"/>
  <c r="GM166"/>
  <c r="GN245"/>
  <c r="GT166"/>
  <c r="GU245"/>
  <c r="HA166"/>
  <c r="HB245"/>
  <c r="HI245"/>
  <c r="HO166"/>
  <c r="HP245"/>
  <c r="HV166"/>
  <c r="HW245"/>
  <c r="IC166"/>
  <c r="ID245"/>
  <c r="IJ166"/>
  <c r="IK245"/>
  <c r="AR48" i="4"/>
  <c r="IO68" i="2"/>
  <c r="IP68"/>
  <c r="IQ166"/>
  <c r="IR245"/>
  <c r="IS68"/>
  <c r="IV68"/>
  <c r="IW68"/>
  <c r="IX68"/>
  <c r="IX166" s="1"/>
  <c r="IY68"/>
  <c r="IY245" s="1"/>
  <c r="IZ68"/>
  <c r="JJ68"/>
  <c r="JK68"/>
  <c r="JL68"/>
  <c r="JL166" s="1"/>
  <c r="JM68"/>
  <c r="JM245" s="1"/>
  <c r="JN68"/>
  <c r="JQ68"/>
  <c r="JR68"/>
  <c r="JS166"/>
  <c r="JT245"/>
  <c r="JU68"/>
  <c r="JX68"/>
  <c r="JY68"/>
  <c r="JZ68"/>
  <c r="JZ166" s="1"/>
  <c r="KA68"/>
  <c r="KA245" s="1"/>
  <c r="KB68"/>
  <c r="KC68"/>
  <c r="KG166"/>
  <c r="KH245"/>
  <c r="AY48" i="4"/>
  <c r="KN166" i="2"/>
  <c r="KO245"/>
  <c r="KS68"/>
  <c r="KT68"/>
  <c r="KU68"/>
  <c r="KU166" s="1"/>
  <c r="KV68"/>
  <c r="KV245" s="1"/>
  <c r="KW68"/>
  <c r="KZ68"/>
  <c r="LA68"/>
  <c r="LB68"/>
  <c r="LB166" s="1"/>
  <c r="LC68"/>
  <c r="LC245" s="1"/>
  <c r="LD68"/>
  <c r="LN68"/>
  <c r="LO68"/>
  <c r="LP68"/>
  <c r="LI166" s="1"/>
  <c r="LQ68"/>
  <c r="LJ245" s="1"/>
  <c r="LR68"/>
  <c r="MB68"/>
  <c r="MC68"/>
  <c r="MD68"/>
  <c r="LP166" s="1"/>
  <c r="ME68"/>
  <c r="LQ245" s="1"/>
  <c r="MF68"/>
  <c r="MG68"/>
  <c r="MI68"/>
  <c r="MJ68"/>
  <c r="MM68"/>
  <c r="MP68"/>
  <c r="MQ68"/>
  <c r="MS68"/>
  <c r="ME245" s="1"/>
  <c r="MT68"/>
  <c r="MW68"/>
  <c r="MX68"/>
  <c r="MY68"/>
  <c r="MK166" s="1"/>
  <c r="MZ68"/>
  <c r="ML245" s="1"/>
  <c r="NA68"/>
  <c r="NB68"/>
  <c r="ND68"/>
  <c r="NE68"/>
  <c r="NF68"/>
  <c r="MR166" s="1"/>
  <c r="NG68"/>
  <c r="MS245" s="1"/>
  <c r="NH68"/>
  <c r="NK68"/>
  <c r="NL68"/>
  <c r="NM68"/>
  <c r="MY166" s="1"/>
  <c r="NN68"/>
  <c r="MZ245" s="1"/>
  <c r="NO68"/>
  <c r="NP68"/>
  <c r="NR68"/>
  <c r="NS68"/>
  <c r="NT68"/>
  <c r="NF166" s="1"/>
  <c r="NU68"/>
  <c r="NG245" s="1"/>
  <c r="NV68"/>
  <c r="NY68"/>
  <c r="NZ68"/>
  <c r="OA68"/>
  <c r="NM166" s="1"/>
  <c r="OB68"/>
  <c r="NN245" s="1"/>
  <c r="OC68"/>
  <c r="OD68"/>
  <c r="OF68"/>
  <c r="OG68"/>
  <c r="OH68"/>
  <c r="NT166" s="1"/>
  <c r="OI68"/>
  <c r="NU245" s="1"/>
  <c r="OJ68"/>
  <c r="OM68"/>
  <c r="ON68"/>
  <c r="OO68"/>
  <c r="OA166" s="1"/>
  <c r="OP68"/>
  <c r="OB245" s="1"/>
  <c r="OQ68"/>
  <c r="OT68"/>
  <c r="OU68"/>
  <c r="OV68"/>
  <c r="OH166" s="1"/>
  <c r="OW68"/>
  <c r="OI245" s="1"/>
  <c r="OX68"/>
  <c r="PA68"/>
  <c r="PB68"/>
  <c r="PC68"/>
  <c r="OO166" s="1"/>
  <c r="PD68"/>
  <c r="OP245" s="1"/>
  <c r="PE68"/>
  <c r="PF68"/>
  <c r="PH68"/>
  <c r="PI68"/>
  <c r="PJ68"/>
  <c r="OV166" s="1"/>
  <c r="PK68"/>
  <c r="OW245" s="1"/>
  <c r="PL68"/>
  <c r="PO68"/>
  <c r="PP68"/>
  <c r="PQ68"/>
  <c r="PC166" s="1"/>
  <c r="PR68"/>
  <c r="PD245" s="1"/>
  <c r="PS68"/>
  <c r="PT68"/>
  <c r="PV68"/>
  <c r="PW68"/>
  <c r="PX68"/>
  <c r="PJ166" s="1"/>
  <c r="PY68"/>
  <c r="PK245" s="1"/>
  <c r="PZ68"/>
  <c r="QC68"/>
  <c r="QD68"/>
  <c r="QE68"/>
  <c r="PQ166" s="1"/>
  <c r="QF68"/>
  <c r="PR245" s="1"/>
  <c r="QG68"/>
  <c r="QJ68"/>
  <c r="QK68"/>
  <c r="QL68"/>
  <c r="PX166" s="1"/>
  <c r="QM68"/>
  <c r="PY245" s="1"/>
  <c r="QN68"/>
  <c r="QO68"/>
  <c r="QQ68"/>
  <c r="QR68"/>
  <c r="QS68"/>
  <c r="QE166" s="1"/>
  <c r="QT68"/>
  <c r="QF245" s="1"/>
  <c r="QU68"/>
  <c r="QV68"/>
  <c r="D77"/>
  <c r="E77"/>
  <c r="F77"/>
  <c r="F167" s="1"/>
  <c r="G77"/>
  <c r="G246" s="1"/>
  <c r="H77"/>
  <c r="M167"/>
  <c r="N246"/>
  <c r="T167"/>
  <c r="U246"/>
  <c r="AA167"/>
  <c r="AB246"/>
  <c r="AH167"/>
  <c r="AI246"/>
  <c r="AM69"/>
  <c r="AN69"/>
  <c r="AO167"/>
  <c r="AP246"/>
  <c r="AQ69"/>
  <c r="AV167"/>
  <c r="AW246"/>
  <c r="BC167"/>
  <c r="BD246"/>
  <c r="BJ167"/>
  <c r="BK246"/>
  <c r="BQ167"/>
  <c r="BR246"/>
  <c r="BX167"/>
  <c r="BY246"/>
  <c r="CE167"/>
  <c r="CF246"/>
  <c r="CL167"/>
  <c r="CM246"/>
  <c r="CZ167"/>
  <c r="DA246"/>
  <c r="DG167"/>
  <c r="DH246"/>
  <c r="DN167"/>
  <c r="DO246"/>
  <c r="DU167"/>
  <c r="DV246"/>
  <c r="EB167"/>
  <c r="EC246"/>
  <c r="EI167"/>
  <c r="EJ246"/>
  <c r="EP167"/>
  <c r="EQ246"/>
  <c r="EX246"/>
  <c r="FD167"/>
  <c r="FE246"/>
  <c r="FI69"/>
  <c r="FJ69"/>
  <c r="FK69"/>
  <c r="FK167" s="1"/>
  <c r="FL69"/>
  <c r="FL246" s="1"/>
  <c r="FM69"/>
  <c r="FR167"/>
  <c r="FS246"/>
  <c r="FW69"/>
  <c r="FX69"/>
  <c r="FY69"/>
  <c r="FY167" s="1"/>
  <c r="FZ69"/>
  <c r="FZ246" s="1"/>
  <c r="GA69"/>
  <c r="GG246"/>
  <c r="GM167"/>
  <c r="GN246"/>
  <c r="GT167"/>
  <c r="GU246"/>
  <c r="HA167"/>
  <c r="HB246"/>
  <c r="HI246"/>
  <c r="HO167"/>
  <c r="HP246"/>
  <c r="AO19" i="4"/>
  <c r="HV167" i="2"/>
  <c r="HW246"/>
  <c r="IC167"/>
  <c r="ID246"/>
  <c r="AQ19" i="4"/>
  <c r="IJ167" i="2"/>
  <c r="IK246"/>
  <c r="IO69"/>
  <c r="IP69"/>
  <c r="IQ167"/>
  <c r="IR246"/>
  <c r="IS69"/>
  <c r="IV69"/>
  <c r="IW69"/>
  <c r="IX69"/>
  <c r="IX167" s="1"/>
  <c r="IY69"/>
  <c r="IY246" s="1"/>
  <c r="IZ69"/>
  <c r="JJ69"/>
  <c r="JK69"/>
  <c r="JL69"/>
  <c r="JL167" s="1"/>
  <c r="JM69"/>
  <c r="JM246" s="1"/>
  <c r="JN69"/>
  <c r="JQ69"/>
  <c r="JR69"/>
  <c r="JS167"/>
  <c r="JT246"/>
  <c r="JU69"/>
  <c r="JX69"/>
  <c r="JY69"/>
  <c r="JZ69"/>
  <c r="JZ167" s="1"/>
  <c r="KA69"/>
  <c r="KA246" s="1"/>
  <c r="KB69"/>
  <c r="KC69"/>
  <c r="KG167"/>
  <c r="KH246"/>
  <c r="AY19" i="4"/>
  <c r="KN167" i="2"/>
  <c r="KO246"/>
  <c r="KS69"/>
  <c r="KT69"/>
  <c r="KV69"/>
  <c r="KV246" s="1"/>
  <c r="KW69"/>
  <c r="KZ69"/>
  <c r="LA69"/>
  <c r="LB69"/>
  <c r="LB167" s="1"/>
  <c r="LC69"/>
  <c r="LC246" s="1"/>
  <c r="LD69"/>
  <c r="LN69"/>
  <c r="LO69"/>
  <c r="LP69"/>
  <c r="LI167" s="1"/>
  <c r="LQ69"/>
  <c r="LJ246" s="1"/>
  <c r="LR69"/>
  <c r="MB69"/>
  <c r="MC69"/>
  <c r="MD69"/>
  <c r="LP167" s="1"/>
  <c r="ME69"/>
  <c r="LQ246" s="1"/>
  <c r="MF69"/>
  <c r="MG69"/>
  <c r="MI69"/>
  <c r="MJ69"/>
  <c r="MM69"/>
  <c r="MP69"/>
  <c r="MQ69"/>
  <c r="MS69"/>
  <c r="ME246" s="1"/>
  <c r="MT69"/>
  <c r="MW69"/>
  <c r="MX69"/>
  <c r="MY69"/>
  <c r="MK167" s="1"/>
  <c r="MZ69"/>
  <c r="ML246" s="1"/>
  <c r="NA69"/>
  <c r="NB69"/>
  <c r="ND69"/>
  <c r="NE69"/>
  <c r="NF69"/>
  <c r="MR167" s="1"/>
  <c r="NG69"/>
  <c r="MS246" s="1"/>
  <c r="NH69"/>
  <c r="NK69"/>
  <c r="NL69"/>
  <c r="NM69"/>
  <c r="MY167" s="1"/>
  <c r="NN69"/>
  <c r="MZ246" s="1"/>
  <c r="NO69"/>
  <c r="NP69"/>
  <c r="NR69"/>
  <c r="NS69"/>
  <c r="NT69"/>
  <c r="NF167" s="1"/>
  <c r="NU69"/>
  <c r="NG246" s="1"/>
  <c r="NV69"/>
  <c r="NY69"/>
  <c r="NZ69"/>
  <c r="OA69"/>
  <c r="NM167" s="1"/>
  <c r="OB69"/>
  <c r="NN246" s="1"/>
  <c r="OC69"/>
  <c r="OD69"/>
  <c r="OF69"/>
  <c r="OG69"/>
  <c r="OH69"/>
  <c r="NT167" s="1"/>
  <c r="OI69"/>
  <c r="NU246" s="1"/>
  <c r="OJ69"/>
  <c r="OM69"/>
  <c r="ON69"/>
  <c r="OO69"/>
  <c r="OA167" s="1"/>
  <c r="OP69"/>
  <c r="OB246" s="1"/>
  <c r="OQ69"/>
  <c r="OR69"/>
  <c r="OT69"/>
  <c r="OU69"/>
  <c r="OV69"/>
  <c r="OH167" s="1"/>
  <c r="OW69"/>
  <c r="OI246" s="1"/>
  <c r="OX69"/>
  <c r="PA69"/>
  <c r="PB69"/>
  <c r="PC69"/>
  <c r="OO167" s="1"/>
  <c r="PD69"/>
  <c r="OP246" s="1"/>
  <c r="PE69"/>
  <c r="PF69"/>
  <c r="PH69"/>
  <c r="PI69"/>
  <c r="PJ69"/>
  <c r="OV167" s="1"/>
  <c r="PK69"/>
  <c r="OW246" s="1"/>
  <c r="PL69"/>
  <c r="PO69"/>
  <c r="PP69"/>
  <c r="PQ69"/>
  <c r="PC167" s="1"/>
  <c r="PR69"/>
  <c r="PD246" s="1"/>
  <c r="PS69"/>
  <c r="PT69"/>
  <c r="PV69"/>
  <c r="PW69"/>
  <c r="PX69"/>
  <c r="PJ167" s="1"/>
  <c r="PY69"/>
  <c r="PK246" s="1"/>
  <c r="PZ69"/>
  <c r="QC69"/>
  <c r="QD69"/>
  <c r="QE69"/>
  <c r="PQ167" s="1"/>
  <c r="QF69"/>
  <c r="PR246" s="1"/>
  <c r="QG69"/>
  <c r="QH69"/>
  <c r="QJ69"/>
  <c r="QK69"/>
  <c r="QL69"/>
  <c r="PX167" s="1"/>
  <c r="QM69"/>
  <c r="PY246" s="1"/>
  <c r="QN69"/>
  <c r="QO69"/>
  <c r="QQ69"/>
  <c r="QR69"/>
  <c r="QS69"/>
  <c r="QE167" s="1"/>
  <c r="QT69"/>
  <c r="QF246" s="1"/>
  <c r="QU69"/>
  <c r="QV69"/>
  <c r="D78"/>
  <c r="E78"/>
  <c r="F78"/>
  <c r="F168" s="1"/>
  <c r="G78"/>
  <c r="G247" s="1"/>
  <c r="H78"/>
  <c r="M168"/>
  <c r="N247"/>
  <c r="T168"/>
  <c r="U247"/>
  <c r="AA168"/>
  <c r="AB247"/>
  <c r="AH168"/>
  <c r="AI247"/>
  <c r="AM70"/>
  <c r="AN70"/>
  <c r="AO168"/>
  <c r="AP247"/>
  <c r="AQ70"/>
  <c r="AV168"/>
  <c r="AW247"/>
  <c r="BC168"/>
  <c r="BD247"/>
  <c r="BJ168"/>
  <c r="BK247"/>
  <c r="BQ168"/>
  <c r="BR247"/>
  <c r="BX168"/>
  <c r="BY247"/>
  <c r="T44" i="4"/>
  <c r="CE168" i="2"/>
  <c r="CF247"/>
  <c r="CL168"/>
  <c r="CM247"/>
  <c r="CS168"/>
  <c r="CT247"/>
  <c r="CZ168"/>
  <c r="DA247"/>
  <c r="DG168"/>
  <c r="DH247"/>
  <c r="DN168"/>
  <c r="DO247"/>
  <c r="DU168"/>
  <c r="DV247"/>
  <c r="EB168"/>
  <c r="EC247"/>
  <c r="EI168"/>
  <c r="EJ247"/>
  <c r="EP168"/>
  <c r="EQ247"/>
  <c r="EW168"/>
  <c r="EX247"/>
  <c r="FD168"/>
  <c r="FE247"/>
  <c r="FI70"/>
  <c r="FJ70"/>
  <c r="FK70"/>
  <c r="FK168" s="1"/>
  <c r="FL70"/>
  <c r="FL247" s="1"/>
  <c r="FM70"/>
  <c r="FR168"/>
  <c r="FS247"/>
  <c r="FW70"/>
  <c r="FX70"/>
  <c r="FY70"/>
  <c r="FY168" s="1"/>
  <c r="FZ70"/>
  <c r="FZ247" s="1"/>
  <c r="GA70"/>
  <c r="GG247"/>
  <c r="GM168"/>
  <c r="GN247"/>
  <c r="GT168"/>
  <c r="GU247"/>
  <c r="HA168"/>
  <c r="HB247"/>
  <c r="HI247"/>
  <c r="HO168"/>
  <c r="HP247"/>
  <c r="HV168"/>
  <c r="HW247"/>
  <c r="IC168"/>
  <c r="ID247"/>
  <c r="AQ44" i="4"/>
  <c r="IJ168" i="2"/>
  <c r="IK247"/>
  <c r="IO70"/>
  <c r="IP70"/>
  <c r="IQ168"/>
  <c r="IR247"/>
  <c r="IS70"/>
  <c r="IV70"/>
  <c r="IW70"/>
  <c r="IX70"/>
  <c r="IX168" s="1"/>
  <c r="IY70"/>
  <c r="IY247" s="1"/>
  <c r="IZ70"/>
  <c r="AU44" i="4"/>
  <c r="JJ70" i="2"/>
  <c r="JK70"/>
  <c r="JL70"/>
  <c r="JL168" s="1"/>
  <c r="JM70"/>
  <c r="JM247" s="1"/>
  <c r="JN70"/>
  <c r="JQ70"/>
  <c r="JR70"/>
  <c r="JS168"/>
  <c r="JT247"/>
  <c r="JU70"/>
  <c r="JX70"/>
  <c r="JY70"/>
  <c r="JZ70"/>
  <c r="JZ168" s="1"/>
  <c r="KA70"/>
  <c r="KA247" s="1"/>
  <c r="KB70"/>
  <c r="KC70"/>
  <c r="KG168"/>
  <c r="KH247"/>
  <c r="AY44" i="4"/>
  <c r="KN168" i="2"/>
  <c r="KO247"/>
  <c r="KS70"/>
  <c r="KT70"/>
  <c r="KU70"/>
  <c r="KU168" s="1"/>
  <c r="KV70"/>
  <c r="KV247" s="1"/>
  <c r="KW70"/>
  <c r="KZ70"/>
  <c r="LA70"/>
  <c r="LB70"/>
  <c r="LB168" s="1"/>
  <c r="LC70"/>
  <c r="LC247" s="1"/>
  <c r="LD70"/>
  <c r="LN70"/>
  <c r="LO70"/>
  <c r="LP70"/>
  <c r="LI168" s="1"/>
  <c r="LQ70"/>
  <c r="LJ247" s="1"/>
  <c r="LR70"/>
  <c r="LS70"/>
  <c r="MB70"/>
  <c r="MC70"/>
  <c r="MD70"/>
  <c r="LP168" s="1"/>
  <c r="ME70"/>
  <c r="LQ247" s="1"/>
  <c r="MF70"/>
  <c r="MG70"/>
  <c r="MI70"/>
  <c r="MJ70"/>
  <c r="MM70"/>
  <c r="MP70"/>
  <c r="MQ70"/>
  <c r="MS70"/>
  <c r="ME247" s="1"/>
  <c r="MT70"/>
  <c r="MW70"/>
  <c r="MX70"/>
  <c r="MY70"/>
  <c r="MK168" s="1"/>
  <c r="MZ70"/>
  <c r="ML247" s="1"/>
  <c r="NA70"/>
  <c r="NB70"/>
  <c r="ND70"/>
  <c r="NE70"/>
  <c r="NF70"/>
  <c r="MR168" s="1"/>
  <c r="NG70"/>
  <c r="MS247" s="1"/>
  <c r="NH70"/>
  <c r="NK70"/>
  <c r="NL70"/>
  <c r="NM70"/>
  <c r="MY168" s="1"/>
  <c r="NN70"/>
  <c r="MZ247" s="1"/>
  <c r="NO70"/>
  <c r="NP70"/>
  <c r="NR70"/>
  <c r="NS70"/>
  <c r="NT70"/>
  <c r="NF168" s="1"/>
  <c r="NU70"/>
  <c r="NG247" s="1"/>
  <c r="NV70"/>
  <c r="NY70"/>
  <c r="NZ70"/>
  <c r="OA70"/>
  <c r="NM168" s="1"/>
  <c r="OB70"/>
  <c r="NN247" s="1"/>
  <c r="OC70"/>
  <c r="OD70"/>
  <c r="OF70"/>
  <c r="OG70"/>
  <c r="OH70"/>
  <c r="NT168" s="1"/>
  <c r="OI70"/>
  <c r="NU247" s="1"/>
  <c r="OJ70"/>
  <c r="OM70"/>
  <c r="ON70"/>
  <c r="OO70"/>
  <c r="OA168" s="1"/>
  <c r="OP70"/>
  <c r="OB247" s="1"/>
  <c r="OQ70"/>
  <c r="OT70"/>
  <c r="OU70"/>
  <c r="OV70"/>
  <c r="OH168" s="1"/>
  <c r="OW70"/>
  <c r="OI247" s="1"/>
  <c r="OX70"/>
  <c r="OY70"/>
  <c r="PA70"/>
  <c r="PB70"/>
  <c r="PC70"/>
  <c r="OO168" s="1"/>
  <c r="PD70"/>
  <c r="OP247" s="1"/>
  <c r="PE70"/>
  <c r="PF70"/>
  <c r="PH70"/>
  <c r="PI70"/>
  <c r="PJ70"/>
  <c r="OV168" s="1"/>
  <c r="PK70"/>
  <c r="OW247" s="1"/>
  <c r="PL70"/>
  <c r="PM70"/>
  <c r="PO70"/>
  <c r="PP70"/>
  <c r="PQ70"/>
  <c r="PC168" s="1"/>
  <c r="PR70"/>
  <c r="PD247" s="1"/>
  <c r="PS70"/>
  <c r="PT70"/>
  <c r="PV70"/>
  <c r="PW70"/>
  <c r="PX70"/>
  <c r="PJ168" s="1"/>
  <c r="PY70"/>
  <c r="PK247" s="1"/>
  <c r="PZ70"/>
  <c r="QA70"/>
  <c r="QC70"/>
  <c r="QD70"/>
  <c r="QE70"/>
  <c r="PQ168" s="1"/>
  <c r="QF70"/>
  <c r="PR247" s="1"/>
  <c r="QG70"/>
  <c r="QH70"/>
  <c r="QJ70"/>
  <c r="QK70"/>
  <c r="QL70"/>
  <c r="PX168" s="1"/>
  <c r="QM70"/>
  <c r="PY247" s="1"/>
  <c r="QN70"/>
  <c r="QO70"/>
  <c r="QQ70"/>
  <c r="QR70"/>
  <c r="QS70"/>
  <c r="QE168" s="1"/>
  <c r="QT70"/>
  <c r="QF247" s="1"/>
  <c r="QU70"/>
  <c r="QV70"/>
  <c r="D79"/>
  <c r="E79"/>
  <c r="F79"/>
  <c r="F169" s="1"/>
  <c r="G79"/>
  <c r="G248" s="1"/>
  <c r="H79"/>
  <c r="M169"/>
  <c r="N248"/>
  <c r="T169"/>
  <c r="U248"/>
  <c r="AA169"/>
  <c r="AB248"/>
  <c r="AH169"/>
  <c r="AI248"/>
  <c r="AK71"/>
  <c r="N3" i="4" s="1"/>
  <c r="AM71" i="2"/>
  <c r="AN71"/>
  <c r="AO169"/>
  <c r="AP248"/>
  <c r="AQ71"/>
  <c r="AV169"/>
  <c r="AW248"/>
  <c r="BC169"/>
  <c r="BD248"/>
  <c r="BJ169"/>
  <c r="BK248"/>
  <c r="BQ169"/>
  <c r="BR248"/>
  <c r="S3" i="4"/>
  <c r="BX169" i="2"/>
  <c r="BY248"/>
  <c r="T3" i="4"/>
  <c r="CE169" i="2"/>
  <c r="CF248"/>
  <c r="U3" i="4"/>
  <c r="CL169" i="2"/>
  <c r="CM248"/>
  <c r="CS169"/>
  <c r="CT248"/>
  <c r="CZ169"/>
  <c r="DA248"/>
  <c r="X3" i="4"/>
  <c r="DG169" i="2"/>
  <c r="DH248"/>
  <c r="Y3" i="4"/>
  <c r="DN169" i="2"/>
  <c r="DO248"/>
  <c r="Z3" i="4"/>
  <c r="DU169" i="2"/>
  <c r="DV248"/>
  <c r="AA3" i="4"/>
  <c r="EB169" i="2"/>
  <c r="EC248"/>
  <c r="AB3" i="4"/>
  <c r="EI169" i="2"/>
  <c r="EJ248"/>
  <c r="EP169"/>
  <c r="EQ248"/>
  <c r="EW169"/>
  <c r="EX248"/>
  <c r="AE3" i="4"/>
  <c r="FD169" i="2"/>
  <c r="FE248"/>
  <c r="FI71"/>
  <c r="FJ71"/>
  <c r="FK71"/>
  <c r="FK169" s="1"/>
  <c r="FL71"/>
  <c r="FL248" s="1"/>
  <c r="FM71"/>
  <c r="FR169"/>
  <c r="FS248"/>
  <c r="FW71"/>
  <c r="FX71"/>
  <c r="FY71"/>
  <c r="FY169" s="1"/>
  <c r="FZ71"/>
  <c r="FZ248" s="1"/>
  <c r="GA71"/>
  <c r="GG248"/>
  <c r="GM169"/>
  <c r="GN248"/>
  <c r="AK3" i="4"/>
  <c r="GT169" i="2"/>
  <c r="GU248"/>
  <c r="HA169"/>
  <c r="HB248"/>
  <c r="AM3" i="4"/>
  <c r="HI248" i="2"/>
  <c r="HO169"/>
  <c r="HP248"/>
  <c r="AO3" i="4"/>
  <c r="HV169" i="2"/>
  <c r="HW248"/>
  <c r="IC169"/>
  <c r="ID248"/>
  <c r="AQ3" i="4"/>
  <c r="IJ169" i="2"/>
  <c r="IK248"/>
  <c r="IO71"/>
  <c r="IP71"/>
  <c r="IQ169"/>
  <c r="IR248"/>
  <c r="IS71"/>
  <c r="IV71"/>
  <c r="JA71" s="1"/>
  <c r="AT3" i="4" s="1"/>
  <c r="IW71" i="2"/>
  <c r="IX71"/>
  <c r="IX169" s="1"/>
  <c r="IY71"/>
  <c r="IY248" s="1"/>
  <c r="IZ71"/>
  <c r="AU3" i="4"/>
  <c r="JJ71" i="2"/>
  <c r="JK71"/>
  <c r="JL71"/>
  <c r="JL169" s="1"/>
  <c r="JM71"/>
  <c r="JM248" s="1"/>
  <c r="JN71"/>
  <c r="JO71"/>
  <c r="JQ71"/>
  <c r="JR71"/>
  <c r="JS169"/>
  <c r="JT248"/>
  <c r="JU71"/>
  <c r="JX71"/>
  <c r="JY71"/>
  <c r="JZ71"/>
  <c r="JZ169" s="1"/>
  <c r="KA71"/>
  <c r="KA248" s="1"/>
  <c r="KB71"/>
  <c r="KC71"/>
  <c r="KG169"/>
  <c r="KH248"/>
  <c r="AY3" i="4"/>
  <c r="KQ71" i="2"/>
  <c r="AZ3" i="4" s="1"/>
  <c r="KN169" i="2"/>
  <c r="KO248"/>
  <c r="KS71"/>
  <c r="KT71"/>
  <c r="KU71"/>
  <c r="KU169" s="1"/>
  <c r="KV71"/>
  <c r="KV248" s="1"/>
  <c r="KW71"/>
  <c r="KX71"/>
  <c r="KZ71"/>
  <c r="LA71"/>
  <c r="LB71"/>
  <c r="LB169" s="1"/>
  <c r="LC71"/>
  <c r="LC248" s="1"/>
  <c r="LD71"/>
  <c r="LE71"/>
  <c r="LN71"/>
  <c r="LO71"/>
  <c r="LP71"/>
  <c r="LI169" s="1"/>
  <c r="LQ71"/>
  <c r="LJ248" s="1"/>
  <c r="LR71"/>
  <c r="LS71"/>
  <c r="MB71"/>
  <c r="MC71"/>
  <c r="MD71"/>
  <c r="LP169" s="1"/>
  <c r="ME71"/>
  <c r="LQ248" s="1"/>
  <c r="MF71"/>
  <c r="MG71"/>
  <c r="MI71"/>
  <c r="MJ71"/>
  <c r="MM71"/>
  <c r="MN71"/>
  <c r="MP71"/>
  <c r="MQ71"/>
  <c r="MS71"/>
  <c r="ME248" s="1"/>
  <c r="MT71"/>
  <c r="MU71"/>
  <c r="MW71"/>
  <c r="MX71"/>
  <c r="MY71"/>
  <c r="MK169" s="1"/>
  <c r="MZ71"/>
  <c r="ML248" s="1"/>
  <c r="NA71"/>
  <c r="NB71"/>
  <c r="ND71"/>
  <c r="NE71"/>
  <c r="NF71"/>
  <c r="MR169" s="1"/>
  <c r="NG71"/>
  <c r="MS248" s="1"/>
  <c r="NH71"/>
  <c r="NI71"/>
  <c r="NK71"/>
  <c r="NL71"/>
  <c r="NM71"/>
  <c r="MY169" s="1"/>
  <c r="NN71"/>
  <c r="MZ248" s="1"/>
  <c r="NO71"/>
  <c r="NP71"/>
  <c r="NR71"/>
  <c r="NS71"/>
  <c r="NT71"/>
  <c r="NF169" s="1"/>
  <c r="NU71"/>
  <c r="NG248" s="1"/>
  <c r="NV71"/>
  <c r="NW71"/>
  <c r="NY71"/>
  <c r="NZ71"/>
  <c r="OA71"/>
  <c r="NM169" s="1"/>
  <c r="OB71"/>
  <c r="NN248" s="1"/>
  <c r="OC71"/>
  <c r="OD71"/>
  <c r="OF71"/>
  <c r="OG71"/>
  <c r="OH71"/>
  <c r="NT169" s="1"/>
  <c r="OI71"/>
  <c r="NU248" s="1"/>
  <c r="OJ71"/>
  <c r="OK71"/>
  <c r="OM71"/>
  <c r="ON71"/>
  <c r="OO71"/>
  <c r="OA169" s="1"/>
  <c r="OP71"/>
  <c r="OB248" s="1"/>
  <c r="OQ71"/>
  <c r="OR71"/>
  <c r="OT71"/>
  <c r="OU71"/>
  <c r="OV71"/>
  <c r="OH169" s="1"/>
  <c r="OW71"/>
  <c r="OI248" s="1"/>
  <c r="OX71"/>
  <c r="OY71"/>
  <c r="PA71"/>
  <c r="PB71"/>
  <c r="PC71"/>
  <c r="OO169" s="1"/>
  <c r="PD71"/>
  <c r="OP248" s="1"/>
  <c r="PE71"/>
  <c r="PF71"/>
  <c r="PH71"/>
  <c r="PI71"/>
  <c r="PJ71"/>
  <c r="OV169" s="1"/>
  <c r="PK71"/>
  <c r="OW248" s="1"/>
  <c r="PL71"/>
  <c r="PM71"/>
  <c r="PO71"/>
  <c r="PP71"/>
  <c r="PQ71"/>
  <c r="PC169" s="1"/>
  <c r="PR71"/>
  <c r="PD248" s="1"/>
  <c r="PS71"/>
  <c r="PT71"/>
  <c r="PV71"/>
  <c r="PW71"/>
  <c r="PX71"/>
  <c r="PJ169" s="1"/>
  <c r="PY71"/>
  <c r="PK248" s="1"/>
  <c r="PZ71"/>
  <c r="QA71"/>
  <c r="QC71"/>
  <c r="QD71"/>
  <c r="QE71"/>
  <c r="PQ169" s="1"/>
  <c r="QF71"/>
  <c r="PR248" s="1"/>
  <c r="QG71"/>
  <c r="QH71"/>
  <c r="QJ71"/>
  <c r="QK71"/>
  <c r="QL71"/>
  <c r="PX169" s="1"/>
  <c r="QM71"/>
  <c r="PY248" s="1"/>
  <c r="QN71"/>
  <c r="QO71"/>
  <c r="QQ71"/>
  <c r="QR71"/>
  <c r="QS71"/>
  <c r="QE169" s="1"/>
  <c r="QT71"/>
  <c r="QF248" s="1"/>
  <c r="QU71"/>
  <c r="QV71"/>
  <c r="D80"/>
  <c r="E80"/>
  <c r="F80"/>
  <c r="F170" s="1"/>
  <c r="G80"/>
  <c r="G249" s="1"/>
  <c r="H80"/>
  <c r="M170"/>
  <c r="N249"/>
  <c r="T170"/>
  <c r="U249"/>
  <c r="AA170"/>
  <c r="AB249"/>
  <c r="AH170"/>
  <c r="AI249"/>
  <c r="AK72"/>
  <c r="N68" i="4" s="1"/>
  <c r="AM72" i="2"/>
  <c r="AN72"/>
  <c r="AO170"/>
  <c r="AP249"/>
  <c r="AQ72"/>
  <c r="AR72"/>
  <c r="O68" i="4" s="1"/>
  <c r="AV170" i="2"/>
  <c r="AW249"/>
  <c r="P68" i="4"/>
  <c r="BC170" i="2"/>
  <c r="BD249"/>
  <c r="BJ170"/>
  <c r="BK249"/>
  <c r="BQ170"/>
  <c r="BR249"/>
  <c r="S68" i="4"/>
  <c r="BX170" i="2"/>
  <c r="BY249"/>
  <c r="T68" i="4"/>
  <c r="CE170" i="2"/>
  <c r="CF249"/>
  <c r="U68" i="4"/>
  <c r="CL170" i="2"/>
  <c r="CM249"/>
  <c r="CS170"/>
  <c r="CT249"/>
  <c r="CZ170"/>
  <c r="DA249"/>
  <c r="X68" i="4"/>
  <c r="DG170" i="2"/>
  <c r="DH249"/>
  <c r="Y68" i="4"/>
  <c r="DN170" i="2"/>
  <c r="DO249"/>
  <c r="Z68" i="4"/>
  <c r="DU170" i="2"/>
  <c r="DV249"/>
  <c r="AA68" i="4"/>
  <c r="EB170" i="2"/>
  <c r="EC249"/>
  <c r="AB68" i="4"/>
  <c r="EI170" i="2"/>
  <c r="EJ249"/>
  <c r="EP170"/>
  <c r="EQ249"/>
  <c r="EW170"/>
  <c r="EX249"/>
  <c r="AE68" i="4"/>
  <c r="FD170" i="2"/>
  <c r="FE249"/>
  <c r="AF68" i="4"/>
  <c r="FI72" i="2"/>
  <c r="FJ72"/>
  <c r="FK72"/>
  <c r="FK170" s="1"/>
  <c r="FL72"/>
  <c r="FL249" s="1"/>
  <c r="FM72"/>
  <c r="FN72"/>
  <c r="AG68" i="4" s="1"/>
  <c r="FR170" i="2"/>
  <c r="FS249"/>
  <c r="FW72"/>
  <c r="FX72"/>
  <c r="FY72"/>
  <c r="FY170" s="1"/>
  <c r="FZ72"/>
  <c r="FZ249" s="1"/>
  <c r="GA72"/>
  <c r="GB72"/>
  <c r="AI68" i="4" s="1"/>
  <c r="GF170" i="2"/>
  <c r="GG249"/>
  <c r="AJ68" i="4"/>
  <c r="GM170" i="2"/>
  <c r="GN249"/>
  <c r="AK68" i="4"/>
  <c r="GT170" i="2"/>
  <c r="GU249"/>
  <c r="AL68" i="4"/>
  <c r="HA170" i="2"/>
  <c r="HB249"/>
  <c r="AM68" i="4"/>
  <c r="HH170" i="2"/>
  <c r="HI249"/>
  <c r="AN68" i="4"/>
  <c r="HO170" i="2"/>
  <c r="HP249"/>
  <c r="AO68" i="4"/>
  <c r="HV170" i="2"/>
  <c r="HW249"/>
  <c r="IC170"/>
  <c r="ID249"/>
  <c r="AQ68" i="4"/>
  <c r="IJ170" i="2"/>
  <c r="IK249"/>
  <c r="AR68" i="4"/>
  <c r="IO72" i="2"/>
  <c r="IP72"/>
  <c r="IQ170"/>
  <c r="IR249"/>
  <c r="IS72"/>
  <c r="IT72"/>
  <c r="AS68" i="4" s="1"/>
  <c r="IV72" i="2"/>
  <c r="IW72"/>
  <c r="IX72"/>
  <c r="IX170" s="1"/>
  <c r="IY72"/>
  <c r="IY249" s="1"/>
  <c r="IZ72"/>
  <c r="JA72"/>
  <c r="AT68" i="4" s="1"/>
  <c r="AU68"/>
  <c r="JJ72" i="2"/>
  <c r="JK72"/>
  <c r="JL72"/>
  <c r="JL170" s="1"/>
  <c r="JM72"/>
  <c r="JM249" s="1"/>
  <c r="JN72"/>
  <c r="JO72"/>
  <c r="JQ72"/>
  <c r="JR72"/>
  <c r="JS170"/>
  <c r="JT249"/>
  <c r="JU72"/>
  <c r="JV72"/>
  <c r="AW68" i="4" s="1"/>
  <c r="JX72" i="2"/>
  <c r="JY72"/>
  <c r="JZ72"/>
  <c r="JZ170" s="1"/>
  <c r="KA72"/>
  <c r="KA249" s="1"/>
  <c r="KB72"/>
  <c r="KC72"/>
  <c r="KG170"/>
  <c r="KH249"/>
  <c r="AY68" i="4"/>
  <c r="KN170" i="2"/>
  <c r="KO249"/>
  <c r="KQ72"/>
  <c r="AZ68" i="4" s="1"/>
  <c r="KS72" i="2"/>
  <c r="KT72"/>
  <c r="KU72"/>
  <c r="KU170" s="1"/>
  <c r="KV72"/>
  <c r="KV249" s="1"/>
  <c r="KW72"/>
  <c r="KX72"/>
  <c r="KZ72"/>
  <c r="LA72"/>
  <c r="LB72"/>
  <c r="LB170" s="1"/>
  <c r="LC72"/>
  <c r="LC249" s="1"/>
  <c r="LD72"/>
  <c r="LE72"/>
  <c r="LN72"/>
  <c r="LO72"/>
  <c r="LP72"/>
  <c r="LI170" s="1"/>
  <c r="LQ72"/>
  <c r="LJ249" s="1"/>
  <c r="LR72"/>
  <c r="LS72"/>
  <c r="MB72"/>
  <c r="MC72"/>
  <c r="MD72"/>
  <c r="LP170" s="1"/>
  <c r="ME72"/>
  <c r="LQ249" s="1"/>
  <c r="MF72"/>
  <c r="MG72"/>
  <c r="MI72"/>
  <c r="MJ72"/>
  <c r="MM72"/>
  <c r="MN72"/>
  <c r="MP72"/>
  <c r="MQ72"/>
  <c r="MS72"/>
  <c r="ME249" s="1"/>
  <c r="MT72"/>
  <c r="MU72"/>
  <c r="MW72"/>
  <c r="MX72"/>
  <c r="MY72"/>
  <c r="MK170" s="1"/>
  <c r="MZ72"/>
  <c r="ML249" s="1"/>
  <c r="NA72"/>
  <c r="NB72"/>
  <c r="ND72"/>
  <c r="NE72"/>
  <c r="NF72"/>
  <c r="MR170" s="1"/>
  <c r="NG72"/>
  <c r="MS249" s="1"/>
  <c r="NH72"/>
  <c r="NI72"/>
  <c r="NK72"/>
  <c r="NL72"/>
  <c r="NM72"/>
  <c r="MY170" s="1"/>
  <c r="NN72"/>
  <c r="MZ249" s="1"/>
  <c r="NO72"/>
  <c r="NP72"/>
  <c r="NR72"/>
  <c r="NS72"/>
  <c r="NT72"/>
  <c r="NF170" s="1"/>
  <c r="NU72"/>
  <c r="NG249" s="1"/>
  <c r="NV72"/>
  <c r="NW72"/>
  <c r="NY72"/>
  <c r="NZ72"/>
  <c r="OA72"/>
  <c r="NM170" s="1"/>
  <c r="OB72"/>
  <c r="NN249" s="1"/>
  <c r="OC72"/>
  <c r="OD72"/>
  <c r="OF72"/>
  <c r="OG72"/>
  <c r="OH72"/>
  <c r="NT170" s="1"/>
  <c r="OI72"/>
  <c r="NU249" s="1"/>
  <c r="OJ72"/>
  <c r="OK72"/>
  <c r="OM72"/>
  <c r="ON72"/>
  <c r="OO72"/>
  <c r="OA170" s="1"/>
  <c r="OP72"/>
  <c r="OB249" s="1"/>
  <c r="OQ72"/>
  <c r="OR72"/>
  <c r="OT72"/>
  <c r="OU72"/>
  <c r="OV72"/>
  <c r="OH170" s="1"/>
  <c r="OW72"/>
  <c r="OI249" s="1"/>
  <c r="OX72"/>
  <c r="OY72"/>
  <c r="PA72"/>
  <c r="PB72"/>
  <c r="PC72"/>
  <c r="OO170" s="1"/>
  <c r="PD72"/>
  <c r="OP249" s="1"/>
  <c r="PE72"/>
  <c r="PF72"/>
  <c r="PH72"/>
  <c r="PI72"/>
  <c r="PJ72"/>
  <c r="OV170" s="1"/>
  <c r="PK72"/>
  <c r="OW249" s="1"/>
  <c r="PL72"/>
  <c r="PM72"/>
  <c r="PO72"/>
  <c r="PP72"/>
  <c r="PQ72"/>
  <c r="PC170" s="1"/>
  <c r="PR72"/>
  <c r="PD249" s="1"/>
  <c r="PS72"/>
  <c r="PT72"/>
  <c r="PV72"/>
  <c r="PW72"/>
  <c r="PX72"/>
  <c r="PJ170" s="1"/>
  <c r="PY72"/>
  <c r="PK249" s="1"/>
  <c r="PZ72"/>
  <c r="QA72"/>
  <c r="QC72"/>
  <c r="QD72"/>
  <c r="QE72"/>
  <c r="PQ170" s="1"/>
  <c r="QF72"/>
  <c r="PR249" s="1"/>
  <c r="QG72"/>
  <c r="QH72"/>
  <c r="QJ72"/>
  <c r="QK72"/>
  <c r="QL72"/>
  <c r="PX170" s="1"/>
  <c r="QM72"/>
  <c r="PY249" s="1"/>
  <c r="QN72"/>
  <c r="QO72"/>
  <c r="QQ72"/>
  <c r="QR72"/>
  <c r="QS72"/>
  <c r="QE170" s="1"/>
  <c r="QT72"/>
  <c r="QF249" s="1"/>
  <c r="QU72"/>
  <c r="QV72"/>
  <c r="D82"/>
  <c r="E82"/>
  <c r="F82"/>
  <c r="F171" s="1"/>
  <c r="G82"/>
  <c r="G250" s="1"/>
  <c r="H82"/>
  <c r="M171"/>
  <c r="N250"/>
  <c r="T171"/>
  <c r="U250"/>
  <c r="AA171"/>
  <c r="AB250"/>
  <c r="AH171"/>
  <c r="AI250"/>
  <c r="AM73"/>
  <c r="AN73"/>
  <c r="AO171"/>
  <c r="AP250"/>
  <c r="AQ73"/>
  <c r="AV171"/>
  <c r="AW250"/>
  <c r="BC171"/>
  <c r="BD250"/>
  <c r="BJ171"/>
  <c r="BK250"/>
  <c r="BR250"/>
  <c r="BX171"/>
  <c r="BY250"/>
  <c r="CE171"/>
  <c r="CF250"/>
  <c r="CL171"/>
  <c r="CM250"/>
  <c r="CS171"/>
  <c r="CT250"/>
  <c r="CZ171"/>
  <c r="DA250"/>
  <c r="DG171"/>
  <c r="DH250"/>
  <c r="DN171"/>
  <c r="DO250"/>
  <c r="DU171"/>
  <c r="DV250"/>
  <c r="EB171"/>
  <c r="EC250"/>
  <c r="EI171"/>
  <c r="EJ250"/>
  <c r="EP171"/>
  <c r="EQ250"/>
  <c r="EW171"/>
  <c r="EX250"/>
  <c r="FD171"/>
  <c r="FE250"/>
  <c r="FI73"/>
  <c r="FJ73"/>
  <c r="FK73"/>
  <c r="FK171" s="1"/>
  <c r="FL73"/>
  <c r="FL250" s="1"/>
  <c r="FM73"/>
  <c r="FS250"/>
  <c r="FW73"/>
  <c r="FX73"/>
  <c r="FY73"/>
  <c r="FY171" s="1"/>
  <c r="FZ73"/>
  <c r="FZ250" s="1"/>
  <c r="GA73"/>
  <c r="GG250"/>
  <c r="GM171"/>
  <c r="GN250"/>
  <c r="GT171"/>
  <c r="GU250"/>
  <c r="HA171"/>
  <c r="HB250"/>
  <c r="HI250"/>
  <c r="HO171"/>
  <c r="HP250"/>
  <c r="HV171"/>
  <c r="HW250"/>
  <c r="IC171"/>
  <c r="ID250"/>
  <c r="IJ171"/>
  <c r="IK250"/>
  <c r="AR51" i="4"/>
  <c r="IO73" i="2"/>
  <c r="IP73"/>
  <c r="IQ171"/>
  <c r="IR250"/>
  <c r="IS73"/>
  <c r="IV73"/>
  <c r="IW73"/>
  <c r="IX73"/>
  <c r="IX171" s="1"/>
  <c r="IY73"/>
  <c r="IY250" s="1"/>
  <c r="IZ73"/>
  <c r="JJ73"/>
  <c r="JK73"/>
  <c r="JL73"/>
  <c r="JL171" s="1"/>
  <c r="JM73"/>
  <c r="JM250" s="1"/>
  <c r="JN73"/>
  <c r="JO73"/>
  <c r="JQ73"/>
  <c r="JR73"/>
  <c r="JS171"/>
  <c r="JT250"/>
  <c r="JU73"/>
  <c r="JX73"/>
  <c r="JY73"/>
  <c r="JZ73"/>
  <c r="JZ171" s="1"/>
  <c r="KA73"/>
  <c r="KA250" s="1"/>
  <c r="KB73"/>
  <c r="KC73"/>
  <c r="KG171"/>
  <c r="KH250"/>
  <c r="AY51" i="4"/>
  <c r="KN171" i="2"/>
  <c r="KO250"/>
  <c r="KS73"/>
  <c r="KT73"/>
  <c r="KU73"/>
  <c r="KU171" s="1"/>
  <c r="KV73"/>
  <c r="KV250" s="1"/>
  <c r="KW73"/>
  <c r="KZ73"/>
  <c r="LA73"/>
  <c r="LB73"/>
  <c r="LB171" s="1"/>
  <c r="LC73"/>
  <c r="LC250" s="1"/>
  <c r="LD73"/>
  <c r="LN73"/>
  <c r="LO73"/>
  <c r="LP73"/>
  <c r="LI171" s="1"/>
  <c r="LQ73"/>
  <c r="LJ250" s="1"/>
  <c r="LR73"/>
  <c r="LS73"/>
  <c r="MB73"/>
  <c r="MC73"/>
  <c r="MD73"/>
  <c r="LP171" s="1"/>
  <c r="ME73"/>
  <c r="LQ250" s="1"/>
  <c r="MF73"/>
  <c r="MG73"/>
  <c r="MI73"/>
  <c r="MJ73"/>
  <c r="MM73"/>
  <c r="MP73"/>
  <c r="MQ73"/>
  <c r="MS73"/>
  <c r="ME250" s="1"/>
  <c r="MT73"/>
  <c r="MU73"/>
  <c r="MW73"/>
  <c r="MX73"/>
  <c r="MY73"/>
  <c r="MK171" s="1"/>
  <c r="MZ73"/>
  <c r="ML250" s="1"/>
  <c r="NA73"/>
  <c r="NB73"/>
  <c r="ND73"/>
  <c r="NE73"/>
  <c r="NF73"/>
  <c r="MR171" s="1"/>
  <c r="NG73"/>
  <c r="MS250" s="1"/>
  <c r="NH73"/>
  <c r="NI73"/>
  <c r="NK73"/>
  <c r="NL73"/>
  <c r="NM73"/>
  <c r="MY171" s="1"/>
  <c r="NN73"/>
  <c r="MZ250" s="1"/>
  <c r="NO73"/>
  <c r="NP73"/>
  <c r="NR73"/>
  <c r="NS73"/>
  <c r="NT73"/>
  <c r="NF171" s="1"/>
  <c r="NU73"/>
  <c r="NG250" s="1"/>
  <c r="NV73"/>
  <c r="NW73"/>
  <c r="NY73"/>
  <c r="NZ73"/>
  <c r="OA73"/>
  <c r="NM171" s="1"/>
  <c r="OB73"/>
  <c r="NN250" s="1"/>
  <c r="OC73"/>
  <c r="OD73"/>
  <c r="OF73"/>
  <c r="OG73"/>
  <c r="OH73"/>
  <c r="NT171" s="1"/>
  <c r="OI73"/>
  <c r="NU250" s="1"/>
  <c r="OJ73"/>
  <c r="OK73"/>
  <c r="OM73"/>
  <c r="ON73"/>
  <c r="OO73"/>
  <c r="OA171" s="1"/>
  <c r="OP73"/>
  <c r="OB250" s="1"/>
  <c r="OQ73"/>
  <c r="OR73"/>
  <c r="OT73"/>
  <c r="OU73"/>
  <c r="OV73"/>
  <c r="OH171" s="1"/>
  <c r="OW73"/>
  <c r="OI250" s="1"/>
  <c r="OX73"/>
  <c r="OY73"/>
  <c r="PA73"/>
  <c r="PB73"/>
  <c r="PC73"/>
  <c r="OO171" s="1"/>
  <c r="PD73"/>
  <c r="OP250" s="1"/>
  <c r="PE73"/>
  <c r="PF73"/>
  <c r="PH73"/>
  <c r="PI73"/>
  <c r="PJ73"/>
  <c r="OV171" s="1"/>
  <c r="PK73"/>
  <c r="OW250" s="1"/>
  <c r="PL73"/>
  <c r="PM73"/>
  <c r="PO73"/>
  <c r="PP73"/>
  <c r="PQ73"/>
  <c r="PC171" s="1"/>
  <c r="PR73"/>
  <c r="PD250" s="1"/>
  <c r="PS73"/>
  <c r="PT73"/>
  <c r="PV73"/>
  <c r="PW73"/>
  <c r="PX73"/>
  <c r="PJ171" s="1"/>
  <c r="PY73"/>
  <c r="PK250" s="1"/>
  <c r="PZ73"/>
  <c r="QA73"/>
  <c r="QC73"/>
  <c r="QD73"/>
  <c r="QE73"/>
  <c r="PQ171" s="1"/>
  <c r="QF73"/>
  <c r="PR250" s="1"/>
  <c r="QG73"/>
  <c r="QH73"/>
  <c r="QJ73"/>
  <c r="QK73"/>
  <c r="QL73"/>
  <c r="PX171" s="1"/>
  <c r="QM73"/>
  <c r="PY250" s="1"/>
  <c r="QN73"/>
  <c r="QO73"/>
  <c r="QQ73"/>
  <c r="QR73"/>
  <c r="QS73"/>
  <c r="QE171" s="1"/>
  <c r="QT73"/>
  <c r="QF250" s="1"/>
  <c r="QU73"/>
  <c r="QV73"/>
  <c r="F172"/>
  <c r="G251"/>
  <c r="M172"/>
  <c r="N251"/>
  <c r="T172"/>
  <c r="U251"/>
  <c r="AA172"/>
  <c r="AB251"/>
  <c r="AH172"/>
  <c r="AI251"/>
  <c r="AM74"/>
  <c r="AN74"/>
  <c r="AO172"/>
  <c r="AP251"/>
  <c r="AQ74"/>
  <c r="AV172"/>
  <c r="AW251"/>
  <c r="P39" i="4"/>
  <c r="BC172" i="2"/>
  <c r="BD251"/>
  <c r="BJ172"/>
  <c r="BK251"/>
  <c r="BQ172"/>
  <c r="BR251"/>
  <c r="S39" i="4"/>
  <c r="BX172" i="2"/>
  <c r="BY251"/>
  <c r="T39" i="4"/>
  <c r="CE172" i="2"/>
  <c r="CF251"/>
  <c r="U39" i="4"/>
  <c r="CL172" i="2"/>
  <c r="CM251"/>
  <c r="CS172"/>
  <c r="CT251"/>
  <c r="CZ172"/>
  <c r="DA251"/>
  <c r="X39" i="4"/>
  <c r="DG172" i="2"/>
  <c r="DH251"/>
  <c r="Y39" i="4"/>
  <c r="DN172" i="2"/>
  <c r="DO251"/>
  <c r="Z39" i="4"/>
  <c r="DU172" i="2"/>
  <c r="DV251"/>
  <c r="AA39" i="4"/>
  <c r="EB172" i="2"/>
  <c r="EC251"/>
  <c r="AB39" i="4"/>
  <c r="EI172" i="2"/>
  <c r="EJ251"/>
  <c r="EP172"/>
  <c r="EQ251"/>
  <c r="EW172"/>
  <c r="EX251"/>
  <c r="AE39" i="4"/>
  <c r="FD172" i="2"/>
  <c r="FE251"/>
  <c r="FI74"/>
  <c r="FJ74"/>
  <c r="FK74"/>
  <c r="FK172" s="1"/>
  <c r="FL74"/>
  <c r="FL251" s="1"/>
  <c r="FM74"/>
  <c r="FR172"/>
  <c r="FS251"/>
  <c r="FW74"/>
  <c r="FX74"/>
  <c r="FY74"/>
  <c r="FY172" s="1"/>
  <c r="FZ74"/>
  <c r="FZ251" s="1"/>
  <c r="GA74"/>
  <c r="GG251"/>
  <c r="GM172"/>
  <c r="GN251"/>
  <c r="AK39" i="4"/>
  <c r="GT172" i="2"/>
  <c r="GU251"/>
  <c r="HA172"/>
  <c r="HB251"/>
  <c r="AM39" i="4"/>
  <c r="HH172" i="2"/>
  <c r="HI251"/>
  <c r="AN39" i="4"/>
  <c r="HO172" i="2"/>
  <c r="HP251"/>
  <c r="AO39" i="4"/>
  <c r="HV172" i="2"/>
  <c r="HW251"/>
  <c r="IC172"/>
  <c r="ID251"/>
  <c r="AQ39" i="4"/>
  <c r="IJ172" i="2"/>
  <c r="IK251"/>
  <c r="IO74"/>
  <c r="IP74"/>
  <c r="IQ172"/>
  <c r="IR251"/>
  <c r="IS74"/>
  <c r="IV74"/>
  <c r="IW74"/>
  <c r="JA74" s="1"/>
  <c r="AT39" i="4" s="1"/>
  <c r="IX74" i="2"/>
  <c r="IX172" s="1"/>
  <c r="IY74"/>
  <c r="IY251" s="1"/>
  <c r="IZ74"/>
  <c r="AU39" i="4"/>
  <c r="JJ74" i="2"/>
  <c r="JK74"/>
  <c r="JL74"/>
  <c r="JL172" s="1"/>
  <c r="JM74"/>
  <c r="JM251" s="1"/>
  <c r="JN74"/>
  <c r="JO74"/>
  <c r="JQ74"/>
  <c r="JR74"/>
  <c r="JS172"/>
  <c r="JT251"/>
  <c r="JU74"/>
  <c r="JV74"/>
  <c r="AW39" i="4" s="1"/>
  <c r="JX74" i="2"/>
  <c r="JY74"/>
  <c r="JZ74"/>
  <c r="JZ172" s="1"/>
  <c r="KA74"/>
  <c r="KA251" s="1"/>
  <c r="KB74"/>
  <c r="KC74"/>
  <c r="KG172"/>
  <c r="KH251"/>
  <c r="AY39" i="4"/>
  <c r="KN172" i="2"/>
  <c r="KO251"/>
  <c r="KQ74"/>
  <c r="AZ39" i="4" s="1"/>
  <c r="KS74" i="2"/>
  <c r="KT74"/>
  <c r="KU74"/>
  <c r="KU172" s="1"/>
  <c r="KV74"/>
  <c r="KV251" s="1"/>
  <c r="KW74"/>
  <c r="KX74"/>
  <c r="KZ74"/>
  <c r="LA74"/>
  <c r="LB74"/>
  <c r="LB172" s="1"/>
  <c r="LC74"/>
  <c r="LC251" s="1"/>
  <c r="LD74"/>
  <c r="LE74"/>
  <c r="LN74"/>
  <c r="LO74"/>
  <c r="LP74"/>
  <c r="LI172" s="1"/>
  <c r="LQ74"/>
  <c r="LJ251" s="1"/>
  <c r="LR74"/>
  <c r="LS74"/>
  <c r="MB74"/>
  <c r="MC74"/>
  <c r="MD74"/>
  <c r="LP172" s="1"/>
  <c r="ME74"/>
  <c r="LQ251" s="1"/>
  <c r="MF74"/>
  <c r="MG74"/>
  <c r="MI74"/>
  <c r="MJ74"/>
  <c r="MM74"/>
  <c r="MN74"/>
  <c r="MP74"/>
  <c r="MQ74"/>
  <c r="MS74"/>
  <c r="ME251" s="1"/>
  <c r="MT74"/>
  <c r="MU74"/>
  <c r="MW74"/>
  <c r="MX74"/>
  <c r="MY74"/>
  <c r="MK172" s="1"/>
  <c r="MZ74"/>
  <c r="ML251" s="1"/>
  <c r="NA74"/>
  <c r="NB74"/>
  <c r="ND74"/>
  <c r="NE74"/>
  <c r="NF74"/>
  <c r="MR172" s="1"/>
  <c r="NG74"/>
  <c r="MS251" s="1"/>
  <c r="NH74"/>
  <c r="NI74"/>
  <c r="NK74"/>
  <c r="NL74"/>
  <c r="NM74"/>
  <c r="MY172" s="1"/>
  <c r="NN74"/>
  <c r="MZ251" s="1"/>
  <c r="NO74"/>
  <c r="NP74"/>
  <c r="NR74"/>
  <c r="NS74"/>
  <c r="NT74"/>
  <c r="NF172" s="1"/>
  <c r="NU74"/>
  <c r="NG251" s="1"/>
  <c r="NV74"/>
  <c r="NW74"/>
  <c r="NY74"/>
  <c r="NZ74"/>
  <c r="OA74"/>
  <c r="NM172" s="1"/>
  <c r="OB74"/>
  <c r="NN251" s="1"/>
  <c r="OC74"/>
  <c r="OD74"/>
  <c r="OF74"/>
  <c r="OG74"/>
  <c r="OH74"/>
  <c r="NT172" s="1"/>
  <c r="OI74"/>
  <c r="NU251" s="1"/>
  <c r="OJ74"/>
  <c r="OK74"/>
  <c r="OM74"/>
  <c r="ON74"/>
  <c r="OO74"/>
  <c r="OA172" s="1"/>
  <c r="OP74"/>
  <c r="OB251" s="1"/>
  <c r="OQ74"/>
  <c r="OR74"/>
  <c r="OT74"/>
  <c r="OU74"/>
  <c r="OV74"/>
  <c r="OH172" s="1"/>
  <c r="OW74"/>
  <c r="OI251" s="1"/>
  <c r="OX74"/>
  <c r="PA74"/>
  <c r="PB74"/>
  <c r="PC74"/>
  <c r="OO172" s="1"/>
  <c r="PD74"/>
  <c r="OP251" s="1"/>
  <c r="PE74"/>
  <c r="PF74"/>
  <c r="PH74"/>
  <c r="PI74"/>
  <c r="PJ74"/>
  <c r="OV172" s="1"/>
  <c r="PK74"/>
  <c r="OW251" s="1"/>
  <c r="PL74"/>
  <c r="PM74"/>
  <c r="PO74"/>
  <c r="PP74"/>
  <c r="PQ74"/>
  <c r="PC172" s="1"/>
  <c r="PR74"/>
  <c r="PD251" s="1"/>
  <c r="PS74"/>
  <c r="PT74"/>
  <c r="PV74"/>
  <c r="PW74"/>
  <c r="PX74"/>
  <c r="PJ172" s="1"/>
  <c r="PY74"/>
  <c r="PK251" s="1"/>
  <c r="PZ74"/>
  <c r="QA74"/>
  <c r="QC74"/>
  <c r="QD74"/>
  <c r="QE74"/>
  <c r="PQ172" s="1"/>
  <c r="QF74"/>
  <c r="PR251" s="1"/>
  <c r="QG74"/>
  <c r="QH74"/>
  <c r="QJ74"/>
  <c r="QK74"/>
  <c r="QL74"/>
  <c r="PX172" s="1"/>
  <c r="QM74"/>
  <c r="PY251" s="1"/>
  <c r="QN74"/>
  <c r="QO74"/>
  <c r="QQ74"/>
  <c r="QR74"/>
  <c r="QS74"/>
  <c r="QE172" s="1"/>
  <c r="QT74"/>
  <c r="QF251" s="1"/>
  <c r="QU74"/>
  <c r="QV74"/>
  <c r="F173"/>
  <c r="G252"/>
  <c r="M173"/>
  <c r="N252"/>
  <c r="T173"/>
  <c r="U252"/>
  <c r="AA173"/>
  <c r="AB252"/>
  <c r="AH173"/>
  <c r="AI252"/>
  <c r="AK75"/>
  <c r="N59" i="4" s="1"/>
  <c r="AM75" i="2"/>
  <c r="AN75"/>
  <c r="AO173"/>
  <c r="AP252"/>
  <c r="AQ75"/>
  <c r="AV173"/>
  <c r="AW252"/>
  <c r="P59" i="4"/>
  <c r="BC173" i="2"/>
  <c r="BD252"/>
  <c r="BJ173"/>
  <c r="BK252"/>
  <c r="BQ173"/>
  <c r="BR252"/>
  <c r="S59" i="4"/>
  <c r="BX173" i="2"/>
  <c r="BY252"/>
  <c r="T59" i="4"/>
  <c r="CE173" i="2"/>
  <c r="CF252"/>
  <c r="U59" i="4"/>
  <c r="CL173" i="2"/>
  <c r="CM252"/>
  <c r="CS173"/>
  <c r="CT252"/>
  <c r="CZ173"/>
  <c r="DA252"/>
  <c r="X59" i="4"/>
  <c r="DG173" i="2"/>
  <c r="DH252"/>
  <c r="Y59" i="4"/>
  <c r="DN173" i="2"/>
  <c r="DO252"/>
  <c r="Z59" i="4"/>
  <c r="DU173" i="2"/>
  <c r="DV252"/>
  <c r="AA59" i="4"/>
  <c r="EB173" i="2"/>
  <c r="EC252"/>
  <c r="AB59" i="4"/>
  <c r="EI173" i="2"/>
  <c r="EJ252"/>
  <c r="EP173"/>
  <c r="EQ252"/>
  <c r="EW173"/>
  <c r="EX252"/>
  <c r="AE59" i="4"/>
  <c r="FD173" i="2"/>
  <c r="FE252"/>
  <c r="AF59" i="4"/>
  <c r="FI75" i="2"/>
  <c r="FJ75"/>
  <c r="FK75"/>
  <c r="FK173" s="1"/>
  <c r="FL75"/>
  <c r="FL252" s="1"/>
  <c r="FM75"/>
  <c r="FN75"/>
  <c r="AG59" i="4" s="1"/>
  <c r="FR173" i="2"/>
  <c r="FS252"/>
  <c r="FW75"/>
  <c r="FX75"/>
  <c r="FY75"/>
  <c r="FY173" s="1"/>
  <c r="FZ75"/>
  <c r="FZ252" s="1"/>
  <c r="GA75"/>
  <c r="GB75"/>
  <c r="AI59" i="4" s="1"/>
  <c r="GF173" i="2"/>
  <c r="GG252"/>
  <c r="AJ59" i="4"/>
  <c r="GM173" i="2"/>
  <c r="GN252"/>
  <c r="AK59" i="4"/>
  <c r="GT173" i="2"/>
  <c r="GU252"/>
  <c r="AL59" i="4"/>
  <c r="HA173" i="2"/>
  <c r="HB252"/>
  <c r="AM59" i="4"/>
  <c r="HH173" i="2"/>
  <c r="HI252"/>
  <c r="AN59" i="4"/>
  <c r="HO173" i="2"/>
  <c r="HP252"/>
  <c r="AO59" i="4"/>
  <c r="HV173" i="2"/>
  <c r="HW252"/>
  <c r="IC173"/>
  <c r="ID252"/>
  <c r="AQ59" i="4"/>
  <c r="IJ173" i="2"/>
  <c r="IK252"/>
  <c r="AR59" i="4"/>
  <c r="IO75" i="2"/>
  <c r="IP75"/>
  <c r="IQ173"/>
  <c r="IR252"/>
  <c r="IS75"/>
  <c r="IT75"/>
  <c r="AS59" i="4" s="1"/>
  <c r="IV75" i="2"/>
  <c r="IW75"/>
  <c r="IX75"/>
  <c r="IX173" s="1"/>
  <c r="IY75"/>
  <c r="IY252" s="1"/>
  <c r="IZ75"/>
  <c r="JA75"/>
  <c r="AT59" i="4" s="1"/>
  <c r="AU59"/>
  <c r="JJ75" i="2"/>
  <c r="JK75"/>
  <c r="JL75"/>
  <c r="JL173" s="1"/>
  <c r="JM75"/>
  <c r="JM252" s="1"/>
  <c r="JN75"/>
  <c r="JO75"/>
  <c r="JQ75"/>
  <c r="JR75"/>
  <c r="JS173"/>
  <c r="JT252"/>
  <c r="JU75"/>
  <c r="JV75"/>
  <c r="AW59" i="4" s="1"/>
  <c r="JX75" i="2"/>
  <c r="JY75"/>
  <c r="JZ75"/>
  <c r="JZ173" s="1"/>
  <c r="KA75"/>
  <c r="KA252" s="1"/>
  <c r="KB75"/>
  <c r="KC75"/>
  <c r="KG173"/>
  <c r="KH252"/>
  <c r="AY59" i="4"/>
  <c r="KN173" i="2"/>
  <c r="KO252"/>
  <c r="KQ75"/>
  <c r="AZ59" i="4" s="1"/>
  <c r="KS75" i="2"/>
  <c r="KT75"/>
  <c r="KU75"/>
  <c r="KU173" s="1"/>
  <c r="KV75"/>
  <c r="KV252" s="1"/>
  <c r="KW75"/>
  <c r="KX75"/>
  <c r="KZ75"/>
  <c r="LA75"/>
  <c r="LB75"/>
  <c r="LB173" s="1"/>
  <c r="LC75"/>
  <c r="LC252" s="1"/>
  <c r="LD75"/>
  <c r="LE75"/>
  <c r="LN75"/>
  <c r="LO75"/>
  <c r="LP75"/>
  <c r="LI173" s="1"/>
  <c r="LQ75"/>
  <c r="LJ252" s="1"/>
  <c r="LR75"/>
  <c r="LS75"/>
  <c r="MB75"/>
  <c r="MC75"/>
  <c r="MD75"/>
  <c r="LP173" s="1"/>
  <c r="ME75"/>
  <c r="LQ252" s="1"/>
  <c r="MF75"/>
  <c r="MG75"/>
  <c r="MI75"/>
  <c r="MJ75"/>
  <c r="MM75"/>
  <c r="MN75"/>
  <c r="MP75"/>
  <c r="MQ75"/>
  <c r="MS75"/>
  <c r="ME252" s="1"/>
  <c r="MT75"/>
  <c r="MU75"/>
  <c r="MW75"/>
  <c r="MX75"/>
  <c r="MY75"/>
  <c r="MK173" s="1"/>
  <c r="MZ75"/>
  <c r="ML252" s="1"/>
  <c r="NA75"/>
  <c r="NB75"/>
  <c r="ND75"/>
  <c r="NE75"/>
  <c r="NF75"/>
  <c r="MR173" s="1"/>
  <c r="NG75"/>
  <c r="MS252" s="1"/>
  <c r="NH75"/>
  <c r="NI75"/>
  <c r="NK75"/>
  <c r="NL75"/>
  <c r="NM75"/>
  <c r="MY173" s="1"/>
  <c r="NN75"/>
  <c r="MZ252" s="1"/>
  <c r="NO75"/>
  <c r="NP75"/>
  <c r="NR75"/>
  <c r="NS75"/>
  <c r="NT75"/>
  <c r="NF173" s="1"/>
  <c r="NU75"/>
  <c r="NG252" s="1"/>
  <c r="NV75"/>
  <c r="NW75"/>
  <c r="NY75"/>
  <c r="NZ75"/>
  <c r="OA75"/>
  <c r="NM173" s="1"/>
  <c r="OB75"/>
  <c r="NN252" s="1"/>
  <c r="OC75"/>
  <c r="OD75"/>
  <c r="OF75"/>
  <c r="OG75"/>
  <c r="OH75"/>
  <c r="NT173" s="1"/>
  <c r="OI75"/>
  <c r="NU252" s="1"/>
  <c r="OJ75"/>
  <c r="OK75"/>
  <c r="OM75"/>
  <c r="ON75"/>
  <c r="OO75"/>
  <c r="OA173" s="1"/>
  <c r="OP75"/>
  <c r="OB252" s="1"/>
  <c r="OQ75"/>
  <c r="OR75"/>
  <c r="OT75"/>
  <c r="OU75"/>
  <c r="OV75"/>
  <c r="OH173" s="1"/>
  <c r="OW75"/>
  <c r="OI252" s="1"/>
  <c r="OX75"/>
  <c r="OY75"/>
  <c r="PA75"/>
  <c r="PB75"/>
  <c r="PC75"/>
  <c r="OO173" s="1"/>
  <c r="PD75"/>
  <c r="OP252" s="1"/>
  <c r="PE75"/>
  <c r="PF75"/>
  <c r="PH75"/>
  <c r="PI75"/>
  <c r="PJ75"/>
  <c r="OV173" s="1"/>
  <c r="PK75"/>
  <c r="OW252" s="1"/>
  <c r="PL75"/>
  <c r="PM75"/>
  <c r="PO75"/>
  <c r="PP75"/>
  <c r="PQ75"/>
  <c r="PC173" s="1"/>
  <c r="PR75"/>
  <c r="PD252" s="1"/>
  <c r="PS75"/>
  <c r="PT75"/>
  <c r="PV75"/>
  <c r="PW75"/>
  <c r="PX75"/>
  <c r="PJ173" s="1"/>
  <c r="PY75"/>
  <c r="PK252" s="1"/>
  <c r="PZ75"/>
  <c r="QA75"/>
  <c r="QC75"/>
  <c r="QD75"/>
  <c r="QE75"/>
  <c r="PQ173" s="1"/>
  <c r="QF75"/>
  <c r="PR252" s="1"/>
  <c r="QG75"/>
  <c r="QH75"/>
  <c r="QJ75"/>
  <c r="QK75"/>
  <c r="QL75"/>
  <c r="PX173" s="1"/>
  <c r="QM75"/>
  <c r="PY252" s="1"/>
  <c r="QN75"/>
  <c r="QO75"/>
  <c r="QQ75"/>
  <c r="QR75"/>
  <c r="QS75"/>
  <c r="QE173" s="1"/>
  <c r="QT75"/>
  <c r="QF252" s="1"/>
  <c r="QU75"/>
  <c r="QV75"/>
  <c r="F174"/>
  <c r="G253"/>
  <c r="P84"/>
  <c r="K22" i="4" s="1"/>
  <c r="M174" i="2"/>
  <c r="N253"/>
  <c r="T174"/>
  <c r="U253"/>
  <c r="AA174"/>
  <c r="AB253"/>
  <c r="AH174"/>
  <c r="AI253"/>
  <c r="AM76"/>
  <c r="AN76"/>
  <c r="AO174"/>
  <c r="AP253"/>
  <c r="AQ76"/>
  <c r="AR76"/>
  <c r="O56" i="4" s="1"/>
  <c r="AV174" i="2"/>
  <c r="AW253"/>
  <c r="P56" i="4"/>
  <c r="BC174" i="2"/>
  <c r="BD253"/>
  <c r="BJ174"/>
  <c r="BK253"/>
  <c r="BQ174"/>
  <c r="BR253"/>
  <c r="BX174"/>
  <c r="BY253"/>
  <c r="T56" i="4"/>
  <c r="CE174" i="2"/>
  <c r="CF253"/>
  <c r="U56" i="4"/>
  <c r="CL174" i="2"/>
  <c r="CM253"/>
  <c r="CS174"/>
  <c r="CT253"/>
  <c r="CZ174"/>
  <c r="DA253"/>
  <c r="X56" i="4"/>
  <c r="DG174" i="2"/>
  <c r="DH253"/>
  <c r="Y56" i="4"/>
  <c r="DN174" i="2"/>
  <c r="DO253"/>
  <c r="DU174"/>
  <c r="DV253"/>
  <c r="EB174"/>
  <c r="EC253"/>
  <c r="EI174"/>
  <c r="EJ253"/>
  <c r="EP174"/>
  <c r="EQ253"/>
  <c r="EW174"/>
  <c r="EX253"/>
  <c r="AE56" i="4"/>
  <c r="FD174" i="2"/>
  <c r="FE253"/>
  <c r="AF56" i="4"/>
  <c r="FI76" i="2"/>
  <c r="FJ76"/>
  <c r="FK76"/>
  <c r="FK174" s="1"/>
  <c r="FL76"/>
  <c r="FL253" s="1"/>
  <c r="FM76"/>
  <c r="FN76"/>
  <c r="AG56" i="4" s="1"/>
  <c r="FR174" i="2"/>
  <c r="FS253"/>
  <c r="FW76"/>
  <c r="FX76"/>
  <c r="FY76"/>
  <c r="FY174" s="1"/>
  <c r="FZ76"/>
  <c r="FZ253" s="1"/>
  <c r="GA76"/>
  <c r="GB76"/>
  <c r="AI56" i="4" s="1"/>
  <c r="GF174" i="2"/>
  <c r="GG253"/>
  <c r="AJ56" i="4"/>
  <c r="GM174" i="2"/>
  <c r="GN253"/>
  <c r="AK56" i="4"/>
  <c r="GT174" i="2"/>
  <c r="GU253"/>
  <c r="AL56" i="4"/>
  <c r="HA174" i="2"/>
  <c r="HB253"/>
  <c r="AM56" i="4"/>
  <c r="HH174" i="2"/>
  <c r="HI253"/>
  <c r="AN56" i="4"/>
  <c r="HO174" i="2"/>
  <c r="HP253"/>
  <c r="AO56" i="4"/>
  <c r="HV174" i="2"/>
  <c r="HW253"/>
  <c r="IC174"/>
  <c r="ID253"/>
  <c r="AQ56" i="4"/>
  <c r="IJ174" i="2"/>
  <c r="IK253"/>
  <c r="AR56" i="4"/>
  <c r="IO76" i="2"/>
  <c r="IP76"/>
  <c r="IQ174"/>
  <c r="IR253"/>
  <c r="IS76"/>
  <c r="IT76"/>
  <c r="AS56" i="4" s="1"/>
  <c r="IV76" i="2"/>
  <c r="IW76"/>
  <c r="IX76"/>
  <c r="IX174" s="1"/>
  <c r="IY76"/>
  <c r="IY253" s="1"/>
  <c r="IZ76"/>
  <c r="JA76"/>
  <c r="AT56" i="4" s="1"/>
  <c r="JJ76" i="2"/>
  <c r="JK76"/>
  <c r="JL76"/>
  <c r="JL174" s="1"/>
  <c r="JM76"/>
  <c r="JM253" s="1"/>
  <c r="JN76"/>
  <c r="JO76"/>
  <c r="JQ76"/>
  <c r="JR76"/>
  <c r="JS174"/>
  <c r="JT253"/>
  <c r="JU76"/>
  <c r="JV76"/>
  <c r="AW56" i="4" s="1"/>
  <c r="JX76" i="2"/>
  <c r="JY76"/>
  <c r="JZ76"/>
  <c r="JZ174" s="1"/>
  <c r="KA76"/>
  <c r="KA253" s="1"/>
  <c r="KB76"/>
  <c r="KC76"/>
  <c r="KG174"/>
  <c r="KH253"/>
  <c r="AY56" i="4"/>
  <c r="KN174" i="2"/>
  <c r="KO253"/>
  <c r="KQ76"/>
  <c r="AZ56" i="4" s="1"/>
  <c r="KS76" i="2"/>
  <c r="KT76"/>
  <c r="KU76"/>
  <c r="KU174" s="1"/>
  <c r="KV76"/>
  <c r="KV253" s="1"/>
  <c r="KW76"/>
  <c r="KX76"/>
  <c r="KZ76"/>
  <c r="LA76"/>
  <c r="LB76"/>
  <c r="LB174" s="1"/>
  <c r="LC76"/>
  <c r="LC253" s="1"/>
  <c r="LD76"/>
  <c r="LE76"/>
  <c r="LN76"/>
  <c r="LO76"/>
  <c r="LP76"/>
  <c r="LI174" s="1"/>
  <c r="LQ76"/>
  <c r="LJ253" s="1"/>
  <c r="LR76"/>
  <c r="LS76"/>
  <c r="MB76"/>
  <c r="MC76"/>
  <c r="MD76"/>
  <c r="LP174" s="1"/>
  <c r="ME76"/>
  <c r="LQ253" s="1"/>
  <c r="MF76"/>
  <c r="MG76"/>
  <c r="MI76"/>
  <c r="MJ76"/>
  <c r="MM76"/>
  <c r="MN76"/>
  <c r="MP76"/>
  <c r="MQ76"/>
  <c r="MS76"/>
  <c r="ME253" s="1"/>
  <c r="MT76"/>
  <c r="MU76"/>
  <c r="MW76"/>
  <c r="MX76"/>
  <c r="MY76"/>
  <c r="MK174" s="1"/>
  <c r="MZ76"/>
  <c r="ML253" s="1"/>
  <c r="NA76"/>
  <c r="NB76"/>
  <c r="ND76"/>
  <c r="NE76"/>
  <c r="NF76"/>
  <c r="MR174" s="1"/>
  <c r="NG76"/>
  <c r="MS253" s="1"/>
  <c r="NH76"/>
  <c r="NI76"/>
  <c r="NK76"/>
  <c r="NL76"/>
  <c r="NM76"/>
  <c r="MY174" s="1"/>
  <c r="NN76"/>
  <c r="MZ253" s="1"/>
  <c r="NO76"/>
  <c r="NP76"/>
  <c r="NR76"/>
  <c r="NS76"/>
  <c r="NT76"/>
  <c r="NF174" s="1"/>
  <c r="NU76"/>
  <c r="NG253" s="1"/>
  <c r="NV76"/>
  <c r="NW76"/>
  <c r="NY76"/>
  <c r="NZ76"/>
  <c r="OA76"/>
  <c r="NM174" s="1"/>
  <c r="OB76"/>
  <c r="NN253" s="1"/>
  <c r="OC76"/>
  <c r="OD76"/>
  <c r="OF76"/>
  <c r="OG76"/>
  <c r="OH76"/>
  <c r="NT174" s="1"/>
  <c r="OI76"/>
  <c r="NU253" s="1"/>
  <c r="OJ76"/>
  <c r="OK76"/>
  <c r="OM76"/>
  <c r="ON76"/>
  <c r="OO76"/>
  <c r="OA174" s="1"/>
  <c r="OP76"/>
  <c r="OB253" s="1"/>
  <c r="OQ76"/>
  <c r="OR76"/>
  <c r="OT76"/>
  <c r="OU76"/>
  <c r="OV76"/>
  <c r="OH174" s="1"/>
  <c r="OW76"/>
  <c r="OI253" s="1"/>
  <c r="OX76"/>
  <c r="OY76"/>
  <c r="PA76"/>
  <c r="PB76"/>
  <c r="PC76"/>
  <c r="OO174" s="1"/>
  <c r="PD76"/>
  <c r="OP253" s="1"/>
  <c r="PE76"/>
  <c r="PF76"/>
  <c r="PH76"/>
  <c r="PI76"/>
  <c r="PJ76"/>
  <c r="OV174" s="1"/>
  <c r="PK76"/>
  <c r="OW253" s="1"/>
  <c r="PL76"/>
  <c r="PM76"/>
  <c r="PO76"/>
  <c r="PP76"/>
  <c r="PQ76"/>
  <c r="PC174" s="1"/>
  <c r="PR76"/>
  <c r="PD253" s="1"/>
  <c r="PS76"/>
  <c r="PT76"/>
  <c r="PV76"/>
  <c r="PW76"/>
  <c r="PX76"/>
  <c r="PJ174" s="1"/>
  <c r="PY76"/>
  <c r="PK253" s="1"/>
  <c r="PZ76"/>
  <c r="QC76"/>
  <c r="QD76"/>
  <c r="QE76"/>
  <c r="PQ174" s="1"/>
  <c r="QF76"/>
  <c r="PR253" s="1"/>
  <c r="QG76"/>
  <c r="QJ76"/>
  <c r="QK76"/>
  <c r="QL76"/>
  <c r="PX174" s="1"/>
  <c r="QM76"/>
  <c r="PY253" s="1"/>
  <c r="QN76"/>
  <c r="QO76"/>
  <c r="QQ76"/>
  <c r="QR76"/>
  <c r="QS76"/>
  <c r="QE174" s="1"/>
  <c r="QT76"/>
  <c r="QF253" s="1"/>
  <c r="QU76"/>
  <c r="QV76"/>
  <c r="F175"/>
  <c r="G254"/>
  <c r="M175"/>
  <c r="N254"/>
  <c r="T175"/>
  <c r="U254"/>
  <c r="AA175"/>
  <c r="AB254"/>
  <c r="AH175"/>
  <c r="AI254"/>
  <c r="AM77"/>
  <c r="AN77"/>
  <c r="AO175"/>
  <c r="AP254"/>
  <c r="AQ77"/>
  <c r="AV175"/>
  <c r="AW254"/>
  <c r="BC175"/>
  <c r="BD254"/>
  <c r="BJ175"/>
  <c r="BK254"/>
  <c r="BQ175"/>
  <c r="BR254"/>
  <c r="BX175"/>
  <c r="BY254"/>
  <c r="CE175"/>
  <c r="CF254"/>
  <c r="CL175"/>
  <c r="CM254"/>
  <c r="CS175"/>
  <c r="CT254"/>
  <c r="CZ175"/>
  <c r="DA254"/>
  <c r="DG175"/>
  <c r="DH254"/>
  <c r="DN175"/>
  <c r="DO254"/>
  <c r="DU175"/>
  <c r="DV254"/>
  <c r="EB175"/>
  <c r="EC254"/>
  <c r="EI175"/>
  <c r="EJ254"/>
  <c r="EP175"/>
  <c r="EQ254"/>
  <c r="EW175"/>
  <c r="EX254"/>
  <c r="FD175"/>
  <c r="FE254"/>
  <c r="FI77"/>
  <c r="FJ77"/>
  <c r="FK77"/>
  <c r="FK175" s="1"/>
  <c r="FL77"/>
  <c r="FL254" s="1"/>
  <c r="FM77"/>
  <c r="FR175"/>
  <c r="FS254"/>
  <c r="FW77"/>
  <c r="FX77"/>
  <c r="FY77"/>
  <c r="FY175" s="1"/>
  <c r="FZ77"/>
  <c r="FZ254" s="1"/>
  <c r="GA77"/>
  <c r="GG254"/>
  <c r="GM175"/>
  <c r="GN254"/>
  <c r="GT175"/>
  <c r="GU254"/>
  <c r="HA175"/>
  <c r="HB254"/>
  <c r="HI254"/>
  <c r="HO175"/>
  <c r="HP254"/>
  <c r="HV175"/>
  <c r="HW254"/>
  <c r="IC175"/>
  <c r="ID254"/>
  <c r="IJ175"/>
  <c r="IK254"/>
  <c r="IO77"/>
  <c r="IP77"/>
  <c r="IQ175"/>
  <c r="IR254"/>
  <c r="IS77"/>
  <c r="IV77"/>
  <c r="IW77"/>
  <c r="IX77"/>
  <c r="IX175" s="1"/>
  <c r="IY77"/>
  <c r="IY254" s="1"/>
  <c r="IZ77"/>
  <c r="JJ77"/>
  <c r="JK77"/>
  <c r="JL77"/>
  <c r="JL175" s="1"/>
  <c r="JM77"/>
  <c r="JM254" s="1"/>
  <c r="JN77"/>
  <c r="JQ77"/>
  <c r="JR77"/>
  <c r="JS175"/>
  <c r="JT254"/>
  <c r="JU77"/>
  <c r="JX77"/>
  <c r="JY77"/>
  <c r="JZ77"/>
  <c r="JZ175" s="1"/>
  <c r="KA77"/>
  <c r="KA254" s="1"/>
  <c r="KB77"/>
  <c r="KC77"/>
  <c r="KG175"/>
  <c r="KH254"/>
  <c r="AY26" i="4"/>
  <c r="KN175" i="2"/>
  <c r="KO254"/>
  <c r="KS77"/>
  <c r="KT77"/>
  <c r="KU77"/>
  <c r="KU175" s="1"/>
  <c r="KV77"/>
  <c r="KV254" s="1"/>
  <c r="KW77"/>
  <c r="KZ77"/>
  <c r="LA77"/>
  <c r="LB77"/>
  <c r="LB175" s="1"/>
  <c r="LC77"/>
  <c r="LC254" s="1"/>
  <c r="LD77"/>
  <c r="LE77"/>
  <c r="LN77"/>
  <c r="LO77"/>
  <c r="LP77"/>
  <c r="LI175" s="1"/>
  <c r="LQ77"/>
  <c r="LJ254" s="1"/>
  <c r="LR77"/>
  <c r="MB77"/>
  <c r="MC77"/>
  <c r="MD77"/>
  <c r="LP175" s="1"/>
  <c r="ME77"/>
  <c r="LQ254" s="1"/>
  <c r="MF77"/>
  <c r="MG77"/>
  <c r="MI77"/>
  <c r="MJ77"/>
  <c r="MM77"/>
  <c r="MP77"/>
  <c r="MQ77"/>
  <c r="MS77"/>
  <c r="ME254" s="1"/>
  <c r="MT77"/>
  <c r="MW77"/>
  <c r="MX77"/>
  <c r="MY77"/>
  <c r="MK175" s="1"/>
  <c r="MZ77"/>
  <c r="ML254" s="1"/>
  <c r="NA77"/>
  <c r="NB77"/>
  <c r="ND77"/>
  <c r="NE77"/>
  <c r="NF77"/>
  <c r="MR175" s="1"/>
  <c r="NG77"/>
  <c r="MS254" s="1"/>
  <c r="NH77"/>
  <c r="NK77"/>
  <c r="NL77"/>
  <c r="NM77"/>
  <c r="MY175" s="1"/>
  <c r="NN77"/>
  <c r="MZ254" s="1"/>
  <c r="NO77"/>
  <c r="NP77"/>
  <c r="NR77"/>
  <c r="NS77"/>
  <c r="NT77"/>
  <c r="NF175" s="1"/>
  <c r="NU77"/>
  <c r="NG254" s="1"/>
  <c r="NV77"/>
  <c r="NY77"/>
  <c r="NZ77"/>
  <c r="OA77"/>
  <c r="NM175" s="1"/>
  <c r="OB77"/>
  <c r="NN254" s="1"/>
  <c r="OC77"/>
  <c r="OD77"/>
  <c r="OF77"/>
  <c r="OG77"/>
  <c r="OH77"/>
  <c r="NT175" s="1"/>
  <c r="OI77"/>
  <c r="NU254" s="1"/>
  <c r="OJ77"/>
  <c r="OM77"/>
  <c r="ON77"/>
  <c r="OO77"/>
  <c r="OA175" s="1"/>
  <c r="OP77"/>
  <c r="OB254" s="1"/>
  <c r="OQ77"/>
  <c r="OT77"/>
  <c r="OU77"/>
  <c r="OV77"/>
  <c r="OH175" s="1"/>
  <c r="OW77"/>
  <c r="OI254" s="1"/>
  <c r="OX77"/>
  <c r="OY77"/>
  <c r="PA77"/>
  <c r="PB77"/>
  <c r="PC77"/>
  <c r="OO175" s="1"/>
  <c r="PD77"/>
  <c r="OP254" s="1"/>
  <c r="PE77"/>
  <c r="PF77"/>
  <c r="PH77"/>
  <c r="PI77"/>
  <c r="PJ77"/>
  <c r="OV175" s="1"/>
  <c r="PK77"/>
  <c r="OW254" s="1"/>
  <c r="PL77"/>
  <c r="PO77"/>
  <c r="PP77"/>
  <c r="PQ77"/>
  <c r="PC175" s="1"/>
  <c r="PR77"/>
  <c r="PD254" s="1"/>
  <c r="PS77"/>
  <c r="PT77"/>
  <c r="PV77"/>
  <c r="PW77"/>
  <c r="PX77"/>
  <c r="PJ175" s="1"/>
  <c r="PY77"/>
  <c r="PK254" s="1"/>
  <c r="PZ77"/>
  <c r="QA77"/>
  <c r="QC77"/>
  <c r="QD77"/>
  <c r="QE77"/>
  <c r="PQ175" s="1"/>
  <c r="QF77"/>
  <c r="PR254" s="1"/>
  <c r="QG77"/>
  <c r="QH77"/>
  <c r="QJ77"/>
  <c r="QK77"/>
  <c r="QL77"/>
  <c r="PX175" s="1"/>
  <c r="QM77"/>
  <c r="PY254" s="1"/>
  <c r="QN77"/>
  <c r="QO77"/>
  <c r="QQ77"/>
  <c r="QR77"/>
  <c r="QS77"/>
  <c r="QE175" s="1"/>
  <c r="QT77"/>
  <c r="QF254" s="1"/>
  <c r="QU77"/>
  <c r="QV77"/>
  <c r="F176"/>
  <c r="G255"/>
  <c r="M176"/>
  <c r="N255"/>
  <c r="T176"/>
  <c r="U255"/>
  <c r="AA176"/>
  <c r="AB255"/>
  <c r="AH176"/>
  <c r="AI255"/>
  <c r="AM78"/>
  <c r="AN78"/>
  <c r="AO176"/>
  <c r="AP255"/>
  <c r="AQ78"/>
  <c r="AV176"/>
  <c r="AW255"/>
  <c r="BC176"/>
  <c r="BD255"/>
  <c r="BJ176"/>
  <c r="BK255"/>
  <c r="BQ176"/>
  <c r="BR255"/>
  <c r="BX176"/>
  <c r="BY255"/>
  <c r="CE176"/>
  <c r="CF255"/>
  <c r="CL176"/>
  <c r="CM255"/>
  <c r="CS176"/>
  <c r="CT255"/>
  <c r="CZ176"/>
  <c r="DA255"/>
  <c r="DG176"/>
  <c r="DH255"/>
  <c r="DN176"/>
  <c r="DO255"/>
  <c r="DU176"/>
  <c r="DV255"/>
  <c r="EB176"/>
  <c r="EC255"/>
  <c r="EI176"/>
  <c r="EJ255"/>
  <c r="EP176"/>
  <c r="EQ255"/>
  <c r="EW176"/>
  <c r="EX255"/>
  <c r="FD176"/>
  <c r="FE255"/>
  <c r="FI78"/>
  <c r="FJ78"/>
  <c r="FK78"/>
  <c r="FK176" s="1"/>
  <c r="FL78"/>
  <c r="FL255" s="1"/>
  <c r="FM78"/>
  <c r="FR176"/>
  <c r="FS255"/>
  <c r="FW78"/>
  <c r="FX78"/>
  <c r="FY78"/>
  <c r="FY176" s="1"/>
  <c r="FZ78"/>
  <c r="FZ255" s="1"/>
  <c r="GA78"/>
  <c r="GF176"/>
  <c r="GG255"/>
  <c r="GM176"/>
  <c r="GN255"/>
  <c r="GT176"/>
  <c r="GU255"/>
  <c r="HA176"/>
  <c r="HB255"/>
  <c r="HH176"/>
  <c r="HI255"/>
  <c r="HO176"/>
  <c r="HP255"/>
  <c r="HV176"/>
  <c r="HW255"/>
  <c r="IC176"/>
  <c r="ID255"/>
  <c r="IJ176"/>
  <c r="IK255"/>
  <c r="AR71" i="4"/>
  <c r="IO78" i="2"/>
  <c r="IP78"/>
  <c r="IQ176"/>
  <c r="IR255"/>
  <c r="IS78"/>
  <c r="IV78"/>
  <c r="IW78"/>
  <c r="IX78"/>
  <c r="IX176" s="1"/>
  <c r="IY78"/>
  <c r="IY255" s="1"/>
  <c r="IZ78"/>
  <c r="JJ78"/>
  <c r="JK78"/>
  <c r="JL78"/>
  <c r="JL176" s="1"/>
  <c r="JM78"/>
  <c r="JM255" s="1"/>
  <c r="JN78"/>
  <c r="JQ78"/>
  <c r="JR78"/>
  <c r="JS176"/>
  <c r="JT255"/>
  <c r="JU78"/>
  <c r="JX78"/>
  <c r="JY78"/>
  <c r="JZ78"/>
  <c r="JZ176" s="1"/>
  <c r="KA78"/>
  <c r="KA255" s="1"/>
  <c r="KB78"/>
  <c r="KC78"/>
  <c r="KG176"/>
  <c r="KH255"/>
  <c r="AY71" i="4"/>
  <c r="KN176" i="2"/>
  <c r="KO255"/>
  <c r="KS78"/>
  <c r="KT78"/>
  <c r="KU78"/>
  <c r="KU176" s="1"/>
  <c r="KV78"/>
  <c r="KV255" s="1"/>
  <c r="KW78"/>
  <c r="KZ78"/>
  <c r="LA78"/>
  <c r="LB78"/>
  <c r="LB176" s="1"/>
  <c r="LC78"/>
  <c r="LC255" s="1"/>
  <c r="LD78"/>
  <c r="LN78"/>
  <c r="LO78"/>
  <c r="LP78"/>
  <c r="LI176" s="1"/>
  <c r="LQ78"/>
  <c r="LJ255" s="1"/>
  <c r="LR78"/>
  <c r="MB78"/>
  <c r="MC78"/>
  <c r="MD78"/>
  <c r="LP176" s="1"/>
  <c r="ME78"/>
  <c r="LQ255" s="1"/>
  <c r="MF78"/>
  <c r="MG78"/>
  <c r="MI78"/>
  <c r="MJ78"/>
  <c r="MM78"/>
  <c r="MP78"/>
  <c r="MQ78"/>
  <c r="MS78"/>
  <c r="ME255" s="1"/>
  <c r="MT78"/>
  <c r="MW78"/>
  <c r="MX78"/>
  <c r="MY78"/>
  <c r="MK176" s="1"/>
  <c r="MZ78"/>
  <c r="ML255" s="1"/>
  <c r="NA78"/>
  <c r="NB78"/>
  <c r="ND78"/>
  <c r="NE78"/>
  <c r="NF78"/>
  <c r="MR176" s="1"/>
  <c r="NG78"/>
  <c r="MS255" s="1"/>
  <c r="NH78"/>
  <c r="NK78"/>
  <c r="NL78"/>
  <c r="NM78"/>
  <c r="MY176" s="1"/>
  <c r="NN78"/>
  <c r="MZ255" s="1"/>
  <c r="NO78"/>
  <c r="NP78"/>
  <c r="NR78"/>
  <c r="NS78"/>
  <c r="NT78"/>
  <c r="NF176" s="1"/>
  <c r="NU78"/>
  <c r="NG255" s="1"/>
  <c r="NV78"/>
  <c r="NY78"/>
  <c r="NZ78"/>
  <c r="OA78"/>
  <c r="NM176" s="1"/>
  <c r="OB78"/>
  <c r="NN255" s="1"/>
  <c r="OC78"/>
  <c r="OD78"/>
  <c r="OF78"/>
  <c r="OG78"/>
  <c r="OH78"/>
  <c r="NT176" s="1"/>
  <c r="OI78"/>
  <c r="NU255" s="1"/>
  <c r="OJ78"/>
  <c r="OM78"/>
  <c r="ON78"/>
  <c r="OO78"/>
  <c r="OA176" s="1"/>
  <c r="OP78"/>
  <c r="OB255" s="1"/>
  <c r="OQ78"/>
  <c r="OT78"/>
  <c r="OU78"/>
  <c r="OV78"/>
  <c r="OH176" s="1"/>
  <c r="OW78"/>
  <c r="OI255" s="1"/>
  <c r="OX78"/>
  <c r="PA78"/>
  <c r="PB78"/>
  <c r="PC78"/>
  <c r="OO176" s="1"/>
  <c r="PD78"/>
  <c r="OP255" s="1"/>
  <c r="PE78"/>
  <c r="PF78"/>
  <c r="PH78"/>
  <c r="PI78"/>
  <c r="PJ78"/>
  <c r="OV176" s="1"/>
  <c r="PK78"/>
  <c r="OW255" s="1"/>
  <c r="PL78"/>
  <c r="PO78"/>
  <c r="PP78"/>
  <c r="PQ78"/>
  <c r="PC176" s="1"/>
  <c r="PR78"/>
  <c r="PD255" s="1"/>
  <c r="PS78"/>
  <c r="PT78"/>
  <c r="PV78"/>
  <c r="PW78"/>
  <c r="PX78"/>
  <c r="PJ176" s="1"/>
  <c r="PY78"/>
  <c r="PK255" s="1"/>
  <c r="PZ78"/>
  <c r="QC78"/>
  <c r="QD78"/>
  <c r="QE78"/>
  <c r="PQ176" s="1"/>
  <c r="QF78"/>
  <c r="PR255" s="1"/>
  <c r="QG78"/>
  <c r="QJ78"/>
  <c r="QK78"/>
  <c r="QL78"/>
  <c r="PX176" s="1"/>
  <c r="QM78"/>
  <c r="PY255" s="1"/>
  <c r="QN78"/>
  <c r="QO78"/>
  <c r="QQ78"/>
  <c r="QR78"/>
  <c r="QS78"/>
  <c r="QE176" s="1"/>
  <c r="QT78"/>
  <c r="QF255" s="1"/>
  <c r="QU78"/>
  <c r="QV78"/>
  <c r="F177"/>
  <c r="G256"/>
  <c r="M177"/>
  <c r="N256"/>
  <c r="T177"/>
  <c r="U256"/>
  <c r="AA177"/>
  <c r="AB256"/>
  <c r="AH177"/>
  <c r="AI256"/>
  <c r="AM79"/>
  <c r="AN79"/>
  <c r="AO177"/>
  <c r="AP256"/>
  <c r="AQ79"/>
  <c r="AV177"/>
  <c r="AW256"/>
  <c r="P53" i="4"/>
  <c r="BC177" i="2"/>
  <c r="BD256"/>
  <c r="BJ177"/>
  <c r="BK256"/>
  <c r="BR256"/>
  <c r="BX177"/>
  <c r="BY256"/>
  <c r="T53" i="4"/>
  <c r="CE177" i="2"/>
  <c r="CF256"/>
  <c r="CL177"/>
  <c r="CM256"/>
  <c r="CS177"/>
  <c r="CT256"/>
  <c r="CZ177"/>
  <c r="DA256"/>
  <c r="DG177"/>
  <c r="DH256"/>
  <c r="DN177"/>
  <c r="DO256"/>
  <c r="DU177"/>
  <c r="DV256"/>
  <c r="EB177"/>
  <c r="EC256"/>
  <c r="EI177"/>
  <c r="EJ256"/>
  <c r="EP177"/>
  <c r="EQ256"/>
  <c r="EW177"/>
  <c r="EX256"/>
  <c r="FD177"/>
  <c r="FE256"/>
  <c r="AF53" i="4"/>
  <c r="FI79" i="2"/>
  <c r="FJ79"/>
  <c r="FK79"/>
  <c r="FK177" s="1"/>
  <c r="FL79"/>
  <c r="FL256" s="1"/>
  <c r="FM79"/>
  <c r="FN79"/>
  <c r="AG53" i="4" s="1"/>
  <c r="FR177" i="2"/>
  <c r="FS256"/>
  <c r="FW79"/>
  <c r="FX79"/>
  <c r="FY79"/>
  <c r="FY177" s="1"/>
  <c r="FZ79"/>
  <c r="FZ256" s="1"/>
  <c r="GA79"/>
  <c r="GB79"/>
  <c r="AI53" i="4" s="1"/>
  <c r="GF177" i="2"/>
  <c r="GG256"/>
  <c r="AJ53" i="4"/>
  <c r="GM177" i="2"/>
  <c r="GN256"/>
  <c r="AK53" i="4"/>
  <c r="GT177" i="2"/>
  <c r="GU256"/>
  <c r="AL53" i="4"/>
  <c r="HA177" i="2"/>
  <c r="HB256"/>
  <c r="AM53" i="4"/>
  <c r="HI256" i="2"/>
  <c r="HO177"/>
  <c r="HP256"/>
  <c r="AO53" i="4"/>
  <c r="HV177" i="2"/>
  <c r="HW256"/>
  <c r="IC177"/>
  <c r="ID256"/>
  <c r="AQ53" i="4"/>
  <c r="IJ177" i="2"/>
  <c r="IK256"/>
  <c r="IO79"/>
  <c r="IP79"/>
  <c r="IQ177"/>
  <c r="IR256"/>
  <c r="IS79"/>
  <c r="IV79"/>
  <c r="IW79"/>
  <c r="IX79"/>
  <c r="IX177" s="1"/>
  <c r="IY79"/>
  <c r="IY256" s="1"/>
  <c r="IZ79"/>
  <c r="AU53" i="4"/>
  <c r="JJ79" i="2"/>
  <c r="JK79"/>
  <c r="JL79"/>
  <c r="JL177" s="1"/>
  <c r="JM79"/>
  <c r="JM256" s="1"/>
  <c r="JN79"/>
  <c r="JO79"/>
  <c r="JQ79"/>
  <c r="JR79"/>
  <c r="JS177"/>
  <c r="JT256"/>
  <c r="JU79"/>
  <c r="JX79"/>
  <c r="JY79"/>
  <c r="JZ79"/>
  <c r="JZ177" s="1"/>
  <c r="KA79"/>
  <c r="KA256" s="1"/>
  <c r="KB79"/>
  <c r="KC79"/>
  <c r="KG177"/>
  <c r="KH256"/>
  <c r="AY53" i="4"/>
  <c r="KN177" i="2"/>
  <c r="KO256"/>
  <c r="KS79"/>
  <c r="KT79"/>
  <c r="KU79"/>
  <c r="KU177" s="1"/>
  <c r="KV79"/>
  <c r="KV256" s="1"/>
  <c r="KW79"/>
  <c r="KX79"/>
  <c r="KZ79"/>
  <c r="LA79"/>
  <c r="LB79"/>
  <c r="LB177" s="1"/>
  <c r="LC79"/>
  <c r="LC256" s="1"/>
  <c r="LD79"/>
  <c r="LE79"/>
  <c r="LN79"/>
  <c r="LO79"/>
  <c r="LP79"/>
  <c r="LI177" s="1"/>
  <c r="LQ79"/>
  <c r="LJ256" s="1"/>
  <c r="LR79"/>
  <c r="LS79"/>
  <c r="MB79"/>
  <c r="MC79"/>
  <c r="MD79"/>
  <c r="LP177" s="1"/>
  <c r="ME79"/>
  <c r="LQ256" s="1"/>
  <c r="MF79"/>
  <c r="MG79"/>
  <c r="MI79"/>
  <c r="MJ79"/>
  <c r="MM79"/>
  <c r="MN79"/>
  <c r="MP79"/>
  <c r="MQ79"/>
  <c r="MS79"/>
  <c r="ME256" s="1"/>
  <c r="MT79"/>
  <c r="MU79"/>
  <c r="MW79"/>
  <c r="MX79"/>
  <c r="MY79"/>
  <c r="MK177" s="1"/>
  <c r="MZ79"/>
  <c r="ML256" s="1"/>
  <c r="NA79"/>
  <c r="NB79"/>
  <c r="ND79"/>
  <c r="NE79"/>
  <c r="NF79"/>
  <c r="MR177" s="1"/>
  <c r="NG79"/>
  <c r="MS256" s="1"/>
  <c r="NH79"/>
  <c r="NI79"/>
  <c r="NK79"/>
  <c r="NL79"/>
  <c r="NM79"/>
  <c r="MY177" s="1"/>
  <c r="NN79"/>
  <c r="MZ256" s="1"/>
  <c r="NO79"/>
  <c r="NP79"/>
  <c r="NR79"/>
  <c r="NS79"/>
  <c r="NT79"/>
  <c r="NF177" s="1"/>
  <c r="NU79"/>
  <c r="NG256" s="1"/>
  <c r="NV79"/>
  <c r="NW79"/>
  <c r="NY79"/>
  <c r="NZ79"/>
  <c r="OA79"/>
  <c r="NM177" s="1"/>
  <c r="OB79"/>
  <c r="NN256" s="1"/>
  <c r="OC79"/>
  <c r="OD79"/>
  <c r="OF79"/>
  <c r="OG79"/>
  <c r="OH79"/>
  <c r="NT177" s="1"/>
  <c r="OI79"/>
  <c r="NU256" s="1"/>
  <c r="OJ79"/>
  <c r="OK79"/>
  <c r="OM79"/>
  <c r="ON79"/>
  <c r="OO79"/>
  <c r="OA177" s="1"/>
  <c r="OP79"/>
  <c r="OB256" s="1"/>
  <c r="OQ79"/>
  <c r="OR79"/>
  <c r="OT79"/>
  <c r="OU79"/>
  <c r="OV79"/>
  <c r="OH177" s="1"/>
  <c r="OW79"/>
  <c r="OI256" s="1"/>
  <c r="OX79"/>
  <c r="OY79"/>
  <c r="PA79"/>
  <c r="PB79"/>
  <c r="PC79"/>
  <c r="OO177" s="1"/>
  <c r="PD79"/>
  <c r="OP256" s="1"/>
  <c r="PE79"/>
  <c r="PF79"/>
  <c r="PH79"/>
  <c r="PI79"/>
  <c r="PJ79"/>
  <c r="OV177" s="1"/>
  <c r="PK79"/>
  <c r="OW256" s="1"/>
  <c r="PL79"/>
  <c r="PM79"/>
  <c r="PO79"/>
  <c r="PP79"/>
  <c r="PQ79"/>
  <c r="PC177" s="1"/>
  <c r="PR79"/>
  <c r="PD256" s="1"/>
  <c r="PS79"/>
  <c r="PT79"/>
  <c r="PV79"/>
  <c r="PW79"/>
  <c r="PX79"/>
  <c r="PJ177" s="1"/>
  <c r="PY79"/>
  <c r="PK256" s="1"/>
  <c r="PZ79"/>
  <c r="QA79"/>
  <c r="QC79"/>
  <c r="QD79"/>
  <c r="QE79"/>
  <c r="PQ177" s="1"/>
  <c r="QF79"/>
  <c r="PR256" s="1"/>
  <c r="QG79"/>
  <c r="QH79"/>
  <c r="QJ79"/>
  <c r="QK79"/>
  <c r="QL79"/>
  <c r="PX177" s="1"/>
  <c r="QM79"/>
  <c r="PY256" s="1"/>
  <c r="QN79"/>
  <c r="QO79"/>
  <c r="QQ79"/>
  <c r="QR79"/>
  <c r="QS79"/>
  <c r="QE177" s="1"/>
  <c r="QT79"/>
  <c r="QF256" s="1"/>
  <c r="QU79"/>
  <c r="QV79"/>
  <c r="F178"/>
  <c r="G257"/>
  <c r="M178"/>
  <c r="N257"/>
  <c r="T178"/>
  <c r="U257"/>
  <c r="AA178"/>
  <c r="AB257"/>
  <c r="AH178"/>
  <c r="AI257"/>
  <c r="AM80"/>
  <c r="AN80"/>
  <c r="AO178"/>
  <c r="AP257"/>
  <c r="AQ80"/>
  <c r="AV178"/>
  <c r="AW257"/>
  <c r="BC178"/>
  <c r="BD257"/>
  <c r="BJ178"/>
  <c r="BK257"/>
  <c r="BQ178"/>
  <c r="BR257"/>
  <c r="BX178"/>
  <c r="BY257"/>
  <c r="T50" i="4"/>
  <c r="CE178" i="2"/>
  <c r="CF257"/>
  <c r="CL178"/>
  <c r="CM257"/>
  <c r="CS178"/>
  <c r="CT257"/>
  <c r="CZ178"/>
  <c r="DA257"/>
  <c r="DG178"/>
  <c r="DH257"/>
  <c r="DN178"/>
  <c r="DO257"/>
  <c r="DU178"/>
  <c r="DV257"/>
  <c r="EB178"/>
  <c r="EC257"/>
  <c r="EI178"/>
  <c r="EJ257"/>
  <c r="EP178"/>
  <c r="EQ257"/>
  <c r="EW178"/>
  <c r="EX257"/>
  <c r="FD178"/>
  <c r="FE257"/>
  <c r="FI80"/>
  <c r="FJ80"/>
  <c r="FK80"/>
  <c r="FK178" s="1"/>
  <c r="FL80"/>
  <c r="FL257" s="1"/>
  <c r="FM80"/>
  <c r="FN80"/>
  <c r="AG50" i="4" s="1"/>
  <c r="FR178" i="2"/>
  <c r="FS257"/>
  <c r="FW80"/>
  <c r="FX80"/>
  <c r="FY80"/>
  <c r="FY178" s="1"/>
  <c r="FZ80"/>
  <c r="FZ257" s="1"/>
  <c r="GA80"/>
  <c r="GF178"/>
  <c r="GG257"/>
  <c r="GM178"/>
  <c r="GN257"/>
  <c r="GT178"/>
  <c r="GU257"/>
  <c r="HA178"/>
  <c r="HB257"/>
  <c r="HH178"/>
  <c r="HI257"/>
  <c r="HO178"/>
  <c r="HP257"/>
  <c r="AO50" i="4"/>
  <c r="HV178" i="2"/>
  <c r="HW257"/>
  <c r="IC178"/>
  <c r="ID257"/>
  <c r="IJ178"/>
  <c r="IK257"/>
  <c r="AR50" i="4"/>
  <c r="IO80" i="2"/>
  <c r="IP80"/>
  <c r="IQ178"/>
  <c r="IR257"/>
  <c r="IS80"/>
  <c r="IT80"/>
  <c r="AS50" i="4" s="1"/>
  <c r="IV80" i="2"/>
  <c r="IW80"/>
  <c r="IX80"/>
  <c r="IX178" s="1"/>
  <c r="IY80"/>
  <c r="IY257" s="1"/>
  <c r="IZ80"/>
  <c r="JA80"/>
  <c r="AT50" i="4" s="1"/>
  <c r="AU50"/>
  <c r="JJ80" i="2"/>
  <c r="JK80"/>
  <c r="JL80"/>
  <c r="JL178" s="1"/>
  <c r="JM80"/>
  <c r="JM257" s="1"/>
  <c r="JN80"/>
  <c r="JO80"/>
  <c r="JQ80"/>
  <c r="JR80"/>
  <c r="JS178"/>
  <c r="JT257"/>
  <c r="JU80"/>
  <c r="JV80"/>
  <c r="AW50" i="4" s="1"/>
  <c r="JX80" i="2"/>
  <c r="JY80"/>
  <c r="JZ80"/>
  <c r="JZ178" s="1"/>
  <c r="KA80"/>
  <c r="KA257" s="1"/>
  <c r="KB80"/>
  <c r="KC80"/>
  <c r="KG178"/>
  <c r="KH257"/>
  <c r="AY50" i="4"/>
  <c r="KN178" i="2"/>
  <c r="KO257"/>
  <c r="KQ80"/>
  <c r="AZ50" i="4" s="1"/>
  <c r="KS80" i="2"/>
  <c r="KT80"/>
  <c r="KU80"/>
  <c r="KU178" s="1"/>
  <c r="KV80"/>
  <c r="KV257" s="1"/>
  <c r="KW80"/>
  <c r="KX80"/>
  <c r="KZ80"/>
  <c r="LA80"/>
  <c r="LB80"/>
  <c r="LB178" s="1"/>
  <c r="LC80"/>
  <c r="LC257" s="1"/>
  <c r="LD80"/>
  <c r="LE80"/>
  <c r="LN80"/>
  <c r="LO80"/>
  <c r="LP80"/>
  <c r="LI178" s="1"/>
  <c r="LQ80"/>
  <c r="LJ257" s="1"/>
  <c r="LR80"/>
  <c r="LS80"/>
  <c r="MB80"/>
  <c r="MC80"/>
  <c r="MD80"/>
  <c r="LP178" s="1"/>
  <c r="ME80"/>
  <c r="LQ257" s="1"/>
  <c r="MF80"/>
  <c r="MG80"/>
  <c r="MI80"/>
  <c r="MJ80"/>
  <c r="MM80"/>
  <c r="MN80"/>
  <c r="MP80"/>
  <c r="MQ80"/>
  <c r="MS80"/>
  <c r="ME257" s="1"/>
  <c r="MT80"/>
  <c r="MU80"/>
  <c r="MW80"/>
  <c r="MX80"/>
  <c r="MY80"/>
  <c r="MK178" s="1"/>
  <c r="MZ80"/>
  <c r="ML257" s="1"/>
  <c r="NA80"/>
  <c r="NB80"/>
  <c r="ND80"/>
  <c r="NE80"/>
  <c r="NF80"/>
  <c r="MR178" s="1"/>
  <c r="NG80"/>
  <c r="MS257" s="1"/>
  <c r="NH80"/>
  <c r="NI80"/>
  <c r="NK80"/>
  <c r="NL80"/>
  <c r="NM80"/>
  <c r="MY178" s="1"/>
  <c r="NN80"/>
  <c r="MZ257" s="1"/>
  <c r="NO80"/>
  <c r="NP80"/>
  <c r="NR80"/>
  <c r="NS80"/>
  <c r="NT80"/>
  <c r="NF178" s="1"/>
  <c r="NU80"/>
  <c r="NG257" s="1"/>
  <c r="NV80"/>
  <c r="NW80"/>
  <c r="NY80"/>
  <c r="NZ80"/>
  <c r="OA80"/>
  <c r="NM178" s="1"/>
  <c r="OB80"/>
  <c r="NN257" s="1"/>
  <c r="OC80"/>
  <c r="OD80"/>
  <c r="OF80"/>
  <c r="OG80"/>
  <c r="OH80"/>
  <c r="NT178" s="1"/>
  <c r="OI80"/>
  <c r="NU257" s="1"/>
  <c r="OJ80"/>
  <c r="OK80"/>
  <c r="OM80"/>
  <c r="ON80"/>
  <c r="OO80"/>
  <c r="OA178" s="1"/>
  <c r="OP80"/>
  <c r="OB257" s="1"/>
  <c r="OQ80"/>
  <c r="OR80"/>
  <c r="OT80"/>
  <c r="OU80"/>
  <c r="OV80"/>
  <c r="OH178" s="1"/>
  <c r="OW80"/>
  <c r="OI257" s="1"/>
  <c r="OX80"/>
  <c r="OY80"/>
  <c r="PA80"/>
  <c r="PB80"/>
  <c r="PC80"/>
  <c r="OO178" s="1"/>
  <c r="PD80"/>
  <c r="OP257" s="1"/>
  <c r="PE80"/>
  <c r="PF80"/>
  <c r="PH80"/>
  <c r="PI80"/>
  <c r="PJ80"/>
  <c r="OV178" s="1"/>
  <c r="PK80"/>
  <c r="OW257" s="1"/>
  <c r="PL80"/>
  <c r="PM80"/>
  <c r="PO80"/>
  <c r="PP80"/>
  <c r="PQ80"/>
  <c r="PC178" s="1"/>
  <c r="PR80"/>
  <c r="PD257" s="1"/>
  <c r="PS80"/>
  <c r="PT80"/>
  <c r="PV80"/>
  <c r="PW80"/>
  <c r="PX80"/>
  <c r="PJ178" s="1"/>
  <c r="PY80"/>
  <c r="PK257" s="1"/>
  <c r="PZ80"/>
  <c r="QA80"/>
  <c r="QC80"/>
  <c r="QD80"/>
  <c r="QE80"/>
  <c r="PQ178" s="1"/>
  <c r="QF80"/>
  <c r="PR257" s="1"/>
  <c r="QG80"/>
  <c r="QH80"/>
  <c r="QJ80"/>
  <c r="QK80"/>
  <c r="QL80"/>
  <c r="PX178" s="1"/>
  <c r="QM80"/>
  <c r="PY257" s="1"/>
  <c r="QN80"/>
  <c r="QO80"/>
  <c r="QQ80"/>
  <c r="QR80"/>
  <c r="QS80"/>
  <c r="QE178" s="1"/>
  <c r="QT80"/>
  <c r="QF257" s="1"/>
  <c r="QU80"/>
  <c r="QV80"/>
  <c r="F179"/>
  <c r="G258"/>
  <c r="M179"/>
  <c r="N258"/>
  <c r="T179"/>
  <c r="U258"/>
  <c r="AA179"/>
  <c r="AB258"/>
  <c r="AH179"/>
  <c r="AI258"/>
  <c r="AK81"/>
  <c r="N29" i="4" s="1"/>
  <c r="AM81" i="2"/>
  <c r="AN81"/>
  <c r="AO179"/>
  <c r="AP258"/>
  <c r="AQ81"/>
  <c r="AV179"/>
  <c r="AW258"/>
  <c r="BD258"/>
  <c r="BJ179"/>
  <c r="BK258"/>
  <c r="BQ179"/>
  <c r="BR258"/>
  <c r="S29" i="4"/>
  <c r="BX179" i="2"/>
  <c r="BY258"/>
  <c r="CE179"/>
  <c r="CF258"/>
  <c r="U29" i="4"/>
  <c r="CL179" i="2"/>
  <c r="CM258"/>
  <c r="CS179"/>
  <c r="CT258"/>
  <c r="CZ179"/>
  <c r="DA258"/>
  <c r="DG179"/>
  <c r="DH258"/>
  <c r="Y29" i="4"/>
  <c r="DN179" i="2"/>
  <c r="DO258"/>
  <c r="DU179"/>
  <c r="DV258"/>
  <c r="EB179"/>
  <c r="EC258"/>
  <c r="AB29" i="4"/>
  <c r="EI179" i="2"/>
  <c r="EJ258"/>
  <c r="EP179"/>
  <c r="EQ258"/>
  <c r="EW179"/>
  <c r="EX258"/>
  <c r="FD179"/>
  <c r="FE258"/>
  <c r="FI81"/>
  <c r="FJ81"/>
  <c r="FK81"/>
  <c r="FK179" s="1"/>
  <c r="FL81"/>
  <c r="FL258" s="1"/>
  <c r="FM81"/>
  <c r="FR179"/>
  <c r="FS258"/>
  <c r="FW81"/>
  <c r="FX81"/>
  <c r="FY81"/>
  <c r="FY179" s="1"/>
  <c r="FZ81"/>
  <c r="FZ258" s="1"/>
  <c r="GA81"/>
  <c r="GG258"/>
  <c r="GM179"/>
  <c r="GN258"/>
  <c r="GT179"/>
  <c r="GU258"/>
  <c r="HA179"/>
  <c r="HB258"/>
  <c r="HI258"/>
  <c r="HO179"/>
  <c r="HP258"/>
  <c r="AO29" i="4"/>
  <c r="HV179" i="2"/>
  <c r="HW258"/>
  <c r="IC179"/>
  <c r="ID258"/>
  <c r="IJ179"/>
  <c r="IK258"/>
  <c r="AR29" i="4"/>
  <c r="IO81" i="2"/>
  <c r="IP81"/>
  <c r="IQ179"/>
  <c r="IR258"/>
  <c r="IS81"/>
  <c r="IV81"/>
  <c r="IW81"/>
  <c r="IX81"/>
  <c r="IX179" s="1"/>
  <c r="IY81"/>
  <c r="IY258" s="1"/>
  <c r="IZ81"/>
  <c r="JJ81"/>
  <c r="JK81"/>
  <c r="JL81"/>
  <c r="JL179" s="1"/>
  <c r="JM81"/>
  <c r="JM258" s="1"/>
  <c r="JN81"/>
  <c r="JQ81"/>
  <c r="JR81"/>
  <c r="JS179"/>
  <c r="JT258"/>
  <c r="JU81"/>
  <c r="JX81"/>
  <c r="JY81"/>
  <c r="JZ81"/>
  <c r="JZ179" s="1"/>
  <c r="KA81"/>
  <c r="KA258" s="1"/>
  <c r="KB81"/>
  <c r="KC81"/>
  <c r="KG179"/>
  <c r="KH258"/>
  <c r="AY29" i="4"/>
  <c r="KN179" i="2"/>
  <c r="KO258"/>
  <c r="KS81"/>
  <c r="KT81"/>
  <c r="KU81"/>
  <c r="KU179" s="1"/>
  <c r="KV81"/>
  <c r="KV258" s="1"/>
  <c r="KW81"/>
  <c r="KX81"/>
  <c r="KZ81"/>
  <c r="LA81"/>
  <c r="LB81"/>
  <c r="LB179" s="1"/>
  <c r="LC81"/>
  <c r="LC258" s="1"/>
  <c r="LD81"/>
  <c r="LN81"/>
  <c r="LO81"/>
  <c r="LP81"/>
  <c r="LI179" s="1"/>
  <c r="LQ81"/>
  <c r="LJ258" s="1"/>
  <c r="LR81"/>
  <c r="MB81"/>
  <c r="MC81"/>
  <c r="MD81"/>
  <c r="LP179" s="1"/>
  <c r="ME81"/>
  <c r="LQ258" s="1"/>
  <c r="MF81"/>
  <c r="MG81"/>
  <c r="MI81"/>
  <c r="MJ81"/>
  <c r="MM81"/>
  <c r="MN81"/>
  <c r="MP81"/>
  <c r="MQ81"/>
  <c r="MS81"/>
  <c r="ME258" s="1"/>
  <c r="MT81"/>
  <c r="MW81"/>
  <c r="MX81"/>
  <c r="MY81"/>
  <c r="MK179" s="1"/>
  <c r="MZ81"/>
  <c r="ML258" s="1"/>
  <c r="NA81"/>
  <c r="NB81"/>
  <c r="ND81"/>
  <c r="NE81"/>
  <c r="NF81"/>
  <c r="MR179" s="1"/>
  <c r="NG81"/>
  <c r="MS258" s="1"/>
  <c r="NH81"/>
  <c r="NK81"/>
  <c r="NL81"/>
  <c r="NM81"/>
  <c r="MY179" s="1"/>
  <c r="NN81"/>
  <c r="MZ258" s="1"/>
  <c r="NO81"/>
  <c r="NP81"/>
  <c r="NR81"/>
  <c r="NS81"/>
  <c r="NT81"/>
  <c r="NF179" s="1"/>
  <c r="NU81"/>
  <c r="NG258" s="1"/>
  <c r="NV81"/>
  <c r="NW81"/>
  <c r="NY81"/>
  <c r="NZ81"/>
  <c r="OA81"/>
  <c r="NM179" s="1"/>
  <c r="OB81"/>
  <c r="NN258" s="1"/>
  <c r="OC81"/>
  <c r="OD81"/>
  <c r="OF81"/>
  <c r="OG81"/>
  <c r="OH81"/>
  <c r="NT179" s="1"/>
  <c r="OI81"/>
  <c r="NU258" s="1"/>
  <c r="OJ81"/>
  <c r="OK81"/>
  <c r="OM81"/>
  <c r="ON81"/>
  <c r="OO81"/>
  <c r="OA179" s="1"/>
  <c r="OP81"/>
  <c r="OB258" s="1"/>
  <c r="OQ81"/>
  <c r="OT81"/>
  <c r="OU81"/>
  <c r="OV81"/>
  <c r="OH179" s="1"/>
  <c r="OW81"/>
  <c r="OI258" s="1"/>
  <c r="OX81"/>
  <c r="OY81"/>
  <c r="PA81"/>
  <c r="PB81"/>
  <c r="PC81"/>
  <c r="OO179" s="1"/>
  <c r="PD81"/>
  <c r="OP258" s="1"/>
  <c r="PE81"/>
  <c r="PF81"/>
  <c r="PH81"/>
  <c r="PI81"/>
  <c r="PJ81"/>
  <c r="OV179" s="1"/>
  <c r="PK81"/>
  <c r="OW258" s="1"/>
  <c r="PL81"/>
  <c r="PO81"/>
  <c r="PP81"/>
  <c r="PQ81"/>
  <c r="PC179" s="1"/>
  <c r="PR81"/>
  <c r="PD258" s="1"/>
  <c r="PS81"/>
  <c r="PT81"/>
  <c r="PV81"/>
  <c r="PW81"/>
  <c r="PX81"/>
  <c r="PJ179" s="1"/>
  <c r="PY81"/>
  <c r="PK258" s="1"/>
  <c r="PZ81"/>
  <c r="QA81"/>
  <c r="QC81"/>
  <c r="QD81"/>
  <c r="QE81"/>
  <c r="PQ179" s="1"/>
  <c r="QF81"/>
  <c r="PR258" s="1"/>
  <c r="QG81"/>
  <c r="QJ81"/>
  <c r="QK81"/>
  <c r="QL81"/>
  <c r="PX179" s="1"/>
  <c r="QM81"/>
  <c r="PY258" s="1"/>
  <c r="QN81"/>
  <c r="QO81"/>
  <c r="QQ81"/>
  <c r="QR81"/>
  <c r="QS81"/>
  <c r="QE179" s="1"/>
  <c r="QT81"/>
  <c r="QF258" s="1"/>
  <c r="QU81"/>
  <c r="QV81"/>
  <c r="F180"/>
  <c r="G259"/>
  <c r="M180"/>
  <c r="N259"/>
  <c r="T180"/>
  <c r="U259"/>
  <c r="AA180"/>
  <c r="AB259"/>
  <c r="AH180"/>
  <c r="AI259"/>
  <c r="AK82"/>
  <c r="N33" i="4" s="1"/>
  <c r="AM82" i="2"/>
  <c r="AN82"/>
  <c r="AO180"/>
  <c r="AP259"/>
  <c r="AQ82"/>
  <c r="AV180"/>
  <c r="AW259"/>
  <c r="P33" i="4"/>
  <c r="BC180" i="2"/>
  <c r="BD259"/>
  <c r="BJ180"/>
  <c r="BK259"/>
  <c r="BQ180"/>
  <c r="BR259"/>
  <c r="S33" i="4"/>
  <c r="BX180" i="2"/>
  <c r="BY259"/>
  <c r="T33" i="4"/>
  <c r="CE180" i="2"/>
  <c r="CF259"/>
  <c r="U33" i="4"/>
  <c r="CL180" i="2"/>
  <c r="CM259"/>
  <c r="CS180"/>
  <c r="CT259"/>
  <c r="CZ180"/>
  <c r="DA259"/>
  <c r="X33" i="4"/>
  <c r="DG180" i="2"/>
  <c r="DH259"/>
  <c r="Y33" i="4"/>
  <c r="DN180" i="2"/>
  <c r="DO259"/>
  <c r="Z33" i="4"/>
  <c r="DU180" i="2"/>
  <c r="DV259"/>
  <c r="AA33" i="4"/>
  <c r="EB180" i="2"/>
  <c r="EC259"/>
  <c r="AB33" i="4"/>
  <c r="EI180" i="2"/>
  <c r="EJ259"/>
  <c r="EP180"/>
  <c r="EQ259"/>
  <c r="EW180"/>
  <c r="EX259"/>
  <c r="AE33" i="4"/>
  <c r="FD180" i="2"/>
  <c r="FE259"/>
  <c r="FI82"/>
  <c r="FJ82"/>
  <c r="FK82"/>
  <c r="FK180" s="1"/>
  <c r="FL82"/>
  <c r="FL259" s="1"/>
  <c r="FM82"/>
  <c r="FR180"/>
  <c r="FS259"/>
  <c r="FW82"/>
  <c r="FX82"/>
  <c r="FY82"/>
  <c r="FY180" s="1"/>
  <c r="FZ82"/>
  <c r="FZ259" s="1"/>
  <c r="GA82"/>
  <c r="GG259"/>
  <c r="GM180"/>
  <c r="GN259"/>
  <c r="AK33" i="4"/>
  <c r="GT180" i="2"/>
  <c r="GU259"/>
  <c r="HA180"/>
  <c r="HB259"/>
  <c r="AM33" i="4"/>
  <c r="HI259" i="2"/>
  <c r="HO180"/>
  <c r="HP259"/>
  <c r="AO33" i="4"/>
  <c r="HV180" i="2"/>
  <c r="HW259"/>
  <c r="IC180"/>
  <c r="ID259"/>
  <c r="AQ33" i="4"/>
  <c r="IJ180" i="2"/>
  <c r="IK259"/>
  <c r="IO82"/>
  <c r="IP82"/>
  <c r="IQ180"/>
  <c r="IR259"/>
  <c r="IS82"/>
  <c r="IV82"/>
  <c r="IW82"/>
  <c r="IX82"/>
  <c r="IX180" s="1"/>
  <c r="IY82"/>
  <c r="IY259" s="1"/>
  <c r="IZ82"/>
  <c r="AU33" i="4"/>
  <c r="JJ82" i="2"/>
  <c r="JK82"/>
  <c r="JL82"/>
  <c r="JL180" s="1"/>
  <c r="JM82"/>
  <c r="JM259" s="1"/>
  <c r="JN82"/>
  <c r="JO82"/>
  <c r="JQ82"/>
  <c r="JR82"/>
  <c r="JS180"/>
  <c r="JT259"/>
  <c r="JU82"/>
  <c r="JX82"/>
  <c r="JY82"/>
  <c r="JZ82"/>
  <c r="JZ180" s="1"/>
  <c r="KA82"/>
  <c r="KA259" s="1"/>
  <c r="KB82"/>
  <c r="KC82"/>
  <c r="KG180"/>
  <c r="KH259"/>
  <c r="AY33" i="4"/>
  <c r="KQ82" i="2"/>
  <c r="AZ33" i="4" s="1"/>
  <c r="KN180" i="2"/>
  <c r="KO259"/>
  <c r="KS82"/>
  <c r="KT82"/>
  <c r="KU82"/>
  <c r="KU180" s="1"/>
  <c r="KV82"/>
  <c r="KV259" s="1"/>
  <c r="KW82"/>
  <c r="KX82"/>
  <c r="KZ82"/>
  <c r="LA82"/>
  <c r="LB82"/>
  <c r="LB180" s="1"/>
  <c r="LC82"/>
  <c r="LC259" s="1"/>
  <c r="LD82"/>
  <c r="LE82"/>
  <c r="LN82"/>
  <c r="LO82"/>
  <c r="LP82"/>
  <c r="LI180" s="1"/>
  <c r="LQ82"/>
  <c r="LJ259" s="1"/>
  <c r="LR82"/>
  <c r="LS82"/>
  <c r="MB82"/>
  <c r="MC82"/>
  <c r="MD82"/>
  <c r="LP180" s="1"/>
  <c r="ME82"/>
  <c r="LQ259" s="1"/>
  <c r="MF82"/>
  <c r="MG82"/>
  <c r="MI82"/>
  <c r="MJ82"/>
  <c r="MM82"/>
  <c r="MN82"/>
  <c r="MP82"/>
  <c r="MQ82"/>
  <c r="MS82"/>
  <c r="ME259" s="1"/>
  <c r="MT82"/>
  <c r="MU82"/>
  <c r="MW82"/>
  <c r="MX82"/>
  <c r="MY82"/>
  <c r="MK180" s="1"/>
  <c r="MZ82"/>
  <c r="ML259" s="1"/>
  <c r="NA82"/>
  <c r="NB82"/>
  <c r="ND82"/>
  <c r="NE82"/>
  <c r="NF82"/>
  <c r="MR180" s="1"/>
  <c r="NG82"/>
  <c r="MS259" s="1"/>
  <c r="NH82"/>
  <c r="NI82"/>
  <c r="NK82"/>
  <c r="NL82"/>
  <c r="NM82"/>
  <c r="MY180" s="1"/>
  <c r="NN82"/>
  <c r="MZ259" s="1"/>
  <c r="NO82"/>
  <c r="NP82"/>
  <c r="NR82"/>
  <c r="NS82"/>
  <c r="NT82"/>
  <c r="NF180" s="1"/>
  <c r="NU82"/>
  <c r="NG259" s="1"/>
  <c r="NV82"/>
  <c r="NW82"/>
  <c r="NY82"/>
  <c r="NZ82"/>
  <c r="OA82"/>
  <c r="NM180" s="1"/>
  <c r="OB82"/>
  <c r="NN259" s="1"/>
  <c r="OC82"/>
  <c r="OD82"/>
  <c r="OF82"/>
  <c r="OG82"/>
  <c r="OH82"/>
  <c r="NT180" s="1"/>
  <c r="OI82"/>
  <c r="NU259" s="1"/>
  <c r="OJ82"/>
  <c r="OK82"/>
  <c r="OM82"/>
  <c r="ON82"/>
  <c r="OO82"/>
  <c r="OA180" s="1"/>
  <c r="OP82"/>
  <c r="OB259" s="1"/>
  <c r="OQ82"/>
  <c r="OR82"/>
  <c r="OT82"/>
  <c r="OU82"/>
  <c r="OV82"/>
  <c r="OH180" s="1"/>
  <c r="OW82"/>
  <c r="OI259" s="1"/>
  <c r="OX82"/>
  <c r="OY82"/>
  <c r="PA82"/>
  <c r="PB82"/>
  <c r="PC82"/>
  <c r="OO180" s="1"/>
  <c r="PD82"/>
  <c r="OP259" s="1"/>
  <c r="PE82"/>
  <c r="PF82"/>
  <c r="PH82"/>
  <c r="PI82"/>
  <c r="PJ82"/>
  <c r="OV180" s="1"/>
  <c r="PK82"/>
  <c r="OW259" s="1"/>
  <c r="PL82"/>
  <c r="PM82"/>
  <c r="PO82"/>
  <c r="PP82"/>
  <c r="PQ82"/>
  <c r="PC180" s="1"/>
  <c r="PR82"/>
  <c r="PD259" s="1"/>
  <c r="PS82"/>
  <c r="PT82"/>
  <c r="PV82"/>
  <c r="PW82"/>
  <c r="PX82"/>
  <c r="PJ180" s="1"/>
  <c r="PY82"/>
  <c r="PK259" s="1"/>
  <c r="PZ82"/>
  <c r="QA82"/>
  <c r="QC82"/>
  <c r="QD82"/>
  <c r="QE82"/>
  <c r="PQ180" s="1"/>
  <c r="QF82"/>
  <c r="PR259" s="1"/>
  <c r="QG82"/>
  <c r="QH82"/>
  <c r="QJ82"/>
  <c r="QK82"/>
  <c r="QL82"/>
  <c r="PX180" s="1"/>
  <c r="QM82"/>
  <c r="PY259" s="1"/>
  <c r="QN82"/>
  <c r="QO82"/>
  <c r="QQ82"/>
  <c r="QR82"/>
  <c r="QS82"/>
  <c r="QE180" s="1"/>
  <c r="QT82"/>
  <c r="QF259" s="1"/>
  <c r="QU82"/>
  <c r="QV82"/>
  <c r="F181"/>
  <c r="G260"/>
  <c r="M181"/>
  <c r="N260"/>
  <c r="T181"/>
  <c r="U260"/>
  <c r="AA181"/>
  <c r="AB260"/>
  <c r="AH181"/>
  <c r="AI260"/>
  <c r="AM83"/>
  <c r="AN83"/>
  <c r="AO181"/>
  <c r="AP260"/>
  <c r="AQ83"/>
  <c r="AV181"/>
  <c r="AW260"/>
  <c r="BC181"/>
  <c r="BD260"/>
  <c r="BJ181"/>
  <c r="BK260"/>
  <c r="BQ181"/>
  <c r="BR260"/>
  <c r="BX181"/>
  <c r="BY260"/>
  <c r="CE181"/>
  <c r="CF260"/>
  <c r="CL181"/>
  <c r="CM260"/>
  <c r="CS181"/>
  <c r="CT260"/>
  <c r="CZ181"/>
  <c r="DA260"/>
  <c r="DG181"/>
  <c r="DH260"/>
  <c r="DN181"/>
  <c r="DO260"/>
  <c r="DU181"/>
  <c r="DV260"/>
  <c r="EB181"/>
  <c r="EC260"/>
  <c r="EI181"/>
  <c r="EJ260"/>
  <c r="EP181"/>
  <c r="EQ260"/>
  <c r="EW181"/>
  <c r="EX260"/>
  <c r="FD181"/>
  <c r="FE260"/>
  <c r="FI83"/>
  <c r="FJ83"/>
  <c r="FK83"/>
  <c r="FK181" s="1"/>
  <c r="FL83"/>
  <c r="FL260" s="1"/>
  <c r="FM83"/>
  <c r="FR181"/>
  <c r="FS260"/>
  <c r="FW83"/>
  <c r="FX83"/>
  <c r="FY83"/>
  <c r="FY181" s="1"/>
  <c r="FZ83"/>
  <c r="FZ260" s="1"/>
  <c r="GA83"/>
  <c r="GG260"/>
  <c r="GM181"/>
  <c r="GN260"/>
  <c r="GT181"/>
  <c r="GU260"/>
  <c r="HA181"/>
  <c r="HB260"/>
  <c r="HI260"/>
  <c r="HO181"/>
  <c r="HP260"/>
  <c r="HV181"/>
  <c r="HW260"/>
  <c r="IC181"/>
  <c r="ID260"/>
  <c r="IJ181"/>
  <c r="IK260"/>
  <c r="IO83"/>
  <c r="IP83"/>
  <c r="IQ181"/>
  <c r="IR260"/>
  <c r="IS83"/>
  <c r="IV83"/>
  <c r="IW83"/>
  <c r="IX83"/>
  <c r="IX181" s="1"/>
  <c r="IY83"/>
  <c r="IY260" s="1"/>
  <c r="IZ83"/>
  <c r="JJ83"/>
  <c r="JK83"/>
  <c r="JL83"/>
  <c r="JL181" s="1"/>
  <c r="JM83"/>
  <c r="JM260" s="1"/>
  <c r="JN83"/>
  <c r="JQ83"/>
  <c r="JR83"/>
  <c r="JS181"/>
  <c r="JT260"/>
  <c r="JU83"/>
  <c r="JX83"/>
  <c r="JY83"/>
  <c r="JZ83"/>
  <c r="JZ181" s="1"/>
  <c r="KA83"/>
  <c r="KA260" s="1"/>
  <c r="KB83"/>
  <c r="KC83"/>
  <c r="KG181"/>
  <c r="KH260"/>
  <c r="AY17" i="4"/>
  <c r="KN181" i="2"/>
  <c r="KO260"/>
  <c r="KS83"/>
  <c r="KT83"/>
  <c r="KU83"/>
  <c r="KU181" s="1"/>
  <c r="KV83"/>
  <c r="KV260" s="1"/>
  <c r="KW83"/>
  <c r="KX83"/>
  <c r="KZ83"/>
  <c r="LA83"/>
  <c r="LB83"/>
  <c r="LB181" s="1"/>
  <c r="LC83"/>
  <c r="LC260" s="1"/>
  <c r="LD83"/>
  <c r="LN83"/>
  <c r="LO83"/>
  <c r="LP83"/>
  <c r="LI181" s="1"/>
  <c r="LQ83"/>
  <c r="LJ260" s="1"/>
  <c r="LR83"/>
  <c r="MB83"/>
  <c r="MC83"/>
  <c r="MD83"/>
  <c r="LP181" s="1"/>
  <c r="ME83"/>
  <c r="LQ260" s="1"/>
  <c r="MF83"/>
  <c r="MG83"/>
  <c r="MI83"/>
  <c r="MJ83"/>
  <c r="MM83"/>
  <c r="MP83"/>
  <c r="MQ83"/>
  <c r="MS83"/>
  <c r="ME260" s="1"/>
  <c r="MT83"/>
  <c r="MW83"/>
  <c r="MX83"/>
  <c r="MY83"/>
  <c r="MK181" s="1"/>
  <c r="MZ83"/>
  <c r="ML260" s="1"/>
  <c r="NA83"/>
  <c r="NB83"/>
  <c r="ND83"/>
  <c r="NE83"/>
  <c r="NF83"/>
  <c r="MR181" s="1"/>
  <c r="NG83"/>
  <c r="MS260" s="1"/>
  <c r="NH83"/>
  <c r="NK83"/>
  <c r="NL83"/>
  <c r="NM83"/>
  <c r="MY181" s="1"/>
  <c r="NN83"/>
  <c r="MZ260" s="1"/>
  <c r="NO83"/>
  <c r="NP83"/>
  <c r="NR83"/>
  <c r="NS83"/>
  <c r="NT83"/>
  <c r="NF181" s="1"/>
  <c r="NU83"/>
  <c r="NG260" s="1"/>
  <c r="NV83"/>
  <c r="NY83"/>
  <c r="NZ83"/>
  <c r="OA83"/>
  <c r="NM181" s="1"/>
  <c r="OB83"/>
  <c r="NN260" s="1"/>
  <c r="OC83"/>
  <c r="OD83"/>
  <c r="OF83"/>
  <c r="OG83"/>
  <c r="OH83"/>
  <c r="NT181" s="1"/>
  <c r="OI83"/>
  <c r="NU260" s="1"/>
  <c r="OJ83"/>
  <c r="OM83"/>
  <c r="ON83"/>
  <c r="OO83"/>
  <c r="OA181" s="1"/>
  <c r="OP83"/>
  <c r="OB260" s="1"/>
  <c r="OQ83"/>
  <c r="OT83"/>
  <c r="OU83"/>
  <c r="OV83"/>
  <c r="OH181" s="1"/>
  <c r="OW83"/>
  <c r="OI260" s="1"/>
  <c r="OX83"/>
  <c r="PA83"/>
  <c r="PB83"/>
  <c r="PC83"/>
  <c r="OO181" s="1"/>
  <c r="PD83"/>
  <c r="OP260" s="1"/>
  <c r="PE83"/>
  <c r="PF83"/>
  <c r="PH83"/>
  <c r="PI83"/>
  <c r="PJ83"/>
  <c r="OV181" s="1"/>
  <c r="PK83"/>
  <c r="OW260" s="1"/>
  <c r="PL83"/>
  <c r="PO83"/>
  <c r="PP83"/>
  <c r="PQ83"/>
  <c r="PC181" s="1"/>
  <c r="PR83"/>
  <c r="PD260" s="1"/>
  <c r="PS83"/>
  <c r="PT83"/>
  <c r="PV83"/>
  <c r="PW83"/>
  <c r="PX83"/>
  <c r="PJ181" s="1"/>
  <c r="PY83"/>
  <c r="PK260" s="1"/>
  <c r="PZ83"/>
  <c r="QC83"/>
  <c r="QD83"/>
  <c r="QE83"/>
  <c r="PQ181" s="1"/>
  <c r="QF83"/>
  <c r="PR260" s="1"/>
  <c r="QG83"/>
  <c r="QJ83"/>
  <c r="QK83"/>
  <c r="QL83"/>
  <c r="PX181" s="1"/>
  <c r="QM83"/>
  <c r="PY260" s="1"/>
  <c r="QN83"/>
  <c r="QO83"/>
  <c r="QQ83"/>
  <c r="QR83"/>
  <c r="QS83"/>
  <c r="QE181" s="1"/>
  <c r="QT83"/>
  <c r="QF260" s="1"/>
  <c r="QU83"/>
  <c r="QV83"/>
  <c r="F182"/>
  <c r="G261"/>
  <c r="M182"/>
  <c r="N261"/>
  <c r="T182"/>
  <c r="U261"/>
  <c r="AA182"/>
  <c r="AB261"/>
  <c r="AH182"/>
  <c r="AI261"/>
  <c r="AK84"/>
  <c r="N22" i="4" s="1"/>
  <c r="AM84" i="2"/>
  <c r="AN84"/>
  <c r="AO182"/>
  <c r="AP261"/>
  <c r="AQ84"/>
  <c r="AV182"/>
  <c r="AW261"/>
  <c r="BC182"/>
  <c r="BD261"/>
  <c r="BJ182"/>
  <c r="BK261"/>
  <c r="BQ182"/>
  <c r="BR261"/>
  <c r="BX182"/>
  <c r="BY261"/>
  <c r="CE182"/>
  <c r="CF261"/>
  <c r="CL182"/>
  <c r="CM261"/>
  <c r="CS182"/>
  <c r="CT261"/>
  <c r="CZ182"/>
  <c r="DA261"/>
  <c r="DG182"/>
  <c r="DH261"/>
  <c r="DN182"/>
  <c r="DO261"/>
  <c r="DU182"/>
  <c r="DV261"/>
  <c r="EB182"/>
  <c r="EC261"/>
  <c r="EI182"/>
  <c r="EJ261"/>
  <c r="EP182"/>
  <c r="EQ261"/>
  <c r="EW182"/>
  <c r="EX261"/>
  <c r="FD182"/>
  <c r="FE261"/>
  <c r="FI84"/>
  <c r="FJ84"/>
  <c r="FK84"/>
  <c r="FK182" s="1"/>
  <c r="FL84"/>
  <c r="FL261" s="1"/>
  <c r="FM84"/>
  <c r="FR182"/>
  <c r="FS261"/>
  <c r="FW84"/>
  <c r="FX84"/>
  <c r="FY84"/>
  <c r="FY182" s="1"/>
  <c r="FZ84"/>
  <c r="FZ261" s="1"/>
  <c r="GA84"/>
  <c r="GG261"/>
  <c r="GM182"/>
  <c r="GN261"/>
  <c r="GT182"/>
  <c r="GU261"/>
  <c r="HA182"/>
  <c r="HB261"/>
  <c r="HI261"/>
  <c r="HO182"/>
  <c r="HP261"/>
  <c r="HV182"/>
  <c r="HW261"/>
  <c r="IC182"/>
  <c r="ID261"/>
  <c r="IJ182"/>
  <c r="IK261"/>
  <c r="IO84"/>
  <c r="IP84"/>
  <c r="IQ182"/>
  <c r="IR261"/>
  <c r="IS84"/>
  <c r="IV84"/>
  <c r="IW84"/>
  <c r="IX84"/>
  <c r="IX182" s="1"/>
  <c r="IY84"/>
  <c r="IY261" s="1"/>
  <c r="IZ84"/>
  <c r="JJ84"/>
  <c r="JK84"/>
  <c r="JL84"/>
  <c r="JL182" s="1"/>
  <c r="JM84"/>
  <c r="JM261" s="1"/>
  <c r="JN84"/>
  <c r="JQ84"/>
  <c r="JR84"/>
  <c r="JS182"/>
  <c r="JT261"/>
  <c r="JU84"/>
  <c r="JX84"/>
  <c r="JY84"/>
  <c r="JZ84"/>
  <c r="JZ182" s="1"/>
  <c r="KA84"/>
  <c r="KA261" s="1"/>
  <c r="KB84"/>
  <c r="KC84"/>
  <c r="KG182"/>
  <c r="KH261"/>
  <c r="AY22" i="4"/>
  <c r="KN182" i="2"/>
  <c r="KO261"/>
  <c r="KS84"/>
  <c r="KT84"/>
  <c r="KU84"/>
  <c r="KU182" s="1"/>
  <c r="KW84"/>
  <c r="KZ84"/>
  <c r="LA84"/>
  <c r="LB84"/>
  <c r="LB182" s="1"/>
  <c r="LC84"/>
  <c r="LC261" s="1"/>
  <c r="LD84"/>
  <c r="LN84"/>
  <c r="LO84"/>
  <c r="LP84"/>
  <c r="LI182" s="1"/>
  <c r="LQ84"/>
  <c r="LJ261" s="1"/>
  <c r="LR84"/>
  <c r="MB84"/>
  <c r="MC84"/>
  <c r="MD84"/>
  <c r="LP182" s="1"/>
  <c r="ME84"/>
  <c r="LQ261" s="1"/>
  <c r="MF84"/>
  <c r="MG84"/>
  <c r="MI84"/>
  <c r="MJ84"/>
  <c r="MM84"/>
  <c r="MP84"/>
  <c r="MQ84"/>
  <c r="MS84"/>
  <c r="ME261" s="1"/>
  <c r="MT84"/>
  <c r="MU84"/>
  <c r="MW84"/>
  <c r="MX84"/>
  <c r="MY84"/>
  <c r="MK182" s="1"/>
  <c r="MZ84"/>
  <c r="ML261" s="1"/>
  <c r="NA84"/>
  <c r="NB84"/>
  <c r="ND84"/>
  <c r="NE84"/>
  <c r="NF84"/>
  <c r="MR182" s="1"/>
  <c r="NG84"/>
  <c r="MS261" s="1"/>
  <c r="NH84"/>
  <c r="NK84"/>
  <c r="NL84"/>
  <c r="NM84"/>
  <c r="MY182" s="1"/>
  <c r="NN84"/>
  <c r="MZ261" s="1"/>
  <c r="NO84"/>
  <c r="NP84"/>
  <c r="NR84"/>
  <c r="NS84"/>
  <c r="NT84"/>
  <c r="NF182" s="1"/>
  <c r="NU84"/>
  <c r="NG261" s="1"/>
  <c r="NV84"/>
  <c r="NY84"/>
  <c r="NZ84"/>
  <c r="OA84"/>
  <c r="NM182" s="1"/>
  <c r="OB84"/>
  <c r="NN261" s="1"/>
  <c r="OC84"/>
  <c r="OD84"/>
  <c r="OF84"/>
  <c r="OG84"/>
  <c r="OH84"/>
  <c r="NT182" s="1"/>
  <c r="OI84"/>
  <c r="NU261" s="1"/>
  <c r="OJ84"/>
  <c r="OM84"/>
  <c r="ON84"/>
  <c r="OO84"/>
  <c r="OA182" s="1"/>
  <c r="OP84"/>
  <c r="OB261" s="1"/>
  <c r="OQ84"/>
  <c r="OT84"/>
  <c r="OU84"/>
  <c r="OV84"/>
  <c r="OH182" s="1"/>
  <c r="OW84"/>
  <c r="OI261" s="1"/>
  <c r="OX84"/>
  <c r="PA84"/>
  <c r="PB84"/>
  <c r="PC84"/>
  <c r="OO182" s="1"/>
  <c r="PD84"/>
  <c r="OP261" s="1"/>
  <c r="PE84"/>
  <c r="PF84"/>
  <c r="PH84"/>
  <c r="PI84"/>
  <c r="PJ84"/>
  <c r="OV182" s="1"/>
  <c r="PK84"/>
  <c r="OW261" s="1"/>
  <c r="PL84"/>
  <c r="PO84"/>
  <c r="PP84"/>
  <c r="PQ84"/>
  <c r="PC182" s="1"/>
  <c r="PR84"/>
  <c r="PD261" s="1"/>
  <c r="PS84"/>
  <c r="PT84"/>
  <c r="PV84"/>
  <c r="PW84"/>
  <c r="PX84"/>
  <c r="PJ182" s="1"/>
  <c r="PY84"/>
  <c r="PK261" s="1"/>
  <c r="PZ84"/>
  <c r="QC84"/>
  <c r="QD84"/>
  <c r="QE84"/>
  <c r="PQ182" s="1"/>
  <c r="QF84"/>
  <c r="PR261" s="1"/>
  <c r="QG84"/>
  <c r="QJ84"/>
  <c r="QK84"/>
  <c r="QL84"/>
  <c r="PX182" s="1"/>
  <c r="QM84"/>
  <c r="PY261" s="1"/>
  <c r="QN84"/>
  <c r="QO84"/>
  <c r="QQ84"/>
  <c r="QR84"/>
  <c r="QS84"/>
  <c r="QE182" s="1"/>
  <c r="QT84"/>
  <c r="QF261" s="1"/>
  <c r="QU84"/>
  <c r="QV84"/>
  <c r="F183"/>
  <c r="G262"/>
  <c r="M183"/>
  <c r="N262"/>
  <c r="T183"/>
  <c r="U262"/>
  <c r="AA183"/>
  <c r="AB262"/>
  <c r="AH183"/>
  <c r="AI262"/>
  <c r="AO183"/>
  <c r="AP262"/>
  <c r="AV183"/>
  <c r="AW262"/>
  <c r="BC183"/>
  <c r="BD262"/>
  <c r="BJ183"/>
  <c r="BK262"/>
  <c r="BQ183"/>
  <c r="BR262"/>
  <c r="BX183"/>
  <c r="BY262"/>
  <c r="CE183"/>
  <c r="CF262"/>
  <c r="CL183"/>
  <c r="CM262"/>
  <c r="CS183"/>
  <c r="CT262"/>
  <c r="CZ183"/>
  <c r="DA262"/>
  <c r="DG183"/>
  <c r="DH262"/>
  <c r="DN183"/>
  <c r="DO262"/>
  <c r="DU183"/>
  <c r="DV262"/>
  <c r="EB183"/>
  <c r="EC262"/>
  <c r="EI183"/>
  <c r="EJ262"/>
  <c r="EP183"/>
  <c r="EQ262"/>
  <c r="EW183"/>
  <c r="EX262"/>
  <c r="FD183"/>
  <c r="FE262"/>
  <c r="FK183"/>
  <c r="FL262"/>
  <c r="FR183"/>
  <c r="FS262"/>
  <c r="FY183"/>
  <c r="FZ262"/>
  <c r="GF183"/>
  <c r="GG262"/>
  <c r="GM183"/>
  <c r="GN262"/>
  <c r="GT183"/>
  <c r="GU262"/>
  <c r="HA183"/>
  <c r="HB262"/>
  <c r="HH183"/>
  <c r="HI262"/>
  <c r="HO183"/>
  <c r="HP262"/>
  <c r="HV183"/>
  <c r="HW262"/>
  <c r="IC183"/>
  <c r="ID262"/>
  <c r="IJ183"/>
  <c r="IK262"/>
  <c r="IQ183"/>
  <c r="IR262"/>
  <c r="IX183"/>
  <c r="IY262"/>
  <c r="JL183"/>
  <c r="JM262"/>
  <c r="JS183"/>
  <c r="JT262"/>
  <c r="JZ183"/>
  <c r="KA262"/>
  <c r="KG183"/>
  <c r="KH262"/>
  <c r="KN183"/>
  <c r="KO262"/>
  <c r="KU183"/>
  <c r="KV262"/>
  <c r="LB183"/>
  <c r="LC262"/>
  <c r="LI183"/>
  <c r="LJ262"/>
  <c r="LP183"/>
  <c r="LQ262"/>
  <c r="ME262"/>
  <c r="MK183"/>
  <c r="ML262"/>
  <c r="MR183"/>
  <c r="MS262"/>
  <c r="MY183"/>
  <c r="MZ262"/>
  <c r="NF183"/>
  <c r="NG262"/>
  <c r="NM183"/>
  <c r="NN262"/>
  <c r="NT183"/>
  <c r="NU262"/>
  <c r="OA183"/>
  <c r="OB262"/>
  <c r="OH183"/>
  <c r="OI262"/>
  <c r="OO183"/>
  <c r="OP262"/>
  <c r="OV183"/>
  <c r="OW262"/>
  <c r="PC183"/>
  <c r="PD262"/>
  <c r="PJ183"/>
  <c r="PK262"/>
  <c r="PQ183"/>
  <c r="PR262"/>
  <c r="PX183"/>
  <c r="PY262"/>
  <c r="QE183"/>
  <c r="QF262"/>
  <c r="F184"/>
  <c r="G263"/>
  <c r="M184"/>
  <c r="N263"/>
  <c r="T184"/>
  <c r="U263"/>
  <c r="AA184"/>
  <c r="AB263"/>
  <c r="AH184"/>
  <c r="AI263"/>
  <c r="AO184"/>
  <c r="AP263"/>
  <c r="AV184"/>
  <c r="AW263"/>
  <c r="BC184"/>
  <c r="BD263"/>
  <c r="BJ184"/>
  <c r="BK263"/>
  <c r="BQ184"/>
  <c r="BR263"/>
  <c r="BX184"/>
  <c r="BY263"/>
  <c r="CE184"/>
  <c r="CF263"/>
  <c r="CL184"/>
  <c r="CM263"/>
  <c r="CS184"/>
  <c r="CT263"/>
  <c r="CZ184"/>
  <c r="DA263"/>
  <c r="DG184"/>
  <c r="DH263"/>
  <c r="DN184"/>
  <c r="DO263"/>
  <c r="DU184"/>
  <c r="DV263"/>
  <c r="EB184"/>
  <c r="EC263"/>
  <c r="EI184"/>
  <c r="EJ263"/>
  <c r="EP184"/>
  <c r="EQ263"/>
  <c r="EW184"/>
  <c r="EX263"/>
  <c r="FD184"/>
  <c r="FE263"/>
  <c r="FK184"/>
  <c r="FL263"/>
  <c r="FR184"/>
  <c r="FS263"/>
  <c r="FY184"/>
  <c r="FZ263"/>
  <c r="GF184"/>
  <c r="GG263"/>
  <c r="GM184"/>
  <c r="GN263"/>
  <c r="GT184"/>
  <c r="GU263"/>
  <c r="HA184"/>
  <c r="HB263"/>
  <c r="HH184"/>
  <c r="HI263"/>
  <c r="HO184"/>
  <c r="HP263"/>
  <c r="HV184"/>
  <c r="HW263"/>
  <c r="ID263"/>
  <c r="IJ184"/>
  <c r="IK263"/>
  <c r="IQ184"/>
  <c r="IR263"/>
  <c r="IX184"/>
  <c r="IY263"/>
  <c r="JL184"/>
  <c r="JM263"/>
  <c r="JS184"/>
  <c r="JT263"/>
  <c r="JZ184"/>
  <c r="KA263"/>
  <c r="KG184"/>
  <c r="KH263"/>
  <c r="KN184"/>
  <c r="KO263"/>
  <c r="KU184"/>
  <c r="KV263"/>
  <c r="LB184"/>
  <c r="LC263"/>
  <c r="LI184"/>
  <c r="LJ263"/>
  <c r="LP184"/>
  <c r="LQ263"/>
  <c r="ME263"/>
  <c r="MK184"/>
  <c r="ML263"/>
  <c r="MR184"/>
  <c r="MS263"/>
  <c r="MY184"/>
  <c r="MZ263"/>
  <c r="NF184"/>
  <c r="NG263"/>
  <c r="NM184"/>
  <c r="NN263"/>
  <c r="NT184"/>
  <c r="NU263"/>
  <c r="OA184"/>
  <c r="OB263"/>
  <c r="OH184"/>
  <c r="OI263"/>
  <c r="OO184"/>
  <c r="OP263"/>
  <c r="OV184"/>
  <c r="OW263"/>
  <c r="PC184"/>
  <c r="PD263"/>
  <c r="PJ184"/>
  <c r="PK263"/>
  <c r="PQ184"/>
  <c r="PR263"/>
  <c r="PX184"/>
  <c r="PY263"/>
  <c r="QE184"/>
  <c r="QF263"/>
  <c r="F185"/>
  <c r="G264"/>
  <c r="M185"/>
  <c r="N264"/>
  <c r="T185"/>
  <c r="U264"/>
  <c r="AA185"/>
  <c r="AB264"/>
  <c r="AH185"/>
  <c r="AI264"/>
  <c r="AO185"/>
  <c r="AP264"/>
  <c r="AV185"/>
  <c r="AW264"/>
  <c r="BC185"/>
  <c r="BD264"/>
  <c r="BJ185"/>
  <c r="BK264"/>
  <c r="BQ185"/>
  <c r="BR264"/>
  <c r="BX185"/>
  <c r="BY264"/>
  <c r="CE185"/>
  <c r="CF264"/>
  <c r="CL185"/>
  <c r="CM264"/>
  <c r="CS185"/>
  <c r="CT264"/>
  <c r="CZ185"/>
  <c r="DA264"/>
  <c r="DG185"/>
  <c r="DH264"/>
  <c r="DN185"/>
  <c r="DO264"/>
  <c r="DU185"/>
  <c r="DV264"/>
  <c r="EB185"/>
  <c r="EC264"/>
  <c r="EI185"/>
  <c r="EJ264"/>
  <c r="EP185"/>
  <c r="EQ264"/>
  <c r="EW185"/>
  <c r="EX264"/>
  <c r="FD185"/>
  <c r="FE264"/>
  <c r="FK185"/>
  <c r="FL264"/>
  <c r="FR185"/>
  <c r="FS264"/>
  <c r="FY185"/>
  <c r="FZ264"/>
  <c r="GF185"/>
  <c r="GG264"/>
  <c r="GM185"/>
  <c r="GN264"/>
  <c r="GT185"/>
  <c r="GU264"/>
  <c r="HA185"/>
  <c r="HB264"/>
  <c r="HH185"/>
  <c r="HI264"/>
  <c r="HO185"/>
  <c r="HP264"/>
  <c r="HV185"/>
  <c r="HW264"/>
  <c r="IC185"/>
  <c r="ID264"/>
  <c r="IJ185"/>
  <c r="IK264"/>
  <c r="IQ185"/>
  <c r="IR264"/>
  <c r="IX185"/>
  <c r="IY264"/>
  <c r="JL185"/>
  <c r="JM264"/>
  <c r="JS185"/>
  <c r="JT264"/>
  <c r="JZ185"/>
  <c r="KA264"/>
  <c r="KG185"/>
  <c r="KH264"/>
  <c r="KN185"/>
  <c r="KO264"/>
  <c r="KU185"/>
  <c r="KV264"/>
  <c r="LB185"/>
  <c r="LC264"/>
  <c r="LI185"/>
  <c r="LJ264"/>
  <c r="LP185"/>
  <c r="LQ264"/>
  <c r="ME264"/>
  <c r="MK185"/>
  <c r="ML264"/>
  <c r="MR185"/>
  <c r="MS264"/>
  <c r="MY185"/>
  <c r="MZ264"/>
  <c r="NF185"/>
  <c r="NG264"/>
  <c r="NM185"/>
  <c r="NN264"/>
  <c r="NT185"/>
  <c r="NU264"/>
  <c r="OA185"/>
  <c r="OB264"/>
  <c r="OH185"/>
  <c r="OI264"/>
  <c r="OO185"/>
  <c r="OP264"/>
  <c r="OV185"/>
  <c r="OW264"/>
  <c r="PC185"/>
  <c r="PD264"/>
  <c r="PJ185"/>
  <c r="PK264"/>
  <c r="PQ185"/>
  <c r="PR264"/>
  <c r="PX185"/>
  <c r="PY264"/>
  <c r="QE185"/>
  <c r="QF264"/>
  <c r="F186"/>
  <c r="G265"/>
  <c r="M186"/>
  <c r="N265"/>
  <c r="T186"/>
  <c r="U265"/>
  <c r="AA186"/>
  <c r="AB265"/>
  <c r="AH186"/>
  <c r="AI265"/>
  <c r="AO186"/>
  <c r="AP265"/>
  <c r="AV186"/>
  <c r="AW265"/>
  <c r="BC186"/>
  <c r="BD265"/>
  <c r="BJ186"/>
  <c r="BK265"/>
  <c r="BQ186"/>
  <c r="BR265"/>
  <c r="BX186"/>
  <c r="BY265"/>
  <c r="CE186"/>
  <c r="CF265"/>
  <c r="CL186"/>
  <c r="CM265"/>
  <c r="CS186"/>
  <c r="CT265"/>
  <c r="CZ186"/>
  <c r="DA265"/>
  <c r="DG186"/>
  <c r="DH265"/>
  <c r="DN186"/>
  <c r="DO265"/>
  <c r="DU186"/>
  <c r="DV265"/>
  <c r="EB186"/>
  <c r="EC265"/>
  <c r="EI186"/>
  <c r="EJ265"/>
  <c r="EP186"/>
  <c r="EQ265"/>
  <c r="EW186"/>
  <c r="EX265"/>
  <c r="FD186"/>
  <c r="FE265"/>
  <c r="FK186"/>
  <c r="FL265"/>
  <c r="FR186"/>
  <c r="FS265"/>
  <c r="FY186"/>
  <c r="FZ265"/>
  <c r="GF186"/>
  <c r="GG265"/>
  <c r="GM186"/>
  <c r="GN265"/>
  <c r="GT186"/>
  <c r="GU265"/>
  <c r="HA186"/>
  <c r="HB265"/>
  <c r="HH186"/>
  <c r="HI265"/>
  <c r="HO186"/>
  <c r="HP265"/>
  <c r="HV186"/>
  <c r="HW265"/>
  <c r="IC186"/>
  <c r="ID265"/>
  <c r="IJ186"/>
  <c r="IK265"/>
  <c r="IQ186"/>
  <c r="IR265"/>
  <c r="IX186"/>
  <c r="IY265"/>
  <c r="JL186"/>
  <c r="JM265"/>
  <c r="JS186"/>
  <c r="JT265"/>
  <c r="JZ186"/>
  <c r="KA265"/>
  <c r="KG186"/>
  <c r="KH265"/>
  <c r="KN186"/>
  <c r="KO265"/>
  <c r="KU186"/>
  <c r="KV265"/>
  <c r="LB186"/>
  <c r="LC265"/>
  <c r="LI186"/>
  <c r="LJ265"/>
  <c r="LP186"/>
  <c r="LQ265"/>
  <c r="ME265"/>
  <c r="MK186"/>
  <c r="ML265"/>
  <c r="MR186"/>
  <c r="MS265"/>
  <c r="MY186"/>
  <c r="MZ265"/>
  <c r="NF186"/>
  <c r="NG265"/>
  <c r="NM186"/>
  <c r="NN265"/>
  <c r="NT186"/>
  <c r="NU265"/>
  <c r="OA186"/>
  <c r="OB265"/>
  <c r="OH186"/>
  <c r="OI265"/>
  <c r="OO186"/>
  <c r="OP265"/>
  <c r="OV186"/>
  <c r="OW265"/>
  <c r="PC186"/>
  <c r="PD265"/>
  <c r="PJ186"/>
  <c r="PK265"/>
  <c r="PQ186"/>
  <c r="PR265"/>
  <c r="PX186"/>
  <c r="PY265"/>
  <c r="QE186"/>
  <c r="QF265"/>
  <c r="F187"/>
  <c r="G266"/>
  <c r="M187"/>
  <c r="N266"/>
  <c r="T187"/>
  <c r="U266"/>
  <c r="AA187"/>
  <c r="AB266"/>
  <c r="AH187"/>
  <c r="AI266"/>
  <c r="AO187"/>
  <c r="AP266"/>
  <c r="AV187"/>
  <c r="AW266"/>
  <c r="BC187"/>
  <c r="BD266"/>
  <c r="BJ187"/>
  <c r="BK266"/>
  <c r="BQ187"/>
  <c r="BR266"/>
  <c r="BX187"/>
  <c r="BY266"/>
  <c r="CE187"/>
  <c r="CF266"/>
  <c r="CL187"/>
  <c r="CM266"/>
  <c r="CS187"/>
  <c r="CT266"/>
  <c r="CZ187"/>
  <c r="DA266"/>
  <c r="DG187"/>
  <c r="DH266"/>
  <c r="DN187"/>
  <c r="DO266"/>
  <c r="DU187"/>
  <c r="DV266"/>
  <c r="EB187"/>
  <c r="EC266"/>
  <c r="EI187"/>
  <c r="EJ266"/>
  <c r="EP187"/>
  <c r="EQ266"/>
  <c r="EW187"/>
  <c r="EX266"/>
  <c r="FD187"/>
  <c r="FE266"/>
  <c r="FK187"/>
  <c r="FL266"/>
  <c r="FR187"/>
  <c r="FS266"/>
  <c r="FY187"/>
  <c r="FZ266"/>
  <c r="GF187"/>
  <c r="GG266"/>
  <c r="GM187"/>
  <c r="GN266"/>
  <c r="GT187"/>
  <c r="GU266"/>
  <c r="HA187"/>
  <c r="HB266"/>
  <c r="HH187"/>
  <c r="HI266"/>
  <c r="HO187"/>
  <c r="HP266"/>
  <c r="HV187"/>
  <c r="HW266"/>
  <c r="IC187"/>
  <c r="ID266"/>
  <c r="IJ187"/>
  <c r="IK266"/>
  <c r="IQ187"/>
  <c r="IR266"/>
  <c r="IX187"/>
  <c r="IY266"/>
  <c r="JL187"/>
  <c r="JM266"/>
  <c r="JS187"/>
  <c r="JT266"/>
  <c r="JZ187"/>
  <c r="KA266"/>
  <c r="KG187"/>
  <c r="KH266"/>
  <c r="KN187"/>
  <c r="KO266"/>
  <c r="KV266"/>
  <c r="LB187"/>
  <c r="LC266"/>
  <c r="LI187"/>
  <c r="LJ266"/>
  <c r="LP187"/>
  <c r="LQ266"/>
  <c r="ME266"/>
  <c r="MK187"/>
  <c r="ML266"/>
  <c r="MR187"/>
  <c r="MS266"/>
  <c r="MY187"/>
  <c r="MZ266"/>
  <c r="NF187"/>
  <c r="NG266"/>
  <c r="NM187"/>
  <c r="NN266"/>
  <c r="NT187"/>
  <c r="NU266"/>
  <c r="OA187"/>
  <c r="OB266"/>
  <c r="OH187"/>
  <c r="OI266"/>
  <c r="OO187"/>
  <c r="OP266"/>
  <c r="OV187"/>
  <c r="OW266"/>
  <c r="PC187"/>
  <c r="PD266"/>
  <c r="PJ187"/>
  <c r="PK266"/>
  <c r="PQ187"/>
  <c r="PR266"/>
  <c r="PX187"/>
  <c r="PY266"/>
  <c r="QE187"/>
  <c r="QF266"/>
  <c r="F188"/>
  <c r="G267"/>
  <c r="M188"/>
  <c r="N267"/>
  <c r="T188"/>
  <c r="U267"/>
  <c r="AA188"/>
  <c r="AB267"/>
  <c r="AH188"/>
  <c r="AI267"/>
  <c r="AO188"/>
  <c r="AP267"/>
  <c r="AV188"/>
  <c r="AW267"/>
  <c r="BC188"/>
  <c r="BD267"/>
  <c r="BJ188"/>
  <c r="BK267"/>
  <c r="BQ188"/>
  <c r="BR267"/>
  <c r="BX188"/>
  <c r="BY267"/>
  <c r="CE188"/>
  <c r="CF267"/>
  <c r="CL188"/>
  <c r="CM267"/>
  <c r="CS188"/>
  <c r="CT267"/>
  <c r="CZ188"/>
  <c r="DA267"/>
  <c r="DG188"/>
  <c r="DH267"/>
  <c r="DN188"/>
  <c r="DO267"/>
  <c r="DU188"/>
  <c r="DV267"/>
  <c r="EB188"/>
  <c r="EC267"/>
  <c r="EI188"/>
  <c r="EJ267"/>
  <c r="EP188"/>
  <c r="EQ267"/>
  <c r="EW188"/>
  <c r="EX267"/>
  <c r="FD188"/>
  <c r="FE267"/>
  <c r="FK188"/>
  <c r="FL267"/>
  <c r="FR188"/>
  <c r="FS267"/>
  <c r="FY188"/>
  <c r="FZ267"/>
  <c r="GF188"/>
  <c r="GG267"/>
  <c r="GM188"/>
  <c r="GN267"/>
  <c r="GT188"/>
  <c r="GU267"/>
  <c r="HA188"/>
  <c r="HB267"/>
  <c r="HH188"/>
  <c r="HI267"/>
  <c r="HO188"/>
  <c r="HP267"/>
  <c r="HV188"/>
  <c r="HW267"/>
  <c r="IC188"/>
  <c r="ID267"/>
  <c r="IJ188"/>
  <c r="IK267"/>
  <c r="IQ188"/>
  <c r="IR267"/>
  <c r="IX188"/>
  <c r="IY267"/>
  <c r="JL188"/>
  <c r="JM267"/>
  <c r="JS188"/>
  <c r="JT267"/>
  <c r="JZ188"/>
  <c r="KA267"/>
  <c r="KG188"/>
  <c r="KH267"/>
  <c r="KN188"/>
  <c r="KO267"/>
  <c r="KU188"/>
  <c r="KV267"/>
  <c r="LB188"/>
  <c r="LC267"/>
  <c r="LI188"/>
  <c r="LJ267"/>
  <c r="LP188"/>
  <c r="LQ267"/>
  <c r="MD188"/>
  <c r="ME267"/>
  <c r="MK188"/>
  <c r="ML267"/>
  <c r="MR188"/>
  <c r="MS267"/>
  <c r="MY188"/>
  <c r="MZ267"/>
  <c r="NF188"/>
  <c r="NG267"/>
  <c r="NM188"/>
  <c r="NN267"/>
  <c r="NT188"/>
  <c r="NU267"/>
  <c r="OA188"/>
  <c r="OB267"/>
  <c r="OH188"/>
  <c r="OI267"/>
  <c r="OO188"/>
  <c r="OP267"/>
  <c r="OV188"/>
  <c r="OW267"/>
  <c r="PC188"/>
  <c r="PD267"/>
  <c r="PJ188"/>
  <c r="PK267"/>
  <c r="PQ188"/>
  <c r="PR267"/>
  <c r="PX188"/>
  <c r="PY267"/>
  <c r="QE188"/>
  <c r="QF267"/>
  <c r="QT12"/>
  <c r="QF189" s="1"/>
  <c r="QS12"/>
  <c r="QE110" s="1"/>
  <c r="QM12"/>
  <c r="PY189" s="1"/>
  <c r="QL12"/>
  <c r="PX110" s="1"/>
  <c r="QF12"/>
  <c r="QE12"/>
  <c r="PY12"/>
  <c r="PK189" s="1"/>
  <c r="PX12"/>
  <c r="PJ110" s="1"/>
  <c r="PR12"/>
  <c r="PD189" s="1"/>
  <c r="PQ12"/>
  <c r="PC110" s="1"/>
  <c r="PK12"/>
  <c r="OW189" s="1"/>
  <c r="PJ12"/>
  <c r="OV110" s="1"/>
  <c r="PD12"/>
  <c r="OP189" s="1"/>
  <c r="PC12"/>
  <c r="OO110" s="1"/>
  <c r="OW12"/>
  <c r="OI189" s="1"/>
  <c r="OV12"/>
  <c r="OH110" s="1"/>
  <c r="OP12"/>
  <c r="OB189" s="1"/>
  <c r="OO12"/>
  <c r="OA110" s="1"/>
  <c r="OI12"/>
  <c r="NU189" s="1"/>
  <c r="OH12"/>
  <c r="NT110" s="1"/>
  <c r="OB12"/>
  <c r="NN189" s="1"/>
  <c r="OA12"/>
  <c r="NM110" s="1"/>
  <c r="NU12"/>
  <c r="NG189" s="1"/>
  <c r="NT12"/>
  <c r="NF110" s="1"/>
  <c r="NN12"/>
  <c r="MZ189" s="1"/>
  <c r="NM12"/>
  <c r="MY110" s="1"/>
  <c r="NG12"/>
  <c r="MS189" s="1"/>
  <c r="NF12"/>
  <c r="MR110" s="1"/>
  <c r="MZ12"/>
  <c r="ML189" s="1"/>
  <c r="MY12"/>
  <c r="MK110" s="1"/>
  <c r="MS12"/>
  <c r="ME189" s="1"/>
  <c r="MR12"/>
  <c r="MD110" s="1"/>
  <c r="ME12"/>
  <c r="LQ189" s="1"/>
  <c r="MD12"/>
  <c r="LP110" s="1"/>
  <c r="LQ12"/>
  <c r="LJ189" s="1"/>
  <c r="LP12"/>
  <c r="LI110" s="1"/>
  <c r="LC12"/>
  <c r="LC189" s="1"/>
  <c r="LB12"/>
  <c r="LB110" s="1"/>
  <c r="KV12"/>
  <c r="KV189" s="1"/>
  <c r="KU12"/>
  <c r="KU110" s="1"/>
  <c r="KO189"/>
  <c r="KN110"/>
  <c r="KH189"/>
  <c r="KG110"/>
  <c r="KA12"/>
  <c r="JZ12"/>
  <c r="JT189"/>
  <c r="JS110"/>
  <c r="JM12"/>
  <c r="JM189" s="1"/>
  <c r="JL12"/>
  <c r="JL110" s="1"/>
  <c r="JF189"/>
  <c r="JE110"/>
  <c r="IY12"/>
  <c r="IY189" s="1"/>
  <c r="IX12"/>
  <c r="IX110" s="1"/>
  <c r="IR189"/>
  <c r="IQ110"/>
  <c r="ID189"/>
  <c r="IC110"/>
  <c r="HP189"/>
  <c r="HO110"/>
  <c r="HB189"/>
  <c r="HA110"/>
  <c r="GU189"/>
  <c r="GT110"/>
  <c r="GN189"/>
  <c r="GM110"/>
  <c r="GG189"/>
  <c r="GF110"/>
  <c r="FZ189"/>
  <c r="FY12"/>
  <c r="FY110" s="1"/>
  <c r="FS189"/>
  <c r="FR110"/>
  <c r="FL12"/>
  <c r="FL189" s="1"/>
  <c r="FK12"/>
  <c r="FK110" s="1"/>
  <c r="FE189"/>
  <c r="FD110"/>
  <c r="EX189"/>
  <c r="EW110"/>
  <c r="EQ189"/>
  <c r="EP110"/>
  <c r="EJ189"/>
  <c r="EI110"/>
  <c r="EC189"/>
  <c r="EB110"/>
  <c r="DV189"/>
  <c r="DU110"/>
  <c r="DO189"/>
  <c r="DN110"/>
  <c r="DH189"/>
  <c r="DG110"/>
  <c r="DA189"/>
  <c r="CZ110"/>
  <c r="CT189"/>
  <c r="CS110"/>
  <c r="CM189"/>
  <c r="CL110"/>
  <c r="CF189"/>
  <c r="CE110"/>
  <c r="BY189"/>
  <c r="BX110"/>
  <c r="BR189"/>
  <c r="BQ110"/>
  <c r="BK189"/>
  <c r="BJ110"/>
  <c r="BD189"/>
  <c r="BC110"/>
  <c r="AW189"/>
  <c r="AV110"/>
  <c r="AP189"/>
  <c r="AO110"/>
  <c r="AI189"/>
  <c r="AH110"/>
  <c r="AB189"/>
  <c r="AA110"/>
  <c r="U189"/>
  <c r="T110"/>
  <c r="M110"/>
  <c r="K12"/>
  <c r="G12"/>
  <c r="G189" s="1"/>
  <c r="QJ3"/>
  <c r="PO3"/>
  <c r="PA3"/>
  <c r="NY3"/>
  <c r="NK3"/>
  <c r="MB3"/>
  <c r="JX3"/>
  <c r="KS3"/>
  <c r="KL3"/>
  <c r="JJ3"/>
  <c r="IA3"/>
  <c r="IH3"/>
  <c r="HM3"/>
  <c r="HF3"/>
  <c r="DE3"/>
  <c r="BH3"/>
  <c r="FP3"/>
  <c r="CQ3"/>
  <c r="BV3"/>
  <c r="P2" i="4"/>
  <c r="QQ12" i="2"/>
  <c r="QJ12"/>
  <c r="QC12"/>
  <c r="PV12"/>
  <c r="PO12"/>
  <c r="PH12"/>
  <c r="PA12"/>
  <c r="OT12"/>
  <c r="OM12"/>
  <c r="OF12"/>
  <c r="NY12"/>
  <c r="NR12"/>
  <c r="NK12"/>
  <c r="ND12"/>
  <c r="MW12"/>
  <c r="MP12"/>
  <c r="MI12"/>
  <c r="MB12"/>
  <c r="LN12"/>
  <c r="KZ12"/>
  <c r="KS12"/>
  <c r="JX12"/>
  <c r="JQ12"/>
  <c r="JJ12"/>
  <c r="IV12"/>
  <c r="IO12"/>
  <c r="HF93"/>
  <c r="FW12"/>
  <c r="FI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M197" s="1"/>
  <c r="N98"/>
  <c r="M98"/>
  <c r="M196" s="1"/>
  <c r="N97"/>
  <c r="L97" s="1"/>
  <c r="N96"/>
  <c r="L96" s="1"/>
  <c r="U104"/>
  <c r="T104"/>
  <c r="U103"/>
  <c r="T103"/>
  <c r="U102"/>
  <c r="T102"/>
  <c r="U101"/>
  <c r="S101" s="1"/>
  <c r="U99"/>
  <c r="U98"/>
  <c r="S98" s="1"/>
  <c r="U97"/>
  <c r="S97" s="1"/>
  <c r="U96"/>
  <c r="S96" s="1"/>
  <c r="AA99"/>
  <c r="H12"/>
  <c r="E12"/>
  <c r="L12"/>
  <c r="JV33" l="1"/>
  <c r="AW20" i="4" s="1"/>
  <c r="JA16" i="2"/>
  <c r="AT40" i="4" s="1"/>
  <c r="JA66" i="2"/>
  <c r="AT27" i="4" s="1"/>
  <c r="KQ65" i="2"/>
  <c r="AZ9" i="4" s="1"/>
  <c r="KQ57" i="2"/>
  <c r="AZ8" i="4" s="1"/>
  <c r="KQ50" i="2"/>
  <c r="AZ15" i="4" s="1"/>
  <c r="KA189" i="2"/>
  <c r="JX100"/>
  <c r="JZ110"/>
  <c r="JX95"/>
  <c r="JX93"/>
  <c r="KQ79"/>
  <c r="AZ53" i="4" s="1"/>
  <c r="KQ77" i="2"/>
  <c r="AZ26" i="4" s="1"/>
  <c r="KQ55" i="2"/>
  <c r="AZ18" i="4" s="1"/>
  <c r="KQ37" i="2"/>
  <c r="AZ52" i="4" s="1"/>
  <c r="KQ35" i="2"/>
  <c r="AZ16" i="4" s="1"/>
  <c r="KQ33" i="2"/>
  <c r="AZ20" i="4" s="1"/>
  <c r="H20" s="1"/>
  <c r="KQ18" i="2"/>
  <c r="AZ23" i="4" s="1"/>
  <c r="JV82" i="2"/>
  <c r="AW33" i="4" s="1"/>
  <c r="JV79" i="2"/>
  <c r="AW53" i="4" s="1"/>
  <c r="JV71" i="2"/>
  <c r="AW3" i="4" s="1"/>
  <c r="JV66" i="2"/>
  <c r="AW27" i="4" s="1"/>
  <c r="JV65" i="2"/>
  <c r="AW9" i="4" s="1"/>
  <c r="JV62" i="2"/>
  <c r="AW25" i="4" s="1"/>
  <c r="JV57" i="2"/>
  <c r="AW8" i="4" s="1"/>
  <c r="JV55" i="2"/>
  <c r="AW18" i="4" s="1"/>
  <c r="JV54" i="2"/>
  <c r="AW38" i="4" s="1"/>
  <c r="JV50" i="2"/>
  <c r="AW15" i="4" s="1"/>
  <c r="JV47" i="2"/>
  <c r="AW36" i="4" s="1"/>
  <c r="JV46" i="2"/>
  <c r="AW31" i="4" s="1"/>
  <c r="JV35" i="2"/>
  <c r="AW16" i="4" s="1"/>
  <c r="JV32" i="2"/>
  <c r="AW12" i="4" s="1"/>
  <c r="JV22" i="2"/>
  <c r="AW46" i="4" s="1"/>
  <c r="JV18" i="2"/>
  <c r="AW23" i="4" s="1"/>
  <c r="JV16" i="2"/>
  <c r="AW40" i="4" s="1"/>
  <c r="JA84" i="2"/>
  <c r="AT22" i="4" s="1"/>
  <c r="JA82" i="2"/>
  <c r="AT33" i="4" s="1"/>
  <c r="JA79" i="2"/>
  <c r="AT53" i="4" s="1"/>
  <c r="JA65" i="2"/>
  <c r="AT9" i="4" s="1"/>
  <c r="JA62" i="2"/>
  <c r="AT25" i="4" s="1"/>
  <c r="JA57" i="2"/>
  <c r="AT8" i="4" s="1"/>
  <c r="JA55" i="2"/>
  <c r="AT18" i="4" s="1"/>
  <c r="JA54" i="2"/>
  <c r="AT38" i="4" s="1"/>
  <c r="JA47" i="2"/>
  <c r="AT36" i="4" s="1"/>
  <c r="JA46" i="2"/>
  <c r="AT31" i="4" s="1"/>
  <c r="JA38" i="2"/>
  <c r="AT5" i="4" s="1"/>
  <c r="JA36" i="2"/>
  <c r="AT54" i="4" s="1"/>
  <c r="JA35" i="2"/>
  <c r="AT16" i="4" s="1"/>
  <c r="JA33" i="2"/>
  <c r="AT20" i="4" s="1"/>
  <c r="JA32" i="2"/>
  <c r="AT12" i="4" s="1"/>
  <c r="JA27" i="2"/>
  <c r="AT10" i="4" s="1"/>
  <c r="JA22" i="2"/>
  <c r="AT46" i="4" s="1"/>
  <c r="JA14" i="2"/>
  <c r="AT41" i="4" s="1"/>
  <c r="IT82" i="2"/>
  <c r="AS33" i="4" s="1"/>
  <c r="IT81" i="2"/>
  <c r="AS29" i="4" s="1"/>
  <c r="IT79" i="2"/>
  <c r="AS53" i="4" s="1"/>
  <c r="IT74" i="2"/>
  <c r="AS39" i="4" s="1"/>
  <c r="IT71" i="2"/>
  <c r="AS3" i="4" s="1"/>
  <c r="IT57" i="2"/>
  <c r="AS8" i="4" s="1"/>
  <c r="IT54" i="2"/>
  <c r="AS38" i="4" s="1"/>
  <c r="IT50" i="2"/>
  <c r="AS15" i="4" s="1"/>
  <c r="IT47" i="2"/>
  <c r="AS36" i="4" s="1"/>
  <c r="IT46" i="2"/>
  <c r="AS31" i="4" s="1"/>
  <c r="IT36" i="2"/>
  <c r="AS54" i="4" s="1"/>
  <c r="IT35" i="2"/>
  <c r="AS16" i="4" s="1"/>
  <c r="IT33" i="2"/>
  <c r="AS20" i="4" s="1"/>
  <c r="IT32" i="2"/>
  <c r="AS12" i="4" s="1"/>
  <c r="IT27" i="2"/>
  <c r="AS10" i="4" s="1"/>
  <c r="IT22" i="2"/>
  <c r="AS46" i="4" s="1"/>
  <c r="IT16" i="2"/>
  <c r="AS40" i="4" s="1"/>
  <c r="IT14" i="2"/>
  <c r="AS41" i="4" s="1"/>
  <c r="I70"/>
  <c r="I40"/>
  <c r="I74"/>
  <c r="AR22"/>
  <c r="AR17"/>
  <c r="AR33"/>
  <c r="AR53"/>
  <c r="AR26"/>
  <c r="AR39"/>
  <c r="I39" s="1"/>
  <c r="AR3"/>
  <c r="AR44"/>
  <c r="AR19"/>
  <c r="AR37"/>
  <c r="AR27"/>
  <c r="AR25"/>
  <c r="AR35"/>
  <c r="AR7"/>
  <c r="AR13"/>
  <c r="AR8"/>
  <c r="AR18"/>
  <c r="AR38"/>
  <c r="AR36"/>
  <c r="AR30"/>
  <c r="AR4"/>
  <c r="AR24"/>
  <c r="AR5"/>
  <c r="AR52"/>
  <c r="AR16"/>
  <c r="AR12"/>
  <c r="AR34"/>
  <c r="AR28"/>
  <c r="AR10"/>
  <c r="AR11"/>
  <c r="AR43"/>
  <c r="AR46"/>
  <c r="AR14"/>
  <c r="AR23"/>
  <c r="AR49"/>
  <c r="I73"/>
  <c r="I67"/>
  <c r="I64"/>
  <c r="I72"/>
  <c r="I56"/>
  <c r="I59"/>
  <c r="I68"/>
  <c r="IH93" i="2"/>
  <c r="IJ110"/>
  <c r="IH95"/>
  <c r="IK189"/>
  <c r="IH100"/>
  <c r="HV110"/>
  <c r="HW189"/>
  <c r="HH182"/>
  <c r="HH181"/>
  <c r="HH180"/>
  <c r="AN33" i="4"/>
  <c r="HH179" i="2"/>
  <c r="HH177"/>
  <c r="AA73" i="11" s="1"/>
  <c r="AN53" i="4"/>
  <c r="HH175" i="2"/>
  <c r="AN26" i="4"/>
  <c r="HH171" i="2"/>
  <c r="HH169"/>
  <c r="AN3" i="4"/>
  <c r="HH168" i="2"/>
  <c r="HH167"/>
  <c r="HH166"/>
  <c r="HH165"/>
  <c r="AN37" i="4"/>
  <c r="HH164" i="2"/>
  <c r="AN27" i="4"/>
  <c r="HH163" i="2"/>
  <c r="AN9" i="4"/>
  <c r="I9" s="1"/>
  <c r="HH160" i="2"/>
  <c r="AN25" i="4"/>
  <c r="HH159" i="2"/>
  <c r="HH157"/>
  <c r="Y52" i="11" s="1"/>
  <c r="AN7" i="4"/>
  <c r="HH156" i="2"/>
  <c r="AN13" i="4"/>
  <c r="HH155" i="2"/>
  <c r="AN8" i="4"/>
  <c r="HH153" i="2"/>
  <c r="AN18" i="4"/>
  <c r="HH152" i="2"/>
  <c r="AN38" i="4"/>
  <c r="HH148" i="2"/>
  <c r="AN15" i="4"/>
  <c r="I15" s="1"/>
  <c r="HH145" i="2"/>
  <c r="AN36" i="4"/>
  <c r="HH144" i="2"/>
  <c r="Y39" i="11" s="1"/>
  <c r="AN31" i="4"/>
  <c r="I31" s="1"/>
  <c r="HH141" i="2"/>
  <c r="AA36" i="11" s="1"/>
  <c r="HH140" i="2"/>
  <c r="HH138"/>
  <c r="Y33" i="11" s="1"/>
  <c r="AN24" i="4"/>
  <c r="HH136" i="2"/>
  <c r="HH134"/>
  <c r="Y29" i="11" s="1"/>
  <c r="AN54" i="4"/>
  <c r="I54" s="1"/>
  <c r="HH133" i="2"/>
  <c r="AN16" i="4"/>
  <c r="HH132" i="2"/>
  <c r="HH131"/>
  <c r="AN20" i="4"/>
  <c r="I20" s="1"/>
  <c r="HH130" i="2"/>
  <c r="AN12" i="4"/>
  <c r="HH129" i="2"/>
  <c r="HH128"/>
  <c r="Y23" i="11" s="1"/>
  <c r="AN34" i="4"/>
  <c r="HH126" i="2"/>
  <c r="Y21" i="11" s="1"/>
  <c r="AN28" i="4"/>
  <c r="HH125" i="2"/>
  <c r="AN10" i="4"/>
  <c r="HH124" i="2"/>
  <c r="HH122"/>
  <c r="HH121"/>
  <c r="HH120"/>
  <c r="AN46" i="4"/>
  <c r="HH118" i="2"/>
  <c r="AN45" i="4"/>
  <c r="I45" s="1"/>
  <c r="HH117" i="2"/>
  <c r="HH112"/>
  <c r="Y7" i="11" s="1"/>
  <c r="AN41" i="4"/>
  <c r="I41" s="1"/>
  <c r="HI189" i="2"/>
  <c r="HF100"/>
  <c r="HH110"/>
  <c r="HF95"/>
  <c r="GB20"/>
  <c r="AI45" i="4" s="1"/>
  <c r="AL33"/>
  <c r="AL26"/>
  <c r="AL39"/>
  <c r="AL3"/>
  <c r="AL27"/>
  <c r="AL9"/>
  <c r="AL25"/>
  <c r="AL8"/>
  <c r="AL18"/>
  <c r="AL31"/>
  <c r="AL52"/>
  <c r="AL54"/>
  <c r="AL42"/>
  <c r="AL10"/>
  <c r="AL46"/>
  <c r="FN71" i="2"/>
  <c r="AG3" i="4" s="1"/>
  <c r="GB16" i="2"/>
  <c r="AI40" i="4" s="1"/>
  <c r="GF140" i="2"/>
  <c r="GI42"/>
  <c r="GF130"/>
  <c r="GI32"/>
  <c r="AJ12" i="4" s="1"/>
  <c r="GF128" i="2"/>
  <c r="GI30"/>
  <c r="AJ34" i="4" s="1"/>
  <c r="GF179" i="2"/>
  <c r="GI81"/>
  <c r="AJ29" i="4" s="1"/>
  <c r="GF160" i="2"/>
  <c r="GI62"/>
  <c r="AJ25" i="4" s="1"/>
  <c r="GF180" i="2"/>
  <c r="AA83" i="11" s="1"/>
  <c r="GI82" i="2"/>
  <c r="AJ33" i="4" s="1"/>
  <c r="H33" s="1"/>
  <c r="GF153" i="2"/>
  <c r="GI55"/>
  <c r="AJ18" i="4" s="1"/>
  <c r="H18" s="1"/>
  <c r="GF138" i="2"/>
  <c r="GI40"/>
  <c r="AJ24" i="4" s="1"/>
  <c r="GF134" i="2"/>
  <c r="GI36"/>
  <c r="AJ54" i="4" s="1"/>
  <c r="H54" s="1"/>
  <c r="GF127" i="2"/>
  <c r="AA22" i="11" s="1"/>
  <c r="GI29" i="2"/>
  <c r="AJ57" i="4" s="1"/>
  <c r="GF156" i="2"/>
  <c r="GI58"/>
  <c r="AJ13" i="4" s="1"/>
  <c r="GF175" i="2"/>
  <c r="GI77"/>
  <c r="AJ26" i="4" s="1"/>
  <c r="GF172" i="2"/>
  <c r="Y80" i="11" s="1"/>
  <c r="GI74" i="2"/>
  <c r="AJ39" i="4" s="1"/>
  <c r="H39" s="1"/>
  <c r="GF171" i="2"/>
  <c r="GI73"/>
  <c r="AJ51" i="4" s="1"/>
  <c r="GF145" i="2"/>
  <c r="GI47"/>
  <c r="AJ36" i="4" s="1"/>
  <c r="H36" s="1"/>
  <c r="GF182" i="2"/>
  <c r="AA63" i="11" s="1"/>
  <c r="GI84" i="2"/>
  <c r="AJ22" i="4" s="1"/>
  <c r="GF165" i="2"/>
  <c r="AA62" i="11" s="1"/>
  <c r="GI67" i="2"/>
  <c r="AJ37" i="4" s="1"/>
  <c r="GF146" i="2"/>
  <c r="Y41" i="11" s="1"/>
  <c r="GI48" i="2"/>
  <c r="AJ47" i="4" s="1"/>
  <c r="GF116" i="2"/>
  <c r="GI18"/>
  <c r="GF112"/>
  <c r="GI14"/>
  <c r="GF159"/>
  <c r="GI61"/>
  <c r="AJ35" i="4" s="1"/>
  <c r="GF136" i="2"/>
  <c r="GI38"/>
  <c r="AJ5" i="4" s="1"/>
  <c r="GF133" i="2"/>
  <c r="GI35"/>
  <c r="AJ16" i="4" s="1"/>
  <c r="H16" s="1"/>
  <c r="GF167" i="2"/>
  <c r="AA65" i="11" s="1"/>
  <c r="GI69" i="2"/>
  <c r="AJ19" i="4" s="1"/>
  <c r="GF155" i="2"/>
  <c r="GI57"/>
  <c r="AJ8" i="4" s="1"/>
  <c r="GF152" i="2"/>
  <c r="GI54"/>
  <c r="AJ38" i="4" s="1"/>
  <c r="H38" s="1"/>
  <c r="GF121" i="2"/>
  <c r="GI23"/>
  <c r="GF124"/>
  <c r="GI26"/>
  <c r="AJ11" i="4" s="1"/>
  <c r="GF168" i="2"/>
  <c r="AA66" i="11" s="1"/>
  <c r="GI70" i="2"/>
  <c r="AJ44" i="4" s="1"/>
  <c r="GF148" i="2"/>
  <c r="GI50"/>
  <c r="AJ15" i="4" s="1"/>
  <c r="GF120" i="2"/>
  <c r="GI22"/>
  <c r="AJ46" i="4" s="1"/>
  <c r="H46" s="1"/>
  <c r="GF118" i="2"/>
  <c r="GI20"/>
  <c r="GF169"/>
  <c r="GI71"/>
  <c r="AJ3" i="4" s="1"/>
  <c r="H3" s="1"/>
  <c r="GF135" i="2"/>
  <c r="AA30" i="11" s="1"/>
  <c r="GI37" i="2"/>
  <c r="AJ52" i="4" s="1"/>
  <c r="GF129" i="2"/>
  <c r="GI31"/>
  <c r="AJ32" i="4" s="1"/>
  <c r="GF122" i="2"/>
  <c r="GI24"/>
  <c r="AJ43" i="4" s="1"/>
  <c r="GF117" i="2"/>
  <c r="GI19"/>
  <c r="AJ14" i="4" s="1"/>
  <c r="GF132" i="2"/>
  <c r="GI34"/>
  <c r="GF181"/>
  <c r="Y61" i="11" s="1"/>
  <c r="GI83" i="2"/>
  <c r="AJ17" i="4" s="1"/>
  <c r="GF166" i="2"/>
  <c r="AA60" i="11" s="1"/>
  <c r="GI68" i="2"/>
  <c r="AJ48" i="4" s="1"/>
  <c r="GF164" i="2"/>
  <c r="Y75" i="11" s="1"/>
  <c r="GI66" i="2"/>
  <c r="AJ27" i="4" s="1"/>
  <c r="H27" s="1"/>
  <c r="GF163" i="2"/>
  <c r="Y72" i="11" s="1"/>
  <c r="GI65" i="2"/>
  <c r="AJ9" i="4" s="1"/>
  <c r="GF157" i="2"/>
  <c r="GI59"/>
  <c r="GF125"/>
  <c r="GI27"/>
  <c r="AJ10" i="4" s="1"/>
  <c r="H68"/>
  <c r="H40"/>
  <c r="H70"/>
  <c r="H72"/>
  <c r="H74"/>
  <c r="H67"/>
  <c r="H73"/>
  <c r="H59"/>
  <c r="H56"/>
  <c r="H64"/>
  <c r="GB82" i="2"/>
  <c r="AI33" i="4" s="1"/>
  <c r="GB74" i="2"/>
  <c r="AI39" i="4" s="1"/>
  <c r="GB71" i="2"/>
  <c r="AI3" i="4" s="1"/>
  <c r="GB66" i="2"/>
  <c r="AI27" i="4" s="1"/>
  <c r="GB65" i="2"/>
  <c r="AI9" i="4" s="1"/>
  <c r="GB57" i="2"/>
  <c r="AI8" i="4" s="1"/>
  <c r="GB54" i="2"/>
  <c r="AI38" i="4" s="1"/>
  <c r="GB55" i="2"/>
  <c r="AI18" i="4" s="1"/>
  <c r="GB47" i="2"/>
  <c r="AI36" i="4" s="1"/>
  <c r="GB46" i="2"/>
  <c r="AI31" i="4" s="1"/>
  <c r="GB38" i="2"/>
  <c r="AI5" i="4" s="1"/>
  <c r="GB35" i="2"/>
  <c r="AI16" i="4" s="1"/>
  <c r="GB33" i="2"/>
  <c r="AI20" i="4" s="1"/>
  <c r="GB32" i="2"/>
  <c r="AI12" i="4" s="1"/>
  <c r="GB26" i="2"/>
  <c r="AI11" i="4" s="1"/>
  <c r="GB22" i="2"/>
  <c r="AI46" i="4" s="1"/>
  <c r="GB19" i="2"/>
  <c r="AI14" i="4" s="1"/>
  <c r="GB14" i="2"/>
  <c r="AI41" i="4" s="1"/>
  <c r="FN82" i="2"/>
  <c r="AG33" i="4" s="1"/>
  <c r="FN74" i="2"/>
  <c r="AG39" i="4" s="1"/>
  <c r="FN73" i="2"/>
  <c r="AG51" i="4" s="1"/>
  <c r="FN67" i="2"/>
  <c r="AG37" i="4" s="1"/>
  <c r="FN66" i="2"/>
  <c r="AG27" i="4" s="1"/>
  <c r="FN58" i="2"/>
  <c r="AG13" i="4" s="1"/>
  <c r="FN57" i="2"/>
  <c r="AG8" i="4" s="1"/>
  <c r="FN55" i="2"/>
  <c r="AG18" i="4" s="1"/>
  <c r="FN54" i="2"/>
  <c r="AG38" i="4" s="1"/>
  <c r="FN50" i="2"/>
  <c r="AG15" i="4" s="1"/>
  <c r="FN47" i="2"/>
  <c r="AG36" i="4" s="1"/>
  <c r="FN46" i="2"/>
  <c r="AG31" i="4" s="1"/>
  <c r="FN40" i="2"/>
  <c r="AG24" i="4" s="1"/>
  <c r="FN35" i="2"/>
  <c r="AG16" i="4" s="1"/>
  <c r="FN34" i="2"/>
  <c r="AG42" i="4" s="1"/>
  <c r="FN33" i="2"/>
  <c r="AG20" i="4" s="1"/>
  <c r="FN32" i="2"/>
  <c r="AG12" i="4" s="1"/>
  <c r="FN21" i="2"/>
  <c r="AG55" i="4" s="1"/>
  <c r="FN18" i="2"/>
  <c r="AG23" i="4" s="1"/>
  <c r="FN16" i="2"/>
  <c r="AG40" i="4" s="1"/>
  <c r="FN14" i="2"/>
  <c r="AG41" i="4" s="1"/>
  <c r="AF33"/>
  <c r="AF39"/>
  <c r="AF3"/>
  <c r="AF27"/>
  <c r="AF36"/>
  <c r="AF31"/>
  <c r="AF54"/>
  <c r="AF16"/>
  <c r="AF20"/>
  <c r="AF12"/>
  <c r="AR25" i="2"/>
  <c r="O67" i="4" s="1"/>
  <c r="G27"/>
  <c r="G68"/>
  <c r="G8"/>
  <c r="G67"/>
  <c r="G41"/>
  <c r="G33"/>
  <c r="G59"/>
  <c r="G18"/>
  <c r="G38"/>
  <c r="G74"/>
  <c r="G40"/>
  <c r="G39"/>
  <c r="G64"/>
  <c r="G16"/>
  <c r="S56"/>
  <c r="S16"/>
  <c r="S41"/>
  <c r="S64"/>
  <c r="S18"/>
  <c r="F68"/>
  <c r="AR82" i="2"/>
  <c r="O33" i="4" s="1"/>
  <c r="AR79" i="2"/>
  <c r="O53" i="4" s="1"/>
  <c r="AR77" i="2"/>
  <c r="O26" i="4" s="1"/>
  <c r="AR75" i="2"/>
  <c r="O59" i="4" s="1"/>
  <c r="F59" s="1"/>
  <c r="AR74" i="2"/>
  <c r="O39" i="4" s="1"/>
  <c r="AR71" i="2"/>
  <c r="O3" i="4" s="1"/>
  <c r="AR60" i="2"/>
  <c r="O64" i="4" s="1"/>
  <c r="AR57" i="2"/>
  <c r="O8" i="4" s="1"/>
  <c r="AR55" i="2"/>
  <c r="AR54"/>
  <c r="O38" i="4" s="1"/>
  <c r="AR52" i="2"/>
  <c r="O66" i="4" s="1"/>
  <c r="AR38" i="2"/>
  <c r="O5" i="4" s="1"/>
  <c r="AR35" i="2"/>
  <c r="O16" i="4" s="1"/>
  <c r="AR16" i="2"/>
  <c r="O40" i="4" s="1"/>
  <c r="EI89"/>
  <c r="EF89"/>
  <c r="EA89"/>
  <c r="EE89"/>
  <c r="DZ87"/>
  <c r="EH90"/>
  <c r="EG85"/>
  <c r="EF85"/>
  <c r="EB89"/>
  <c r="DX89"/>
  <c r="EH89"/>
  <c r="DZ89"/>
  <c r="EG89"/>
  <c r="EB85"/>
  <c r="EJ92"/>
  <c r="U28" i="11"/>
  <c r="AK53"/>
  <c r="U38"/>
  <c r="AK31"/>
  <c r="AK26"/>
  <c r="S25"/>
  <c r="S16"/>
  <c r="AK13"/>
  <c r="AK7"/>
  <c r="S78"/>
  <c r="S74"/>
  <c r="S64"/>
  <c r="S61"/>
  <c r="U71"/>
  <c r="AK67"/>
  <c r="AK80"/>
  <c r="AK58"/>
  <c r="S54"/>
  <c r="AK24"/>
  <c r="U15"/>
  <c r="S8"/>
  <c r="AK6"/>
  <c r="S5"/>
  <c r="EH87" i="4"/>
  <c r="EC87"/>
  <c r="EC85"/>
  <c r="ED89"/>
  <c r="EC89"/>
  <c r="DY88"/>
  <c r="DY87"/>
  <c r="DY85"/>
  <c r="DX85"/>
  <c r="DY89"/>
  <c r="ED87"/>
  <c r="EH85"/>
  <c r="EC86"/>
  <c r="ED85"/>
  <c r="DY86"/>
  <c r="AK57" i="11"/>
  <c r="U68"/>
  <c r="S71"/>
  <c r="U73"/>
  <c r="AK59"/>
  <c r="AK60"/>
  <c r="U72"/>
  <c r="AK56"/>
  <c r="U50"/>
  <c r="U47"/>
  <c r="S38"/>
  <c r="U37"/>
  <c r="AK36"/>
  <c r="AK32"/>
  <c r="S28"/>
  <c r="AK21"/>
  <c r="S15"/>
  <c r="U9"/>
  <c r="S68"/>
  <c r="AK83"/>
  <c r="S73"/>
  <c r="U82"/>
  <c r="AK69"/>
  <c r="U65"/>
  <c r="AK75"/>
  <c r="S72"/>
  <c r="U52"/>
  <c r="S50"/>
  <c r="AK49"/>
  <c r="S47"/>
  <c r="AK44"/>
  <c r="S37"/>
  <c r="U27"/>
  <c r="U19"/>
  <c r="U18"/>
  <c r="AK17"/>
  <c r="AK11"/>
  <c r="S9"/>
  <c r="AK63"/>
  <c r="U67"/>
  <c r="S82"/>
  <c r="U80"/>
  <c r="S65"/>
  <c r="U58"/>
  <c r="U53"/>
  <c r="S52"/>
  <c r="AK46"/>
  <c r="AK45"/>
  <c r="AK42"/>
  <c r="AK33"/>
  <c r="U31"/>
  <c r="S27"/>
  <c r="U26"/>
  <c r="U24"/>
  <c r="S19"/>
  <c r="S18"/>
  <c r="U13"/>
  <c r="U7"/>
  <c r="U6"/>
  <c r="U57"/>
  <c r="U59"/>
  <c r="S67"/>
  <c r="S80"/>
  <c r="U60"/>
  <c r="S58"/>
  <c r="U56"/>
  <c r="S53"/>
  <c r="AK39"/>
  <c r="U36"/>
  <c r="AK35"/>
  <c r="U32"/>
  <c r="S31"/>
  <c r="AK29"/>
  <c r="S26"/>
  <c r="S24"/>
  <c r="AK23"/>
  <c r="U21"/>
  <c r="S13"/>
  <c r="S7"/>
  <c r="S6"/>
  <c r="AK77"/>
  <c r="S57"/>
  <c r="U83"/>
  <c r="S59"/>
  <c r="U69"/>
  <c r="AK79"/>
  <c r="S60"/>
  <c r="U75"/>
  <c r="S56"/>
  <c r="U49"/>
  <c r="U44"/>
  <c r="S36"/>
  <c r="AK34"/>
  <c r="S32"/>
  <c r="S21"/>
  <c r="U17"/>
  <c r="AK12"/>
  <c r="U11"/>
  <c r="U63"/>
  <c r="S83"/>
  <c r="AK70"/>
  <c r="S69"/>
  <c r="AK66"/>
  <c r="S75"/>
  <c r="AK55"/>
  <c r="AK51"/>
  <c r="S49"/>
  <c r="U46"/>
  <c r="U45"/>
  <c r="S44"/>
  <c r="AK43"/>
  <c r="U42"/>
  <c r="U33"/>
  <c r="AK30"/>
  <c r="S17"/>
  <c r="AK14"/>
  <c r="S11"/>
  <c r="AK10"/>
  <c r="S63"/>
  <c r="AK76"/>
  <c r="AK81"/>
  <c r="AK62"/>
  <c r="AK48"/>
  <c r="S46"/>
  <c r="S45"/>
  <c r="S42"/>
  <c r="AK41"/>
  <c r="AK40"/>
  <c r="U39"/>
  <c r="U35"/>
  <c r="S33"/>
  <c r="U29"/>
  <c r="U23"/>
  <c r="AK22"/>
  <c r="AK20"/>
  <c r="AK78"/>
  <c r="U77"/>
  <c r="AK74"/>
  <c r="AK64"/>
  <c r="AK61"/>
  <c r="U79"/>
  <c r="AK54"/>
  <c r="S39"/>
  <c r="S35"/>
  <c r="U34"/>
  <c r="S29"/>
  <c r="AK25"/>
  <c r="S23"/>
  <c r="AK16"/>
  <c r="U12"/>
  <c r="AK8"/>
  <c r="S77"/>
  <c r="U70"/>
  <c r="AK71"/>
  <c r="S79"/>
  <c r="U66"/>
  <c r="U55"/>
  <c r="U51"/>
  <c r="U43"/>
  <c r="AK38"/>
  <c r="S34"/>
  <c r="U30"/>
  <c r="AK28"/>
  <c r="AK15"/>
  <c r="U14"/>
  <c r="S12"/>
  <c r="U10"/>
  <c r="AK68"/>
  <c r="S70"/>
  <c r="AK73"/>
  <c r="U76"/>
  <c r="U81"/>
  <c r="S66"/>
  <c r="U62"/>
  <c r="AK72"/>
  <c r="S55"/>
  <c r="S51"/>
  <c r="AK50"/>
  <c r="U48"/>
  <c r="AK47"/>
  <c r="S43"/>
  <c r="U41"/>
  <c r="U40"/>
  <c r="AK37"/>
  <c r="S30"/>
  <c r="U22"/>
  <c r="U20"/>
  <c r="S14"/>
  <c r="S10"/>
  <c r="AK9"/>
  <c r="U78"/>
  <c r="U74"/>
  <c r="U64"/>
  <c r="U61"/>
  <c r="S76"/>
  <c r="AK82"/>
  <c r="S81"/>
  <c r="AK65"/>
  <c r="S62"/>
  <c r="U54"/>
  <c r="AK52"/>
  <c r="S48"/>
  <c r="S41"/>
  <c r="S40"/>
  <c r="AK27"/>
  <c r="U25"/>
  <c r="S22"/>
  <c r="S20"/>
  <c r="AK19"/>
  <c r="AK18"/>
  <c r="U16"/>
  <c r="U8"/>
  <c r="NW59" i="2"/>
  <c r="Y57" i="11"/>
  <c r="AA57"/>
  <c r="AE83"/>
  <c r="AG83"/>
  <c r="Q73"/>
  <c r="R73"/>
  <c r="O73"/>
  <c r="N73"/>
  <c r="Y59"/>
  <c r="AA59"/>
  <c r="Q76"/>
  <c r="R76"/>
  <c r="O76"/>
  <c r="N76"/>
  <c r="AE69"/>
  <c r="AG69"/>
  <c r="AE75"/>
  <c r="AG75"/>
  <c r="AA56"/>
  <c r="Y56"/>
  <c r="AE49"/>
  <c r="AG49"/>
  <c r="AE44"/>
  <c r="AG44"/>
  <c r="AE36"/>
  <c r="AG36"/>
  <c r="AG32"/>
  <c r="AE32"/>
  <c r="AA26"/>
  <c r="Y26"/>
  <c r="AE21"/>
  <c r="AG21"/>
  <c r="Y6"/>
  <c r="AA6"/>
  <c r="AE63"/>
  <c r="AG63"/>
  <c r="N80"/>
  <c r="AA49"/>
  <c r="Y49"/>
  <c r="AE46"/>
  <c r="AG46"/>
  <c r="AE45"/>
  <c r="AG45"/>
  <c r="Y44"/>
  <c r="AA44"/>
  <c r="AE42"/>
  <c r="AG42"/>
  <c r="Y32"/>
  <c r="AA32"/>
  <c r="AE17"/>
  <c r="AG17"/>
  <c r="AE11"/>
  <c r="AG11"/>
  <c r="QC95" i="2"/>
  <c r="PQ110"/>
  <c r="Y63" i="11"/>
  <c r="Y46"/>
  <c r="AA46"/>
  <c r="AA45"/>
  <c r="Y45"/>
  <c r="Y42"/>
  <c r="AA42"/>
  <c r="AE39"/>
  <c r="AG39"/>
  <c r="R38"/>
  <c r="Q38"/>
  <c r="O38"/>
  <c r="N38"/>
  <c r="AE33"/>
  <c r="AG33"/>
  <c r="Y11"/>
  <c r="AA11"/>
  <c r="R7"/>
  <c r="Q7"/>
  <c r="N7"/>
  <c r="O7"/>
  <c r="QC100" i="2"/>
  <c r="PR189"/>
  <c r="AE77" i="11"/>
  <c r="AG77"/>
  <c r="AE79"/>
  <c r="AG79"/>
  <c r="OY43" i="2"/>
  <c r="AE35" i="11"/>
  <c r="AG35"/>
  <c r="AE29"/>
  <c r="AG29"/>
  <c r="R26"/>
  <c r="Q26"/>
  <c r="AE23"/>
  <c r="AG23"/>
  <c r="Y77"/>
  <c r="AA77"/>
  <c r="AG70"/>
  <c r="AE70"/>
  <c r="Y79"/>
  <c r="AA79"/>
  <c r="AG66"/>
  <c r="AE66"/>
  <c r="AG55"/>
  <c r="AE55"/>
  <c r="AG51"/>
  <c r="AE51"/>
  <c r="AE43"/>
  <c r="AG43"/>
  <c r="AE34"/>
  <c r="AG34"/>
  <c r="R25"/>
  <c r="Q25"/>
  <c r="O25"/>
  <c r="N25"/>
  <c r="AG12"/>
  <c r="AE12"/>
  <c r="N189" i="2"/>
  <c r="K100"/>
  <c r="AE76" i="11"/>
  <c r="AG76"/>
  <c r="R79"/>
  <c r="Q79"/>
  <c r="O79"/>
  <c r="N79"/>
  <c r="AE81"/>
  <c r="AG81"/>
  <c r="AE62"/>
  <c r="AG62"/>
  <c r="R48"/>
  <c r="AG48"/>
  <c r="AE48"/>
  <c r="AE41"/>
  <c r="AG41"/>
  <c r="AE40"/>
  <c r="AG40"/>
  <c r="Y34"/>
  <c r="AA34"/>
  <c r="AE30"/>
  <c r="AG30"/>
  <c r="AE14"/>
  <c r="AG14"/>
  <c r="AE10"/>
  <c r="AG10"/>
  <c r="AE61"/>
  <c r="AG61"/>
  <c r="Y76"/>
  <c r="AA76"/>
  <c r="AE54"/>
  <c r="AG54"/>
  <c r="R44"/>
  <c r="Q44"/>
  <c r="O44"/>
  <c r="N44"/>
  <c r="Y40"/>
  <c r="AA40"/>
  <c r="Y30"/>
  <c r="AE22"/>
  <c r="AG22"/>
  <c r="AE20"/>
  <c r="AG20"/>
  <c r="Y14"/>
  <c r="AA14"/>
  <c r="Y10"/>
  <c r="AA10"/>
  <c r="AE74"/>
  <c r="AG74"/>
  <c r="Y78"/>
  <c r="AA78"/>
  <c r="AA74"/>
  <c r="Y74"/>
  <c r="AA64"/>
  <c r="Y64"/>
  <c r="AE71"/>
  <c r="AG71"/>
  <c r="O45"/>
  <c r="N45"/>
  <c r="AE38"/>
  <c r="AG38"/>
  <c r="AG25"/>
  <c r="AE25"/>
  <c r="AE16"/>
  <c r="AG16"/>
  <c r="AE8"/>
  <c r="AG8"/>
  <c r="R74"/>
  <c r="Q74"/>
  <c r="AE68"/>
  <c r="AG68"/>
  <c r="Y71"/>
  <c r="AA71"/>
  <c r="AE73"/>
  <c r="AG73"/>
  <c r="R81"/>
  <c r="AE72"/>
  <c r="AG72"/>
  <c r="AG50"/>
  <c r="AE50"/>
  <c r="AE47"/>
  <c r="AG47"/>
  <c r="R45"/>
  <c r="Q45"/>
  <c r="Y38"/>
  <c r="AA38"/>
  <c r="AE37"/>
  <c r="AG37"/>
  <c r="Q34"/>
  <c r="R34"/>
  <c r="N34"/>
  <c r="O34"/>
  <c r="R28"/>
  <c r="Q28"/>
  <c r="O28"/>
  <c r="N28"/>
  <c r="AG28"/>
  <c r="AE28"/>
  <c r="AA25"/>
  <c r="Y16"/>
  <c r="AA16"/>
  <c r="AE15"/>
  <c r="AG15"/>
  <c r="Y8"/>
  <c r="AA8"/>
  <c r="K7"/>
  <c r="L7"/>
  <c r="AE78"/>
  <c r="AG78"/>
  <c r="AE64"/>
  <c r="AG64"/>
  <c r="R77"/>
  <c r="Q77"/>
  <c r="O77"/>
  <c r="N77"/>
  <c r="Y68"/>
  <c r="AA68"/>
  <c r="AE82"/>
  <c r="AG82"/>
  <c r="AE65"/>
  <c r="AG65"/>
  <c r="AG52"/>
  <c r="AE52"/>
  <c r="N50"/>
  <c r="R42"/>
  <c r="Q42"/>
  <c r="O42"/>
  <c r="N42"/>
  <c r="Y37"/>
  <c r="AA37"/>
  <c r="AA15"/>
  <c r="AE9"/>
  <c r="AG9"/>
  <c r="R78"/>
  <c r="Q78"/>
  <c r="O78"/>
  <c r="N78"/>
  <c r="AE67"/>
  <c r="AG67"/>
  <c r="R82"/>
  <c r="Q82"/>
  <c r="O82"/>
  <c r="N82"/>
  <c r="Y82"/>
  <c r="AA82"/>
  <c r="AE80"/>
  <c r="AG80"/>
  <c r="O75"/>
  <c r="N75"/>
  <c r="AE58"/>
  <c r="AG58"/>
  <c r="AE53"/>
  <c r="AG53"/>
  <c r="R47"/>
  <c r="Q47"/>
  <c r="Q40"/>
  <c r="R40"/>
  <c r="O39"/>
  <c r="N39"/>
  <c r="N29"/>
  <c r="AG27"/>
  <c r="AE27"/>
  <c r="AE19"/>
  <c r="AG19"/>
  <c r="AE18"/>
  <c r="AG18"/>
  <c r="Y9"/>
  <c r="AA9"/>
  <c r="AE57"/>
  <c r="AG57"/>
  <c r="O83"/>
  <c r="N83"/>
  <c r="AE59"/>
  <c r="AG59"/>
  <c r="AE60"/>
  <c r="AG60"/>
  <c r="Y58"/>
  <c r="AA58"/>
  <c r="AE56"/>
  <c r="AG56"/>
  <c r="R53"/>
  <c r="Q53"/>
  <c r="O53"/>
  <c r="N53"/>
  <c r="Y53"/>
  <c r="AA53"/>
  <c r="AE31"/>
  <c r="AG31"/>
  <c r="Y27"/>
  <c r="AA27"/>
  <c r="AE26"/>
  <c r="AG26"/>
  <c r="AE24"/>
  <c r="AG24"/>
  <c r="Y18"/>
  <c r="AA18"/>
  <c r="AE13"/>
  <c r="AG13"/>
  <c r="R9"/>
  <c r="Q9"/>
  <c r="O9"/>
  <c r="N9"/>
  <c r="AE7"/>
  <c r="AG7"/>
  <c r="AE6"/>
  <c r="AG6"/>
  <c r="L26"/>
  <c r="K26"/>
  <c r="L79"/>
  <c r="K79"/>
  <c r="L48"/>
  <c r="K48"/>
  <c r="L34"/>
  <c r="K34"/>
  <c r="K28"/>
  <c r="K50"/>
  <c r="L50"/>
  <c r="L78"/>
  <c r="K78"/>
  <c r="L82"/>
  <c r="K82"/>
  <c r="K47"/>
  <c r="L47"/>
  <c r="K40"/>
  <c r="L40"/>
  <c r="L83"/>
  <c r="K83"/>
  <c r="L53"/>
  <c r="K53"/>
  <c r="K9"/>
  <c r="L9"/>
  <c r="H83"/>
  <c r="L80"/>
  <c r="K80"/>
  <c r="ED91" i="4"/>
  <c r="EE91"/>
  <c r="EB91"/>
  <c r="EC91"/>
  <c r="DZ91"/>
  <c r="EA91"/>
  <c r="DX91"/>
  <c r="DY91"/>
  <c r="DZ90"/>
  <c r="NW77" i="2"/>
  <c r="T51" i="4"/>
  <c r="QA44" i="2"/>
  <c r="QA18"/>
  <c r="LS18"/>
  <c r="EA90" i="4"/>
  <c r="QA30" i="2"/>
  <c r="DX90" i="4"/>
  <c r="EB90"/>
  <c r="LS26" i="2"/>
  <c r="OY23"/>
  <c r="ED90" i="4"/>
  <c r="EH91"/>
  <c r="EI91"/>
  <c r="EF91"/>
  <c r="EG91"/>
  <c r="EI90"/>
  <c r="DY90"/>
  <c r="EC90"/>
  <c r="EE90"/>
  <c r="QH39" i="2"/>
  <c r="QH76"/>
  <c r="QH19"/>
  <c r="EA88" i="4"/>
  <c r="DX86"/>
  <c r="QH84" i="2"/>
  <c r="QH83"/>
  <c r="QH81"/>
  <c r="QH78"/>
  <c r="QC93"/>
  <c r="QH68"/>
  <c r="QH67"/>
  <c r="QH64"/>
  <c r="QH61"/>
  <c r="QH58"/>
  <c r="QH56"/>
  <c r="QH53"/>
  <c r="QH48"/>
  <c r="QH44"/>
  <c r="QH43"/>
  <c r="QH42"/>
  <c r="QH38"/>
  <c r="QH34"/>
  <c r="QH31"/>
  <c r="QH30"/>
  <c r="QH29"/>
  <c r="QH26"/>
  <c r="QH24"/>
  <c r="QH23"/>
  <c r="QH18"/>
  <c r="QH17"/>
  <c r="QA48"/>
  <c r="QA42"/>
  <c r="QA67"/>
  <c r="EF88" i="4"/>
  <c r="EH86"/>
  <c r="EB88"/>
  <c r="ED86"/>
  <c r="EG88"/>
  <c r="EC88"/>
  <c r="EG86"/>
  <c r="EA86"/>
  <c r="DZ88"/>
  <c r="EI92"/>
  <c r="QA84" i="2"/>
  <c r="QA83"/>
  <c r="QA78"/>
  <c r="QA76"/>
  <c r="QA69"/>
  <c r="QA68"/>
  <c r="QA64"/>
  <c r="QA61"/>
  <c r="QA56"/>
  <c r="QA53"/>
  <c r="QA43"/>
  <c r="QA40"/>
  <c r="QA38"/>
  <c r="QA37"/>
  <c r="QA34"/>
  <c r="QA31"/>
  <c r="QA29"/>
  <c r="QA28"/>
  <c r="QA26"/>
  <c r="QA24"/>
  <c r="QA23"/>
  <c r="QA17"/>
  <c r="PV95"/>
  <c r="PV100"/>
  <c r="PV93"/>
  <c r="PH93"/>
  <c r="PM23"/>
  <c r="PM42"/>
  <c r="EF86" i="4"/>
  <c r="ED88"/>
  <c r="EE86"/>
  <c r="ED92"/>
  <c r="EG92"/>
  <c r="EH92"/>
  <c r="DX92"/>
  <c r="EH88"/>
  <c r="EF92"/>
  <c r="EB92"/>
  <c r="DY92"/>
  <c r="EE92"/>
  <c r="EA92"/>
  <c r="DZ92"/>
  <c r="EC92"/>
  <c r="PM61" i="2"/>
  <c r="PM37"/>
  <c r="PM77"/>
  <c r="PM28"/>
  <c r="PH100"/>
  <c r="PM53"/>
  <c r="PM38"/>
  <c r="PM69"/>
  <c r="PM43"/>
  <c r="PM39"/>
  <c r="PM31"/>
  <c r="PM29"/>
  <c r="PM17"/>
  <c r="PM13"/>
  <c r="PM34"/>
  <c r="PM83"/>
  <c r="PM63"/>
  <c r="PM52"/>
  <c r="PM48"/>
  <c r="PM40"/>
  <c r="PM24"/>
  <c r="PM18"/>
  <c r="PM81"/>
  <c r="PM58"/>
  <c r="PM56"/>
  <c r="PM67"/>
  <c r="PM78"/>
  <c r="PH95"/>
  <c r="PM59"/>
  <c r="PM84"/>
  <c r="PM45"/>
  <c r="PM26"/>
  <c r="PM64"/>
  <c r="PM68"/>
  <c r="PM30"/>
  <c r="EE88" i="4"/>
  <c r="OY58" i="2"/>
  <c r="OY44"/>
  <c r="OY83"/>
  <c r="OY78"/>
  <c r="OY56"/>
  <c r="OY52"/>
  <c r="OY24"/>
  <c r="OY26"/>
  <c r="OY84"/>
  <c r="OY67"/>
  <c r="OY64"/>
  <c r="OY61"/>
  <c r="OY53"/>
  <c r="OY17"/>
  <c r="OY38"/>
  <c r="OT100"/>
  <c r="OY31"/>
  <c r="OY74"/>
  <c r="OY69"/>
  <c r="OY48"/>
  <c r="OY18"/>
  <c r="OY30"/>
  <c r="OY28"/>
  <c r="OY19"/>
  <c r="OY13"/>
  <c r="OY45"/>
  <c r="OY39"/>
  <c r="OY34"/>
  <c r="OY40"/>
  <c r="OY37"/>
  <c r="OY68"/>
  <c r="OY62"/>
  <c r="OY42"/>
  <c r="OY29"/>
  <c r="OT93"/>
  <c r="OT95"/>
  <c r="LS62"/>
  <c r="LS61"/>
  <c r="LS56"/>
  <c r="LS40"/>
  <c r="LS39"/>
  <c r="LS68"/>
  <c r="LS44"/>
  <c r="LS63"/>
  <c r="LS84"/>
  <c r="LS83"/>
  <c r="LS59"/>
  <c r="LS69"/>
  <c r="LS58"/>
  <c r="LS45"/>
  <c r="LS42"/>
  <c r="LS53"/>
  <c r="LS48"/>
  <c r="LS24"/>
  <c r="LS81"/>
  <c r="LS28"/>
  <c r="LS19"/>
  <c r="LS43"/>
  <c r="LS37"/>
  <c r="LS31"/>
  <c r="LS77"/>
  <c r="LS64"/>
  <c r="LS38"/>
  <c r="LS78"/>
  <c r="LS67"/>
  <c r="LS34"/>
  <c r="LS29"/>
  <c r="LS30"/>
  <c r="LS23"/>
  <c r="LS17"/>
  <c r="LN93"/>
  <c r="LN95"/>
  <c r="LN100"/>
  <c r="OR31"/>
  <c r="T6" i="4"/>
  <c r="EJ88"/>
  <c r="T19"/>
  <c r="T65"/>
  <c r="T22"/>
  <c r="MN28" i="2"/>
  <c r="NI61"/>
  <c r="T7" i="4"/>
  <c r="NW23" i="2"/>
  <c r="T14" i="4"/>
  <c r="NW30" i="2"/>
  <c r="MN52"/>
  <c r="KQ44"/>
  <c r="AZ69" i="4" s="1"/>
  <c r="T24"/>
  <c r="T5"/>
  <c r="MU18" i="2"/>
  <c r="T61" i="4"/>
  <c r="NI83" i="2"/>
  <c r="OK84"/>
  <c r="OM93"/>
  <c r="MU70"/>
  <c r="OR64"/>
  <c r="T63" i="4"/>
  <c r="NI63" i="2"/>
  <c r="T47" i="4"/>
  <c r="T73"/>
  <c r="NI43" i="2"/>
  <c r="T57" i="4"/>
  <c r="OR24" i="2"/>
  <c r="OR23"/>
  <c r="NI13"/>
  <c r="OR84"/>
  <c r="OR83"/>
  <c r="OR81"/>
  <c r="OR78"/>
  <c r="OR77"/>
  <c r="OR70"/>
  <c r="OR68"/>
  <c r="OR67"/>
  <c r="OR63"/>
  <c r="OR61"/>
  <c r="OR58"/>
  <c r="OR56"/>
  <c r="OR53"/>
  <c r="OR48"/>
  <c r="OR45"/>
  <c r="OR44"/>
  <c r="OR43"/>
  <c r="OR42"/>
  <c r="OR40"/>
  <c r="OR39"/>
  <c r="OR38"/>
  <c r="OR30"/>
  <c r="OR29"/>
  <c r="OR28"/>
  <c r="OR26"/>
  <c r="OR18"/>
  <c r="OR17"/>
  <c r="OR13"/>
  <c r="OM100"/>
  <c r="OM95"/>
  <c r="OK83"/>
  <c r="OK78"/>
  <c r="OK77"/>
  <c r="OK70"/>
  <c r="OK69"/>
  <c r="OK68"/>
  <c r="OK67"/>
  <c r="OK64"/>
  <c r="OK61"/>
  <c r="OK58"/>
  <c r="OK56"/>
  <c r="OK53"/>
  <c r="OK48"/>
  <c r="OK44"/>
  <c r="OK43"/>
  <c r="OK42"/>
  <c r="OK40"/>
  <c r="OK39"/>
  <c r="OK38"/>
  <c r="OK31"/>
  <c r="OF93"/>
  <c r="OK30"/>
  <c r="OK29"/>
  <c r="OK28"/>
  <c r="OK26"/>
  <c r="OK24"/>
  <c r="OK23"/>
  <c r="OK19"/>
  <c r="OK18"/>
  <c r="OK17"/>
  <c r="OK13"/>
  <c r="OF100"/>
  <c r="OF95"/>
  <c r="NW84"/>
  <c r="NW83"/>
  <c r="NW78"/>
  <c r="NW70"/>
  <c r="NW69"/>
  <c r="NW68"/>
  <c r="NW67"/>
  <c r="NW64"/>
  <c r="NW61"/>
  <c r="NW58"/>
  <c r="NW56"/>
  <c r="NW53"/>
  <c r="NW48"/>
  <c r="NW43"/>
  <c r="NW42"/>
  <c r="NW39"/>
  <c r="NW38"/>
  <c r="NW37"/>
  <c r="NW31"/>
  <c r="NW29"/>
  <c r="NW28"/>
  <c r="NW26"/>
  <c r="NW24"/>
  <c r="NW18"/>
  <c r="NW17"/>
  <c r="NW13"/>
  <c r="NR95"/>
  <c r="NR100"/>
  <c r="NR93"/>
  <c r="NI31"/>
  <c r="NI81"/>
  <c r="NI78"/>
  <c r="NI84"/>
  <c r="NI77"/>
  <c r="NI70"/>
  <c r="NI69"/>
  <c r="NI67"/>
  <c r="NI68"/>
  <c r="NI64"/>
  <c r="NI58"/>
  <c r="NI56"/>
  <c r="NI53"/>
  <c r="NI48"/>
  <c r="NI44"/>
  <c r="NI42"/>
  <c r="NI40"/>
  <c r="NI39"/>
  <c r="NI38"/>
  <c r="NI37"/>
  <c r="NI30"/>
  <c r="NI29"/>
  <c r="NI28"/>
  <c r="NI26"/>
  <c r="NI24"/>
  <c r="NI23"/>
  <c r="NI19"/>
  <c r="NI18"/>
  <c r="NI17"/>
  <c r="ND93"/>
  <c r="ND100"/>
  <c r="ND95"/>
  <c r="MU53"/>
  <c r="MU43"/>
  <c r="MU56"/>
  <c r="MU83"/>
  <c r="MU81"/>
  <c r="MU78"/>
  <c r="MU77"/>
  <c r="MU69"/>
  <c r="MU68"/>
  <c r="MU67"/>
  <c r="MU64"/>
  <c r="MU63"/>
  <c r="MU61"/>
  <c r="MU58"/>
  <c r="MU48"/>
  <c r="MU44"/>
  <c r="MU42"/>
  <c r="MU40"/>
  <c r="MU39"/>
  <c r="MU31"/>
  <c r="MU30"/>
  <c r="MU29"/>
  <c r="MU28"/>
  <c r="MU26"/>
  <c r="MU24"/>
  <c r="MU23"/>
  <c r="MU19"/>
  <c r="MU17"/>
  <c r="MU13"/>
  <c r="MP93"/>
  <c r="MP95"/>
  <c r="MP100"/>
  <c r="T29" i="4"/>
  <c r="MN64" i="2"/>
  <c r="KX63"/>
  <c r="T60" i="4"/>
  <c r="T32"/>
  <c r="KX67" i="2"/>
  <c r="MN78"/>
  <c r="T26" i="4"/>
  <c r="KX37" i="2"/>
  <c r="T34" i="4"/>
  <c r="T30"/>
  <c r="MN40" i="2"/>
  <c r="MN37"/>
  <c r="MN77"/>
  <c r="T48" i="4"/>
  <c r="T4"/>
  <c r="T17"/>
  <c r="T58"/>
  <c r="KX44" i="2"/>
  <c r="T11" i="4"/>
  <c r="T52"/>
  <c r="T23"/>
  <c r="T71"/>
  <c r="T35"/>
  <c r="T62"/>
  <c r="T43"/>
  <c r="T37"/>
  <c r="T49"/>
  <c r="MN15" i="2"/>
  <c r="MN61"/>
  <c r="MN48"/>
  <c r="MN26"/>
  <c r="MN73"/>
  <c r="MN45"/>
  <c r="MN17"/>
  <c r="MN70"/>
  <c r="MN68"/>
  <c r="MN56"/>
  <c r="MN42"/>
  <c r="MN84"/>
  <c r="MN53"/>
  <c r="MN30"/>
  <c r="MN18"/>
  <c r="MN69"/>
  <c r="KX43"/>
  <c r="LE26"/>
  <c r="KX61"/>
  <c r="MN58"/>
  <c r="KX31"/>
  <c r="MN23"/>
  <c r="KX24"/>
  <c r="KX69"/>
  <c r="LE48"/>
  <c r="MN29"/>
  <c r="KX29"/>
  <c r="KX28"/>
  <c r="KX13"/>
  <c r="MN83"/>
  <c r="MN44"/>
  <c r="MN43"/>
  <c r="MN39"/>
  <c r="MN38"/>
  <c r="MN31"/>
  <c r="MN24"/>
  <c r="MN20"/>
  <c r="MN13"/>
  <c r="MI95"/>
  <c r="MI100"/>
  <c r="MI93"/>
  <c r="KX59"/>
  <c r="KX18"/>
  <c r="KX17"/>
  <c r="KX42"/>
  <c r="KX73"/>
  <c r="KX39"/>
  <c r="KX38"/>
  <c r="KX30"/>
  <c r="KX19"/>
  <c r="KX77"/>
  <c r="KX40"/>
  <c r="KX48"/>
  <c r="KX84"/>
  <c r="KX53"/>
  <c r="KX58"/>
  <c r="KX34"/>
  <c r="KX23"/>
  <c r="KX78"/>
  <c r="KX70"/>
  <c r="KX56"/>
  <c r="KX64"/>
  <c r="KX26"/>
  <c r="KX68"/>
  <c r="KS93"/>
  <c r="KS95"/>
  <c r="KS100"/>
  <c r="KZ95"/>
  <c r="KQ58"/>
  <c r="AZ13" i="4" s="1"/>
  <c r="KQ13" i="2"/>
  <c r="AZ75" i="4" s="1"/>
  <c r="LE63" i="2"/>
  <c r="LE70"/>
  <c r="KQ67"/>
  <c r="AZ37" i="4" s="1"/>
  <c r="LE43" i="2"/>
  <c r="LE34"/>
  <c r="KZ100"/>
  <c r="LE83"/>
  <c r="LE73"/>
  <c r="LE68"/>
  <c r="LE53"/>
  <c r="LE52"/>
  <c r="LE44"/>
  <c r="LE37"/>
  <c r="LE28"/>
  <c r="JV24"/>
  <c r="AW43" i="4" s="1"/>
  <c r="LE20" i="2"/>
  <c r="KQ70"/>
  <c r="AZ44" i="4" s="1"/>
  <c r="LE67" i="2"/>
  <c r="LE59"/>
  <c r="LE56"/>
  <c r="LE42"/>
  <c r="LE38"/>
  <c r="LE24"/>
  <c r="LE17"/>
  <c r="KZ93"/>
  <c r="LE84"/>
  <c r="LE81"/>
  <c r="LE78"/>
  <c r="LE69"/>
  <c r="LE64"/>
  <c r="LE61"/>
  <c r="LE58"/>
  <c r="LE39"/>
  <c r="LE31"/>
  <c r="LE30"/>
  <c r="LE29"/>
  <c r="LE23"/>
  <c r="LE18"/>
  <c r="LE13"/>
  <c r="KQ15"/>
  <c r="AZ61" i="4" s="1"/>
  <c r="KQ84" i="2"/>
  <c r="AZ22" i="4" s="1"/>
  <c r="KQ83" i="2"/>
  <c r="AZ17" i="4" s="1"/>
  <c r="KQ81" i="2"/>
  <c r="AZ29" i="4" s="1"/>
  <c r="KQ78" i="2"/>
  <c r="AZ71" i="4" s="1"/>
  <c r="KQ73" i="2"/>
  <c r="AZ51" i="4" s="1"/>
  <c r="KQ69" i="2"/>
  <c r="AZ19" i="4" s="1"/>
  <c r="KQ68" i="2"/>
  <c r="AZ48" i="4" s="1"/>
  <c r="KQ64" i="2"/>
  <c r="AZ63" i="4" s="1"/>
  <c r="KQ63" i="2"/>
  <c r="AZ60" i="4" s="1"/>
  <c r="KQ61" i="2"/>
  <c r="AZ35" i="4" s="1"/>
  <c r="KQ59" i="2"/>
  <c r="AZ7" i="4" s="1"/>
  <c r="KQ56" i="2"/>
  <c r="AZ65" i="4" s="1"/>
  <c r="KQ53" i="2"/>
  <c r="AZ58" i="4" s="1"/>
  <c r="KQ52" i="2"/>
  <c r="AZ66" i="4" s="1"/>
  <c r="KQ48" i="2"/>
  <c r="AZ47" i="4" s="1"/>
  <c r="KQ43" i="2"/>
  <c r="AZ30" i="4" s="1"/>
  <c r="KQ42" i="2"/>
  <c r="AZ4" i="4" s="1"/>
  <c r="KQ40" i="2"/>
  <c r="AZ24" i="4" s="1"/>
  <c r="KQ39" i="2"/>
  <c r="AZ62" i="4" s="1"/>
  <c r="KQ38" i="2"/>
  <c r="AZ5" i="4" s="1"/>
  <c r="KQ34" i="2"/>
  <c r="AZ42" i="4" s="1"/>
  <c r="KQ31" i="2"/>
  <c r="AZ32" i="4" s="1"/>
  <c r="KQ30" i="2"/>
  <c r="AZ34" i="4" s="1"/>
  <c r="KQ29" i="2"/>
  <c r="AZ57" i="4" s="1"/>
  <c r="KQ28" i="2"/>
  <c r="AZ28" i="4" s="1"/>
  <c r="KQ26" i="2"/>
  <c r="AZ11" i="4" s="1"/>
  <c r="KQ24" i="2"/>
  <c r="AZ43" i="4" s="1"/>
  <c r="KQ23" i="2"/>
  <c r="AZ6" i="4" s="1"/>
  <c r="KQ20" i="2"/>
  <c r="AZ45" i="4" s="1"/>
  <c r="KQ19" i="2"/>
  <c r="AZ14" i="4" s="1"/>
  <c r="KQ17" i="2"/>
  <c r="AZ49" i="4" s="1"/>
  <c r="KQ14" i="2"/>
  <c r="AZ41" i="4" s="1"/>
  <c r="JV44" i="2"/>
  <c r="AW69" i="4" s="1"/>
  <c r="JQ95" i="2"/>
  <c r="JV67"/>
  <c r="AW37" i="4" s="1"/>
  <c r="JV23" i="2"/>
  <c r="AW6" i="4" s="1"/>
  <c r="JQ100" i="2"/>
  <c r="JV83"/>
  <c r="AW17" i="4" s="1"/>
  <c r="JV68" i="2"/>
  <c r="AW48" i="4" s="1"/>
  <c r="JV64" i="2"/>
  <c r="AW63" i="4" s="1"/>
  <c r="JV63" i="2"/>
  <c r="AW60" i="4" s="1"/>
  <c r="JV61" i="2"/>
  <c r="AW35" i="4" s="1"/>
  <c r="JV58" i="2"/>
  <c r="AW13" i="4" s="1"/>
  <c r="JV52" i="2"/>
  <c r="AW66" i="4" s="1"/>
  <c r="JV31" i="2"/>
  <c r="AW32" i="4" s="1"/>
  <c r="JV29" i="2"/>
  <c r="AW57" i="4" s="1"/>
  <c r="JV26" i="2"/>
  <c r="AW11" i="4" s="1"/>
  <c r="AU43"/>
  <c r="JV20" i="2"/>
  <c r="AW45" i="4" s="1"/>
  <c r="JV19" i="2"/>
  <c r="AW14" i="4" s="1"/>
  <c r="JV15" i="2"/>
  <c r="AW61" i="4" s="1"/>
  <c r="JV70" i="2"/>
  <c r="AW44" i="4" s="1"/>
  <c r="JV39" i="2"/>
  <c r="AW62" i="4" s="1"/>
  <c r="JV28" i="2"/>
  <c r="AW28" i="4" s="1"/>
  <c r="JV13" i="2"/>
  <c r="AW75" i="4" s="1"/>
  <c r="JQ93" i="2"/>
  <c r="JV77"/>
  <c r="AW26" i="4" s="1"/>
  <c r="JV73" i="2"/>
  <c r="AW51" i="4" s="1"/>
  <c r="JV69" i="2"/>
  <c r="AW19" i="4" s="1"/>
  <c r="AU7"/>
  <c r="JV56" i="2"/>
  <c r="AW65" i="4" s="1"/>
  <c r="JV53" i="2"/>
  <c r="AW58" i="4" s="1"/>
  <c r="JV43" i="2"/>
  <c r="AW30" i="4" s="1"/>
  <c r="JV38" i="2"/>
  <c r="AW5" i="4" s="1"/>
  <c r="JV30" i="2"/>
  <c r="AW34" i="4" s="1"/>
  <c r="JV17" i="2"/>
  <c r="AW49" i="4" s="1"/>
  <c r="JV84" i="2"/>
  <c r="AW22" i="4" s="1"/>
  <c r="JV81" i="2"/>
  <c r="AW29" i="4" s="1"/>
  <c r="JV78" i="2"/>
  <c r="AW71" i="4" s="1"/>
  <c r="JV48" i="2"/>
  <c r="AW47" i="4" s="1"/>
  <c r="JV42" i="2"/>
  <c r="AW4" i="4" s="1"/>
  <c r="JV40" i="2"/>
  <c r="AW24" i="4" s="1"/>
  <c r="JV34" i="2"/>
  <c r="AW42" i="4" s="1"/>
  <c r="JV27" i="2"/>
  <c r="AW10" i="4" s="1"/>
  <c r="AU13"/>
  <c r="AU11"/>
  <c r="AU49"/>
  <c r="AU4"/>
  <c r="AU24"/>
  <c r="AU35"/>
  <c r="AU58"/>
  <c r="AU15"/>
  <c r="AU60"/>
  <c r="AU65"/>
  <c r="AU30"/>
  <c r="AU28"/>
  <c r="AU61"/>
  <c r="AU17"/>
  <c r="AU26"/>
  <c r="AU23"/>
  <c r="AU71"/>
  <c r="AU19"/>
  <c r="AU48"/>
  <c r="AU69"/>
  <c r="AU62"/>
  <c r="AU42"/>
  <c r="AU56"/>
  <c r="AU51"/>
  <c r="AU5"/>
  <c r="AU22"/>
  <c r="AU29"/>
  <c r="AU63"/>
  <c r="AU47"/>
  <c r="AU32"/>
  <c r="AU34"/>
  <c r="AU57"/>
  <c r="AU6"/>
  <c r="AU45"/>
  <c r="AU14"/>
  <c r="AU75"/>
  <c r="JO20" i="2"/>
  <c r="JJ93"/>
  <c r="JO58"/>
  <c r="JO52"/>
  <c r="JO42"/>
  <c r="JO40"/>
  <c r="JO31"/>
  <c r="JO26"/>
  <c r="JO24"/>
  <c r="JA24"/>
  <c r="AT43" i="4" s="1"/>
  <c r="JO77" i="2"/>
  <c r="JO69"/>
  <c r="JO67"/>
  <c r="JA19"/>
  <c r="AT14" i="4" s="1"/>
  <c r="JO84" i="2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AT48" i="4" s="1"/>
  <c r="JA56" i="2"/>
  <c r="AT65" i="4" s="1"/>
  <c r="AO48"/>
  <c r="AN51"/>
  <c r="I51" s="1"/>
  <c r="AN19"/>
  <c r="AN48"/>
  <c r="I48" s="1"/>
  <c r="JA58" i="2"/>
  <c r="AT13" i="4" s="1"/>
  <c r="JA43" i="2"/>
  <c r="AT30" i="4" s="1"/>
  <c r="JA40" i="2"/>
  <c r="AT24" i="4" s="1"/>
  <c r="AO71"/>
  <c r="JA69" i="2"/>
  <c r="AT19" i="4" s="1"/>
  <c r="AN66"/>
  <c r="I66" s="1"/>
  <c r="AM24"/>
  <c r="AN17"/>
  <c r="AN50"/>
  <c r="I50" s="1"/>
  <c r="AN29"/>
  <c r="I29" s="1"/>
  <c r="AN65"/>
  <c r="I65" s="1"/>
  <c r="AM14"/>
  <c r="AN69"/>
  <c r="I69" s="1"/>
  <c r="JA83" i="2"/>
  <c r="AT17" i="4" s="1"/>
  <c r="JA81" i="2"/>
  <c r="AT29" i="4" s="1"/>
  <c r="JA78" i="2"/>
  <c r="AT71" i="4" s="1"/>
  <c r="JA77" i="2"/>
  <c r="AT26" i="4" s="1"/>
  <c r="JA73" i="2"/>
  <c r="AT51" i="4" s="1"/>
  <c r="JA70" i="2"/>
  <c r="AT44" i="4" s="1"/>
  <c r="JA67" i="2"/>
  <c r="AT37" i="4" s="1"/>
  <c r="JA64" i="2"/>
  <c r="AT63" i="4" s="1"/>
  <c r="JA61" i="2"/>
  <c r="AT35" i="4" s="1"/>
  <c r="JA59" i="2"/>
  <c r="AT7" i="4" s="1"/>
  <c r="JA53" i="2"/>
  <c r="AT58" i="4" s="1"/>
  <c r="JA52" i="2"/>
  <c r="AT66" i="4" s="1"/>
  <c r="JA50" i="2"/>
  <c r="AT15" i="4" s="1"/>
  <c r="JA48" i="2"/>
  <c r="AT47" i="4" s="1"/>
  <c r="JA44" i="2"/>
  <c r="AT69" i="4" s="1"/>
  <c r="JA42" i="2"/>
  <c r="AT4" i="4" s="1"/>
  <c r="JA39" i="2"/>
  <c r="AT62" i="4" s="1"/>
  <c r="JA37" i="2"/>
  <c r="AT52" i="4" s="1"/>
  <c r="JA34" i="2"/>
  <c r="AT42" i="4" s="1"/>
  <c r="JA31" i="2"/>
  <c r="AT32" i="4" s="1"/>
  <c r="JA30" i="2"/>
  <c r="AT34" i="4" s="1"/>
  <c r="JA29" i="2"/>
  <c r="AT57" i="4" s="1"/>
  <c r="JA28" i="2"/>
  <c r="AT28" i="4" s="1"/>
  <c r="JA26" i="2"/>
  <c r="AT11" i="4" s="1"/>
  <c r="JA23" i="2"/>
  <c r="AT6" i="4" s="1"/>
  <c r="JA20" i="2"/>
  <c r="AT45" i="4" s="1"/>
  <c r="IV93" i="2"/>
  <c r="JA18"/>
  <c r="AT23" i="4" s="1"/>
  <c r="JA17" i="2"/>
  <c r="AT49" i="4" s="1"/>
  <c r="JA15" i="2"/>
  <c r="AT61" i="4" s="1"/>
  <c r="JA13" i="2"/>
  <c r="AT75" i="4" s="1"/>
  <c r="IV100" i="2"/>
  <c r="IV95"/>
  <c r="IT28"/>
  <c r="AS28" i="4" s="1"/>
  <c r="IT18" i="2"/>
  <c r="AS23" i="4" s="1"/>
  <c r="IT84" i="2"/>
  <c r="AS22" i="4" s="1"/>
  <c r="IT83" i="2"/>
  <c r="AS17" i="4" s="1"/>
  <c r="IT26" i="2"/>
  <c r="AS11" i="4" s="1"/>
  <c r="IT42" i="2"/>
  <c r="AS4" i="4" s="1"/>
  <c r="IT29" i="2"/>
  <c r="AS57" i="4" s="1"/>
  <c r="IT78" i="2"/>
  <c r="AS71" i="4" s="1"/>
  <c r="IT77" i="2"/>
  <c r="AS26" i="4" s="1"/>
  <c r="IT73" i="2"/>
  <c r="AS51" i="4" s="1"/>
  <c r="IT70" i="2"/>
  <c r="AS44" i="4" s="1"/>
  <c r="IT69" i="2"/>
  <c r="AS19" i="4" s="1"/>
  <c r="IT68" i="2"/>
  <c r="AS48" i="4" s="1"/>
  <c r="IT67" i="2"/>
  <c r="AS37" i="4" s="1"/>
  <c r="IT64" i="2"/>
  <c r="AS63" i="4" s="1"/>
  <c r="IT63" i="2"/>
  <c r="AS60" i="4" s="1"/>
  <c r="IT61" i="2"/>
  <c r="AS35" i="4" s="1"/>
  <c r="IT59" i="2"/>
  <c r="AS7" i="4" s="1"/>
  <c r="IT58" i="2"/>
  <c r="AS13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0" i="4" s="1"/>
  <c r="IT39" i="2"/>
  <c r="AS62" i="4" s="1"/>
  <c r="IT38" i="2"/>
  <c r="AS5" i="4" s="1"/>
  <c r="IT34" i="2"/>
  <c r="AS42" i="4" s="1"/>
  <c r="IT31" i="2"/>
  <c r="AS32" i="4" s="1"/>
  <c r="IT30" i="2"/>
  <c r="AS34" i="4" s="1"/>
  <c r="IT24" i="2"/>
  <c r="AS43" i="4" s="1"/>
  <c r="IT23" i="2"/>
  <c r="AS6" i="4" s="1"/>
  <c r="IT20" i="2"/>
  <c r="AS45" i="4" s="1"/>
  <c r="IT19" i="2"/>
  <c r="AS14" i="4" s="1"/>
  <c r="IT17" i="2"/>
  <c r="AS49" i="4" s="1"/>
  <c r="IT13" i="2"/>
  <c r="AS75" i="4" s="1"/>
  <c r="IO95" i="2"/>
  <c r="IO100"/>
  <c r="IO93"/>
  <c r="AQ13" i="4"/>
  <c r="AQ22"/>
  <c r="AQ17"/>
  <c r="AQ29"/>
  <c r="AQ50"/>
  <c r="AQ71"/>
  <c r="AQ26"/>
  <c r="AQ51"/>
  <c r="AQ48"/>
  <c r="AQ37"/>
  <c r="AQ63"/>
  <c r="AQ60"/>
  <c r="AQ35"/>
  <c r="AQ7"/>
  <c r="AQ65"/>
  <c r="AQ47"/>
  <c r="AQ69"/>
  <c r="AQ30"/>
  <c r="AQ4"/>
  <c r="AQ5"/>
  <c r="AQ42"/>
  <c r="AQ32"/>
  <c r="AQ34"/>
  <c r="AQ57"/>
  <c r="AQ28"/>
  <c r="AQ11"/>
  <c r="AQ43"/>
  <c r="AQ6"/>
  <c r="AQ14"/>
  <c r="AQ23"/>
  <c r="AQ49"/>
  <c r="AQ61"/>
  <c r="AQ75"/>
  <c r="AM22"/>
  <c r="AM26"/>
  <c r="AO60"/>
  <c r="AN35"/>
  <c r="AO7"/>
  <c r="AN58"/>
  <c r="I58" s="1"/>
  <c r="AM15"/>
  <c r="AN5"/>
  <c r="AN52"/>
  <c r="AN6"/>
  <c r="I6" s="1"/>
  <c r="AM44"/>
  <c r="AN60"/>
  <c r="I60" s="1"/>
  <c r="AN30"/>
  <c r="AM57"/>
  <c r="AN22"/>
  <c r="AN62"/>
  <c r="I62" s="1"/>
  <c r="AN32"/>
  <c r="I32" s="1"/>
  <c r="AN14"/>
  <c r="AN49"/>
  <c r="I49" s="1"/>
  <c r="AN47"/>
  <c r="I47" s="1"/>
  <c r="AN57"/>
  <c r="I57" s="1"/>
  <c r="AN4"/>
  <c r="AJ42"/>
  <c r="AM34"/>
  <c r="AN11"/>
  <c r="AN43"/>
  <c r="AN23"/>
  <c r="I23" s="1"/>
  <c r="AN61"/>
  <c r="I61" s="1"/>
  <c r="AO42"/>
  <c r="AO34"/>
  <c r="AJ28"/>
  <c r="AN55"/>
  <c r="I55" s="1"/>
  <c r="AN44"/>
  <c r="AN63"/>
  <c r="I63" s="1"/>
  <c r="AM17"/>
  <c r="AN71"/>
  <c r="I71" s="1"/>
  <c r="AN42"/>
  <c r="I42" s="1"/>
  <c r="AO44"/>
  <c r="AO6"/>
  <c r="AO14"/>
  <c r="AO22"/>
  <c r="AO17"/>
  <c r="AO26"/>
  <c r="AO51"/>
  <c r="AO37"/>
  <c r="AO63"/>
  <c r="AO35"/>
  <c r="AO13"/>
  <c r="AO65"/>
  <c r="AO58"/>
  <c r="AO15"/>
  <c r="AO47"/>
  <c r="AO30"/>
  <c r="AO4"/>
  <c r="AO24"/>
  <c r="AO62"/>
  <c r="AO5"/>
  <c r="AO32"/>
  <c r="AO57"/>
  <c r="AO11"/>
  <c r="AO43"/>
  <c r="AO45"/>
  <c r="AO49"/>
  <c r="AM29"/>
  <c r="AM50"/>
  <c r="AM71"/>
  <c r="AM51"/>
  <c r="AM19"/>
  <c r="AM48"/>
  <c r="AM37"/>
  <c r="AM63"/>
  <c r="AM60"/>
  <c r="AM35"/>
  <c r="AM7"/>
  <c r="AM65"/>
  <c r="AM47"/>
  <c r="AM30"/>
  <c r="AM4"/>
  <c r="AM42"/>
  <c r="AM32"/>
  <c r="AM28"/>
  <c r="AM11"/>
  <c r="AM43"/>
  <c r="AM6"/>
  <c r="AM45"/>
  <c r="AM23"/>
  <c r="AM49"/>
  <c r="AM61"/>
  <c r="AM75"/>
  <c r="AL30"/>
  <c r="AL44"/>
  <c r="AL63"/>
  <c r="AL65"/>
  <c r="AL62"/>
  <c r="AL32"/>
  <c r="AL57"/>
  <c r="AL11"/>
  <c r="AL43"/>
  <c r="AL6"/>
  <c r="AL55"/>
  <c r="AL14"/>
  <c r="AL49"/>
  <c r="AL22"/>
  <c r="AL17"/>
  <c r="AL29"/>
  <c r="AL50"/>
  <c r="AL71"/>
  <c r="AL51"/>
  <c r="AL19"/>
  <c r="AL48"/>
  <c r="AL37"/>
  <c r="AL35"/>
  <c r="AL7"/>
  <c r="AL13"/>
  <c r="AL58"/>
  <c r="AL15"/>
  <c r="AL47"/>
  <c r="AL69"/>
  <c r="AL4"/>
  <c r="AL24"/>
  <c r="AL5"/>
  <c r="AL34"/>
  <c r="AL28"/>
  <c r="AL45"/>
  <c r="AL23"/>
  <c r="AL61"/>
  <c r="AL75"/>
  <c r="AK22"/>
  <c r="AK30"/>
  <c r="AJ30"/>
  <c r="AK6"/>
  <c r="AK55"/>
  <c r="AK45"/>
  <c r="AK48"/>
  <c r="AK25"/>
  <c r="AK35"/>
  <c r="AJ58"/>
  <c r="AK34"/>
  <c r="AJ23"/>
  <c r="AJ7"/>
  <c r="AJ65"/>
  <c r="AJ4"/>
  <c r="AK52"/>
  <c r="AJ55"/>
  <c r="H55" s="1"/>
  <c r="AK44"/>
  <c r="AK57"/>
  <c r="AK75"/>
  <c r="AK60"/>
  <c r="AK65"/>
  <c r="AK37"/>
  <c r="AK63"/>
  <c r="AK17"/>
  <c r="AK29"/>
  <c r="AK50"/>
  <c r="AK71"/>
  <c r="AK26"/>
  <c r="AK51"/>
  <c r="AK19"/>
  <c r="AK7"/>
  <c r="AK13"/>
  <c r="AK58"/>
  <c r="AK15"/>
  <c r="AK47"/>
  <c r="AK69"/>
  <c r="AK4"/>
  <c r="AK24"/>
  <c r="AK62"/>
  <c r="AK5"/>
  <c r="AK42"/>
  <c r="AK32"/>
  <c r="AK28"/>
  <c r="AK10"/>
  <c r="AK11"/>
  <c r="AK43"/>
  <c r="AK14"/>
  <c r="AK23"/>
  <c r="AK49"/>
  <c r="AJ50"/>
  <c r="AJ6"/>
  <c r="AJ71"/>
  <c r="AJ63"/>
  <c r="AJ60"/>
  <c r="AJ49"/>
  <c r="AJ45"/>
  <c r="AJ61"/>
  <c r="AJ62"/>
  <c r="FI93" i="2"/>
  <c r="AF5" i="4"/>
  <c r="AF6"/>
  <c r="AE45"/>
  <c r="AF51"/>
  <c r="GB84" i="2"/>
  <c r="AI22" i="4" s="1"/>
  <c r="GB73" i="2"/>
  <c r="AI51" i="4" s="1"/>
  <c r="AF60"/>
  <c r="AF69"/>
  <c r="AE32"/>
  <c r="AE57"/>
  <c r="AF23"/>
  <c r="AF11"/>
  <c r="GB78" i="2"/>
  <c r="AI71" i="4" s="1"/>
  <c r="GB61" i="2"/>
  <c r="AI35" i="4" s="1"/>
  <c r="GB59" i="2"/>
  <c r="AI7" i="4" s="1"/>
  <c r="GB31" i="2"/>
  <c r="AI32" i="4" s="1"/>
  <c r="GB29" i="2"/>
  <c r="AI57" i="4" s="1"/>
  <c r="GB28" i="2"/>
  <c r="AI28" i="4" s="1"/>
  <c r="GB21" i="2"/>
  <c r="AI55" i="4" s="1"/>
  <c r="FW93" i="2"/>
  <c r="GB83"/>
  <c r="AI17" i="4" s="1"/>
  <c r="GB81" i="2"/>
  <c r="AI29" i="4" s="1"/>
  <c r="GB80" i="2"/>
  <c r="AI50" i="4" s="1"/>
  <c r="GB77" i="2"/>
  <c r="AI26" i="4" s="1"/>
  <c r="GB70" i="2"/>
  <c r="AI44" i="4" s="1"/>
  <c r="GB69" i="2"/>
  <c r="AI19" i="4" s="1"/>
  <c r="GB68" i="2"/>
  <c r="AI48" i="4" s="1"/>
  <c r="GB67" i="2"/>
  <c r="AI37" i="4" s="1"/>
  <c r="GB64" i="2"/>
  <c r="AI63" i="4" s="1"/>
  <c r="GB62" i="2"/>
  <c r="AI25" i="4" s="1"/>
  <c r="GB58" i="2"/>
  <c r="AI13" i="4" s="1"/>
  <c r="GB56" i="2"/>
  <c r="AI65" i="4" s="1"/>
  <c r="GB53" i="2"/>
  <c r="AI58" i="4" s="1"/>
  <c r="GB50" i="2"/>
  <c r="AI15" i="4" s="1"/>
  <c r="GB48" i="2"/>
  <c r="AI47" i="4" s="1"/>
  <c r="GB43" i="2"/>
  <c r="AI30" i="4" s="1"/>
  <c r="GB42" i="2"/>
  <c r="AI4" i="4" s="1"/>
  <c r="GB40" i="2"/>
  <c r="AI24" i="4" s="1"/>
  <c r="GB39" i="2"/>
  <c r="AI62" i="4" s="1"/>
  <c r="GB37" i="2"/>
  <c r="AI52" i="4" s="1"/>
  <c r="GB34" i="2"/>
  <c r="AI42" i="4" s="1"/>
  <c r="GB30" i="2"/>
  <c r="AI34" i="4" s="1"/>
  <c r="GB27" i="2"/>
  <c r="AI10" i="4" s="1"/>
  <c r="GB24" i="2"/>
  <c r="AI43" i="4" s="1"/>
  <c r="GB23" i="2"/>
  <c r="AI6" i="4" s="1"/>
  <c r="GB18" i="2"/>
  <c r="AI23" i="4" s="1"/>
  <c r="GB17" i="2"/>
  <c r="AI49" i="4" s="1"/>
  <c r="GB15" i="2"/>
  <c r="AI61" i="4" s="1"/>
  <c r="FW100" i="2"/>
  <c r="GB13"/>
  <c r="AI75" i="4" s="1"/>
  <c r="FN70" i="2"/>
  <c r="AG44" i="4" s="1"/>
  <c r="FN64" i="2"/>
  <c r="AG63" i="4" s="1"/>
  <c r="FN39" i="2"/>
  <c r="AG62" i="4" s="1"/>
  <c r="AF10"/>
  <c r="AF61"/>
  <c r="AF17"/>
  <c r="AF71"/>
  <c r="AF45"/>
  <c r="AF48"/>
  <c r="AE24"/>
  <c r="AE6"/>
  <c r="AF46"/>
  <c r="FN13" i="2"/>
  <c r="AG75" i="4" s="1"/>
  <c r="AE75"/>
  <c r="FW95" i="2"/>
  <c r="FP100"/>
  <c r="O74" i="11"/>
  <c r="FP93" i="2"/>
  <c r="FP95"/>
  <c r="FN42"/>
  <c r="AG4" i="4" s="1"/>
  <c r="FN56" i="2"/>
  <c r="AG65" i="4" s="1"/>
  <c r="FI100" i="2"/>
  <c r="FN84"/>
  <c r="AG22" i="4" s="1"/>
  <c r="FN77" i="2"/>
  <c r="AG26" i="4" s="1"/>
  <c r="FN61" i="2"/>
  <c r="AG35" i="4" s="1"/>
  <c r="FN37" i="2"/>
  <c r="AG52" i="4" s="1"/>
  <c r="FN31" i="2"/>
  <c r="AG32" i="4" s="1"/>
  <c r="FN22" i="2"/>
  <c r="AG46" i="4" s="1"/>
  <c r="FN17" i="2"/>
  <c r="AG49" i="4" s="1"/>
  <c r="FN15" i="2"/>
  <c r="AG61" i="4" s="1"/>
  <c r="FN43" i="2"/>
  <c r="AG30" i="4" s="1"/>
  <c r="FN29" i="2"/>
  <c r="AG57" i="4" s="1"/>
  <c r="FN24" i="2"/>
  <c r="AG43" i="4" s="1"/>
  <c r="FN81" i="2"/>
  <c r="AG29" i="4" s="1"/>
  <c r="FN48" i="2"/>
  <c r="AG47" i="4" s="1"/>
  <c r="FN30" i="2"/>
  <c r="AG34" i="4" s="1"/>
  <c r="FN69" i="2"/>
  <c r="AG19" i="4" s="1"/>
  <c r="FN63" i="2"/>
  <c r="AG60" i="4" s="1"/>
  <c r="FN44" i="2"/>
  <c r="AG69" i="4" s="1"/>
  <c r="FN28" i="2"/>
  <c r="AG28" i="4" s="1"/>
  <c r="FN23" i="2"/>
  <c r="AG6" i="4" s="1"/>
  <c r="FN83" i="2"/>
  <c r="AG17" i="4" s="1"/>
  <c r="FN59" i="2"/>
  <c r="AG7" i="4" s="1"/>
  <c r="FN65" i="2"/>
  <c r="AG9" i="4" s="1"/>
  <c r="FN52" i="2"/>
  <c r="AG66" i="4" s="1"/>
  <c r="FN38" i="2"/>
  <c r="AG5" i="4" s="1"/>
  <c r="FN26" i="2"/>
  <c r="AG11" i="4" s="1"/>
  <c r="FN19" i="2"/>
  <c r="AG14" i="4" s="1"/>
  <c r="FN78" i="2"/>
  <c r="AG71" i="4" s="1"/>
  <c r="FN68" i="2"/>
  <c r="AG48" i="4" s="1"/>
  <c r="FN62" i="2"/>
  <c r="AG25" i="4" s="1"/>
  <c r="FN53" i="2"/>
  <c r="AG58" i="4" s="1"/>
  <c r="FN27" i="2"/>
  <c r="AG10" i="4" s="1"/>
  <c r="FN20" i="2"/>
  <c r="AG45" i="4" s="1"/>
  <c r="FI95" i="2"/>
  <c r="AF22" i="4"/>
  <c r="AF29"/>
  <c r="AF50"/>
  <c r="AF26"/>
  <c r="AF44"/>
  <c r="AF19"/>
  <c r="AF37"/>
  <c r="AF9"/>
  <c r="AF63"/>
  <c r="AF25"/>
  <c r="AF35"/>
  <c r="AF7"/>
  <c r="AF13"/>
  <c r="AF65"/>
  <c r="AF58"/>
  <c r="AF15"/>
  <c r="AF47"/>
  <c r="AF30"/>
  <c r="AF4"/>
  <c r="AF24"/>
  <c r="AF62"/>
  <c r="AF52"/>
  <c r="AF42"/>
  <c r="AF32"/>
  <c r="AF34"/>
  <c r="AF57"/>
  <c r="AF28"/>
  <c r="AF67"/>
  <c r="AF43"/>
  <c r="AF14"/>
  <c r="AF49"/>
  <c r="AF75"/>
  <c r="FB100" i="2"/>
  <c r="AE26" i="4"/>
  <c r="AE66"/>
  <c r="AE63"/>
  <c r="AE9"/>
  <c r="AE5"/>
  <c r="AE48"/>
  <c r="AE27"/>
  <c r="AE65"/>
  <c r="AE17"/>
  <c r="AE29"/>
  <c r="AE53"/>
  <c r="AE51"/>
  <c r="AE25"/>
  <c r="AE22"/>
  <c r="AE50"/>
  <c r="AE71"/>
  <c r="AE44"/>
  <c r="AE19"/>
  <c r="AE37"/>
  <c r="AE35"/>
  <c r="AE7"/>
  <c r="AE13"/>
  <c r="AE58"/>
  <c r="AE15"/>
  <c r="AE47"/>
  <c r="AE69"/>
  <c r="AE30"/>
  <c r="AE4"/>
  <c r="AE62"/>
  <c r="AE52"/>
  <c r="AE42"/>
  <c r="AE34"/>
  <c r="AE28"/>
  <c r="AE10"/>
  <c r="AE11"/>
  <c r="AE43"/>
  <c r="AE46"/>
  <c r="AE23"/>
  <c r="AE49"/>
  <c r="AE61"/>
  <c r="AA34"/>
  <c r="Y47"/>
  <c r="Z43"/>
  <c r="Y19"/>
  <c r="Y63"/>
  <c r="Y45"/>
  <c r="AA49"/>
  <c r="AB50"/>
  <c r="AB71"/>
  <c r="AB48"/>
  <c r="AB9"/>
  <c r="AB35"/>
  <c r="Y13"/>
  <c r="Z65"/>
  <c r="Y66"/>
  <c r="Y4"/>
  <c r="Z24"/>
  <c r="Z5"/>
  <c r="AA32"/>
  <c r="AA10"/>
  <c r="Y43"/>
  <c r="AB55"/>
  <c r="Z14"/>
  <c r="Z29"/>
  <c r="Z31"/>
  <c r="Z62"/>
  <c r="Z32"/>
  <c r="AA57"/>
  <c r="Z10"/>
  <c r="Y10"/>
  <c r="AA45"/>
  <c r="Z45"/>
  <c r="AA61"/>
  <c r="AB22"/>
  <c r="Z60"/>
  <c r="Z58"/>
  <c r="Y15"/>
  <c r="Z47"/>
  <c r="Y12"/>
  <c r="AA28"/>
  <c r="AA14"/>
  <c r="Z49"/>
  <c r="AA75"/>
  <c r="Y75"/>
  <c r="AB37"/>
  <c r="AB17"/>
  <c r="AB53"/>
  <c r="AB26"/>
  <c r="AB56"/>
  <c r="AB51"/>
  <c r="AB44"/>
  <c r="AB19"/>
  <c r="AB63"/>
  <c r="AB60"/>
  <c r="AB25"/>
  <c r="AB7"/>
  <c r="AB13"/>
  <c r="AB65"/>
  <c r="AB58"/>
  <c r="AB66"/>
  <c r="AB47"/>
  <c r="AB69"/>
  <c r="AB30"/>
  <c r="AB4"/>
  <c r="AB24"/>
  <c r="AB62"/>
  <c r="AB5"/>
  <c r="AB52"/>
  <c r="AB42"/>
  <c r="AB32"/>
  <c r="AB34"/>
  <c r="AB57"/>
  <c r="AB28"/>
  <c r="AB10"/>
  <c r="AB11"/>
  <c r="AB43"/>
  <c r="AB6"/>
  <c r="AB46"/>
  <c r="AB45"/>
  <c r="AB14"/>
  <c r="AB23"/>
  <c r="AB49"/>
  <c r="AB61"/>
  <c r="AB75"/>
  <c r="AA44"/>
  <c r="AA19"/>
  <c r="AA9"/>
  <c r="AA35"/>
  <c r="AA30"/>
  <c r="AA4"/>
  <c r="AA52"/>
  <c r="AA22"/>
  <c r="AA31"/>
  <c r="G31" s="1"/>
  <c r="AA46"/>
  <c r="AA17"/>
  <c r="AA29"/>
  <c r="AA50"/>
  <c r="AA53"/>
  <c r="G53" s="1"/>
  <c r="AA71"/>
  <c r="AA26"/>
  <c r="AA56"/>
  <c r="AA51"/>
  <c r="AA48"/>
  <c r="AA37"/>
  <c r="AA63"/>
  <c r="AA25"/>
  <c r="AA7"/>
  <c r="AA13"/>
  <c r="AA65"/>
  <c r="AA58"/>
  <c r="AA66"/>
  <c r="AA15"/>
  <c r="AA47"/>
  <c r="AA69"/>
  <c r="AA62"/>
  <c r="AA5"/>
  <c r="AA42"/>
  <c r="AA11"/>
  <c r="AA43"/>
  <c r="AA6"/>
  <c r="AA55"/>
  <c r="G55" s="1"/>
  <c r="Z22"/>
  <c r="Z25"/>
  <c r="Z34"/>
  <c r="Z7"/>
  <c r="Z23"/>
  <c r="Z50"/>
  <c r="Z71"/>
  <c r="Z56"/>
  <c r="Z44"/>
  <c r="Z48"/>
  <c r="Z9"/>
  <c r="Z13"/>
  <c r="Z15"/>
  <c r="Z42"/>
  <c r="Z57"/>
  <c r="Z55"/>
  <c r="Z61"/>
  <c r="Z53"/>
  <c r="Z26"/>
  <c r="Z51"/>
  <c r="Z19"/>
  <c r="Z37"/>
  <c r="Z63"/>
  <c r="Z66"/>
  <c r="Z30"/>
  <c r="Z52"/>
  <c r="Z12"/>
  <c r="Z28"/>
  <c r="Z11"/>
  <c r="Z75"/>
  <c r="Z17"/>
  <c r="Z35"/>
  <c r="Y50"/>
  <c r="Y58"/>
  <c r="Y32"/>
  <c r="Y28"/>
  <c r="Y49"/>
  <c r="Y61"/>
  <c r="Y17"/>
  <c r="Y25"/>
  <c r="Y65"/>
  <c r="Y31"/>
  <c r="H31" s="1"/>
  <c r="Y24"/>
  <c r="Y52"/>
  <c r="Y42"/>
  <c r="Y6"/>
  <c r="Y71"/>
  <c r="Y26"/>
  <c r="Y48"/>
  <c r="Y60"/>
  <c r="Y57"/>
  <c r="Y11"/>
  <c r="Y14"/>
  <c r="Y23"/>
  <c r="Y53"/>
  <c r="H53" s="1"/>
  <c r="Y7"/>
  <c r="Y30"/>
  <c r="Y5"/>
  <c r="Y22"/>
  <c r="Y44"/>
  <c r="Y9"/>
  <c r="Y35"/>
  <c r="Y69"/>
  <c r="Y62"/>
  <c r="Y34"/>
  <c r="Y51"/>
  <c r="Y37"/>
  <c r="X11"/>
  <c r="X14"/>
  <c r="X51"/>
  <c r="X63"/>
  <c r="X35"/>
  <c r="X6"/>
  <c r="X48"/>
  <c r="U66"/>
  <c r="X5"/>
  <c r="X26"/>
  <c r="X37"/>
  <c r="X61"/>
  <c r="X52"/>
  <c r="X47"/>
  <c r="X43"/>
  <c r="X29"/>
  <c r="X17"/>
  <c r="X24"/>
  <c r="X49"/>
  <c r="X7"/>
  <c r="X27"/>
  <c r="X71"/>
  <c r="X22"/>
  <c r="X28"/>
  <c r="X50"/>
  <c r="X53"/>
  <c r="X69"/>
  <c r="X66"/>
  <c r="X13"/>
  <c r="X57"/>
  <c r="X9"/>
  <c r="X65"/>
  <c r="X55"/>
  <c r="X23"/>
  <c r="X46"/>
  <c r="X4"/>
  <c r="X19"/>
  <c r="X58"/>
  <c r="X30"/>
  <c r="X44"/>
  <c r="X34"/>
  <c r="X45"/>
  <c r="X75"/>
  <c r="X32"/>
  <c r="X10"/>
  <c r="U24"/>
  <c r="D93" i="2"/>
  <c r="U4" i="4"/>
  <c r="S10"/>
  <c r="S25"/>
  <c r="S35"/>
  <c r="U11"/>
  <c r="U9"/>
  <c r="D94" i="2"/>
  <c r="U53" i="4"/>
  <c r="D105" i="2"/>
  <c r="D95"/>
  <c r="S57" i="4"/>
  <c r="EG84"/>
  <c r="EF84"/>
  <c r="EI84"/>
  <c r="EJ84"/>
  <c r="DY84"/>
  <c r="DX84"/>
  <c r="EA84"/>
  <c r="DZ84"/>
  <c r="EH84"/>
  <c r="ED84"/>
  <c r="EC84"/>
  <c r="EB84"/>
  <c r="EE84"/>
  <c r="S48"/>
  <c r="S65"/>
  <c r="EJ83"/>
  <c r="EB83"/>
  <c r="EG83"/>
  <c r="EH83"/>
  <c r="EI83"/>
  <c r="EC83"/>
  <c r="ED83"/>
  <c r="EE83"/>
  <c r="DY83"/>
  <c r="DZ83"/>
  <c r="EA83"/>
  <c r="EF83"/>
  <c r="DX83"/>
  <c r="D100" i="2"/>
  <c r="U26" i="4"/>
  <c r="S51"/>
  <c r="S4"/>
  <c r="U5"/>
  <c r="U10"/>
  <c r="U14"/>
  <c r="S75"/>
  <c r="S9"/>
  <c r="U58"/>
  <c r="U15"/>
  <c r="U32"/>
  <c r="S43"/>
  <c r="U46"/>
  <c r="U70"/>
  <c r="U25"/>
  <c r="U49"/>
  <c r="U12"/>
  <c r="U71"/>
  <c r="U48"/>
  <c r="U50"/>
  <c r="U62"/>
  <c r="U34"/>
  <c r="U61"/>
  <c r="U28"/>
  <c r="U22"/>
  <c r="U17"/>
  <c r="U51"/>
  <c r="U54"/>
  <c r="U23"/>
  <c r="U45"/>
  <c r="U75"/>
  <c r="U13"/>
  <c r="U19"/>
  <c r="U63"/>
  <c r="U37"/>
  <c r="U65"/>
  <c r="U27"/>
  <c r="U44"/>
  <c r="U60"/>
  <c r="U57"/>
  <c r="U69"/>
  <c r="U35"/>
  <c r="U30"/>
  <c r="U47"/>
  <c r="U7"/>
  <c r="U42"/>
  <c r="U43"/>
  <c r="S32"/>
  <c r="S72"/>
  <c r="S28"/>
  <c r="S17"/>
  <c r="S34"/>
  <c r="S30"/>
  <c r="S14"/>
  <c r="S73"/>
  <c r="S42"/>
  <c r="S60"/>
  <c r="S11"/>
  <c r="S22"/>
  <c r="S19"/>
  <c r="S50"/>
  <c r="S63"/>
  <c r="S23"/>
  <c r="S13"/>
  <c r="S47"/>
  <c r="S7"/>
  <c r="S44"/>
  <c r="S53"/>
  <c r="S26"/>
  <c r="S62"/>
  <c r="S61"/>
  <c r="S52"/>
  <c r="S70"/>
  <c r="S45"/>
  <c r="S49"/>
  <c r="S37"/>
  <c r="S71"/>
  <c r="S58"/>
  <c r="S5"/>
  <c r="S46"/>
  <c r="S24"/>
  <c r="S31"/>
  <c r="S66"/>
  <c r="S15"/>
  <c r="S55"/>
  <c r="L81" i="11"/>
  <c r="L29"/>
  <c r="L18"/>
  <c r="P34" i="4"/>
  <c r="P63"/>
  <c r="P12"/>
  <c r="G12" s="1"/>
  <c r="P73"/>
  <c r="AM95" i="2"/>
  <c r="P44" i="4"/>
  <c r="P42"/>
  <c r="P45"/>
  <c r="AM93" i="2"/>
  <c r="P50" i="4"/>
  <c r="P3"/>
  <c r="G3" s="1"/>
  <c r="P25"/>
  <c r="P54"/>
  <c r="G54" s="1"/>
  <c r="P32"/>
  <c r="P43"/>
  <c r="P46"/>
  <c r="P7"/>
  <c r="P58"/>
  <c r="P5"/>
  <c r="P15"/>
  <c r="P52"/>
  <c r="P71"/>
  <c r="P51"/>
  <c r="P19"/>
  <c r="P70"/>
  <c r="G70" s="1"/>
  <c r="P66"/>
  <c r="P49"/>
  <c r="P28"/>
  <c r="P29"/>
  <c r="P20"/>
  <c r="G20" s="1"/>
  <c r="P22"/>
  <c r="P62"/>
  <c r="P75"/>
  <c r="P9"/>
  <c r="P69"/>
  <c r="P17"/>
  <c r="P4"/>
  <c r="P60"/>
  <c r="P57"/>
  <c r="P36"/>
  <c r="G36" s="1"/>
  <c r="P61"/>
  <c r="P10"/>
  <c r="P23"/>
  <c r="P35"/>
  <c r="P37"/>
  <c r="P11"/>
  <c r="P48"/>
  <c r="P13"/>
  <c r="P30"/>
  <c r="P72"/>
  <c r="G72" s="1"/>
  <c r="P26"/>
  <c r="AK77" i="2"/>
  <c r="N26" i="4" s="1"/>
  <c r="AK15" i="2"/>
  <c r="N61" i="4" s="1"/>
  <c r="AK44" i="2"/>
  <c r="AK80"/>
  <c r="N50" i="4" s="1"/>
  <c r="AK68" i="2"/>
  <c r="N48" i="4" s="1"/>
  <c r="AK66" i="2"/>
  <c r="N27" i="4" s="1"/>
  <c r="AK73" i="2"/>
  <c r="N51" i="4" s="1"/>
  <c r="AR81" i="2"/>
  <c r="O29" i="4" s="1"/>
  <c r="AR78" i="2"/>
  <c r="O71" i="4" s="1"/>
  <c r="AR58" i="2"/>
  <c r="O13" i="4" s="1"/>
  <c r="AR80" i="2"/>
  <c r="O50" i="4" s="1"/>
  <c r="AR64" i="2"/>
  <c r="O63" i="4" s="1"/>
  <c r="AR59" i="2"/>
  <c r="O7" i="4" s="1"/>
  <c r="AR17" i="2"/>
  <c r="O49" i="4" s="1"/>
  <c r="AR84" i="2"/>
  <c r="O22" i="4" s="1"/>
  <c r="AR14" i="2"/>
  <c r="O41" i="4" s="1"/>
  <c r="AR20" i="2"/>
  <c r="O45" i="4" s="1"/>
  <c r="AR83" i="2"/>
  <c r="O17" i="4" s="1"/>
  <c r="AR67" i="2"/>
  <c r="O37" i="4" s="1"/>
  <c r="AR65" i="2"/>
  <c r="O9" i="4" s="1"/>
  <c r="AR40" i="2"/>
  <c r="O24" i="4" s="1"/>
  <c r="AR32" i="2"/>
  <c r="O12" i="4" s="1"/>
  <c r="AR19" i="2"/>
  <c r="O14" i="4" s="1"/>
  <c r="AR15" i="2"/>
  <c r="O61" i="4" s="1"/>
  <c r="AM100" i="2"/>
  <c r="AK78"/>
  <c r="N71" i="4" s="1"/>
  <c r="AK59" i="2"/>
  <c r="N7" i="4" s="1"/>
  <c r="AR56" i="2"/>
  <c r="O65" i="4" s="1"/>
  <c r="AR53" i="2"/>
  <c r="O58" i="4" s="1"/>
  <c r="AR49" i="2"/>
  <c r="O70" i="4" s="1"/>
  <c r="AR47" i="2"/>
  <c r="O36" i="4" s="1"/>
  <c r="AR36" i="2"/>
  <c r="O54" i="4" s="1"/>
  <c r="AR34" i="2"/>
  <c r="O42" i="4" s="1"/>
  <c r="AR31" i="2"/>
  <c r="O32" i="4" s="1"/>
  <c r="AR29" i="2"/>
  <c r="O57" i="4" s="1"/>
  <c r="AR27" i="2"/>
  <c r="O10" i="4" s="1"/>
  <c r="AR21" i="2"/>
  <c r="O55" i="4" s="1"/>
  <c r="AK19" i="2"/>
  <c r="N14" i="4" s="1"/>
  <c r="AR73" i="2"/>
  <c r="O51" i="4" s="1"/>
  <c r="AR70" i="2"/>
  <c r="O44" i="4" s="1"/>
  <c r="AR68" i="2"/>
  <c r="O48" i="4" s="1"/>
  <c r="AR66" i="2"/>
  <c r="O27" i="4" s="1"/>
  <c r="AR62" i="2"/>
  <c r="O25" i="4" s="1"/>
  <c r="AK58" i="2"/>
  <c r="N13" i="4" s="1"/>
  <c r="AR51" i="2"/>
  <c r="O72" i="4" s="1"/>
  <c r="AR43" i="2"/>
  <c r="O30" i="4" s="1"/>
  <c r="AR41" i="2"/>
  <c r="O74" i="4" s="1"/>
  <c r="AR39" i="2"/>
  <c r="O62" i="4" s="1"/>
  <c r="AR26" i="2"/>
  <c r="O11" i="4" s="1"/>
  <c r="AR23" i="2"/>
  <c r="O6" i="4" s="1"/>
  <c r="AK22" i="2"/>
  <c r="N46" i="4" s="1"/>
  <c r="AR61" i="2"/>
  <c r="O35" i="4" s="1"/>
  <c r="AR50" i="2"/>
  <c r="O15" i="4" s="1"/>
  <c r="AR48" i="2"/>
  <c r="O47" i="4" s="1"/>
  <c r="AR46" i="2"/>
  <c r="O31" i="4" s="1"/>
  <c r="AR45" i="2"/>
  <c r="O73" i="4" s="1"/>
  <c r="AR37" i="2"/>
  <c r="O52" i="4" s="1"/>
  <c r="AR33" i="2"/>
  <c r="O20" i="4" s="1"/>
  <c r="AR30" i="2"/>
  <c r="O34" i="4" s="1"/>
  <c r="AR28" i="2"/>
  <c r="O28" i="4" s="1"/>
  <c r="AK24" i="2"/>
  <c r="N43" i="4" s="1"/>
  <c r="AR22" i="2"/>
  <c r="O46" i="4" s="1"/>
  <c r="AR69" i="2"/>
  <c r="O19" i="4" s="1"/>
  <c r="AR63" i="2"/>
  <c r="O60" i="4" s="1"/>
  <c r="AK53" i="2"/>
  <c r="AR44"/>
  <c r="O69" i="4" s="1"/>
  <c r="AR42" i="2"/>
  <c r="O4" i="4" s="1"/>
  <c r="AK29" i="2"/>
  <c r="N57" i="4" s="1"/>
  <c r="AK27" i="2"/>
  <c r="N10" i="4" s="1"/>
  <c r="AR24" i="2"/>
  <c r="O43" i="4" s="1"/>
  <c r="AK21" i="2"/>
  <c r="N55" i="4" s="1"/>
  <c r="AR18" i="2"/>
  <c r="O23" i="4" s="1"/>
  <c r="AR13" i="2"/>
  <c r="O75" i="4" s="1"/>
  <c r="AK74" i="2"/>
  <c r="N39" i="4" s="1"/>
  <c r="AK70" i="2"/>
  <c r="N44" i="4" s="1"/>
  <c r="AK51" i="2"/>
  <c r="AK49"/>
  <c r="AK36"/>
  <c r="AK32"/>
  <c r="N12" i="4" s="1"/>
  <c r="AK79" i="2"/>
  <c r="N53" i="4" s="1"/>
  <c r="AK34" i="2"/>
  <c r="N42" i="4" s="1"/>
  <c r="AK17" i="2"/>
  <c r="N49" i="4" s="1"/>
  <c r="AK47" i="2"/>
  <c r="AK40"/>
  <c r="AK26"/>
  <c r="N11" i="4" s="1"/>
  <c r="AK69" i="2"/>
  <c r="N19" i="4" s="1"/>
  <c r="AK13" i="2"/>
  <c r="N75" i="4" s="1"/>
  <c r="AK43" i="2"/>
  <c r="AK56"/>
  <c r="AK61"/>
  <c r="N35" i="4" s="1"/>
  <c r="AK64" i="2"/>
  <c r="N63" i="4" s="1"/>
  <c r="AK65" i="2"/>
  <c r="N9" i="4" s="1"/>
  <c r="AK31" i="2"/>
  <c r="N32" i="4" s="1"/>
  <c r="AK20" i="2"/>
  <c r="N45" i="4" s="1"/>
  <c r="AK63" i="2"/>
  <c r="N60" i="4" s="1"/>
  <c r="AK28" i="2"/>
  <c r="N28" i="4" s="1"/>
  <c r="AF93" i="2"/>
  <c r="AK52"/>
  <c r="AK41"/>
  <c r="AK76"/>
  <c r="N56" i="4" s="1"/>
  <c r="AK83" i="2"/>
  <c r="N17" i="4" s="1"/>
  <c r="AK18" i="2"/>
  <c r="N23" i="4" s="1"/>
  <c r="AK42" i="2"/>
  <c r="AK25"/>
  <c r="N67" i="4" s="1"/>
  <c r="AK48" i="2"/>
  <c r="AK50"/>
  <c r="AK67"/>
  <c r="N37" i="4" s="1"/>
  <c r="AK37" i="2"/>
  <c r="AF100"/>
  <c r="AK30"/>
  <c r="N34" i="4" s="1"/>
  <c r="AK46" i="2"/>
  <c r="AK38"/>
  <c r="AF95"/>
  <c r="Y100"/>
  <c r="Y95"/>
  <c r="Y93"/>
  <c r="R93"/>
  <c r="R95"/>
  <c r="R100"/>
  <c r="J12" i="4"/>
  <c r="J59"/>
  <c r="J68"/>
  <c r="K95" i="2"/>
  <c r="J39" i="4"/>
  <c r="J19"/>
  <c r="J27"/>
  <c r="J28"/>
  <c r="J32"/>
  <c r="J54"/>
  <c r="I75" i="2"/>
  <c r="J56" i="4" s="1"/>
  <c r="J9"/>
  <c r="J3"/>
  <c r="I76" i="2"/>
  <c r="J71" i="4" s="1"/>
  <c r="I79" i="2"/>
  <c r="J33" i="4" s="1"/>
  <c r="J37"/>
  <c r="J20"/>
  <c r="J57"/>
  <c r="I80" i="2"/>
  <c r="J17" i="4" s="1"/>
  <c r="J6"/>
  <c r="J48"/>
  <c r="J10"/>
  <c r="J46"/>
  <c r="I82" i="2"/>
  <c r="J22" i="4" s="1"/>
  <c r="J52"/>
  <c r="I78" i="2"/>
  <c r="J50" i="4" s="1"/>
  <c r="J44"/>
  <c r="J5"/>
  <c r="J43"/>
  <c r="J42"/>
  <c r="J34"/>
  <c r="J11"/>
  <c r="J45"/>
  <c r="J61"/>
  <c r="J75"/>
  <c r="I12" i="2"/>
  <c r="K94"/>
  <c r="K93"/>
  <c r="J49" i="4"/>
  <c r="J23"/>
  <c r="J14"/>
  <c r="J53"/>
  <c r="K2"/>
  <c r="D2" i="2"/>
  <c r="D1"/>
  <c r="QU12"/>
  <c r="QR12"/>
  <c r="QN12"/>
  <c r="QK12"/>
  <c r="QG12"/>
  <c r="QC105" s="1"/>
  <c r="QD12"/>
  <c r="PZ12"/>
  <c r="PW12"/>
  <c r="PS12"/>
  <c r="PP12"/>
  <c r="PL12"/>
  <c r="PI12"/>
  <c r="PE12"/>
  <c r="PB12"/>
  <c r="OX12"/>
  <c r="OU12"/>
  <c r="OQ12"/>
  <c r="ON12"/>
  <c r="OJ12"/>
  <c r="OG12"/>
  <c r="OC12"/>
  <c r="NZ12"/>
  <c r="NV12"/>
  <c r="NS12"/>
  <c r="NO12"/>
  <c r="NP12"/>
  <c r="NL12"/>
  <c r="Y36" i="11" l="1"/>
  <c r="AC36" s="1"/>
  <c r="AD36" s="1"/>
  <c r="AA52"/>
  <c r="AB52" s="1"/>
  <c r="AA39"/>
  <c r="AB39" s="1"/>
  <c r="Y51"/>
  <c r="AA80"/>
  <c r="AB80" s="1"/>
  <c r="Y69"/>
  <c r="Z69" s="1"/>
  <c r="Y13"/>
  <c r="I5" i="4"/>
  <c r="I52"/>
  <c r="AA61" i="11"/>
  <c r="AB61" s="1"/>
  <c r="AA17"/>
  <c r="AA19"/>
  <c r="Y22"/>
  <c r="Y25"/>
  <c r="H66" i="4"/>
  <c r="H8"/>
  <c r="I37"/>
  <c r="I35"/>
  <c r="I22"/>
  <c r="I27"/>
  <c r="I13"/>
  <c r="I33"/>
  <c r="I17"/>
  <c r="I24"/>
  <c r="AA48" i="11"/>
  <c r="AC48" s="1"/>
  <c r="AD48" s="1"/>
  <c r="AA35"/>
  <c r="AB35" s="1"/>
  <c r="Y73"/>
  <c r="AC73" s="1"/>
  <c r="AD73" s="1"/>
  <c r="Y35"/>
  <c r="Y67"/>
  <c r="Z67" s="1"/>
  <c r="Y48"/>
  <c r="Z48" s="1"/>
  <c r="Y15"/>
  <c r="AC15" s="1"/>
  <c r="AD15" s="1"/>
  <c r="Y50"/>
  <c r="Z50" s="1"/>
  <c r="Y24"/>
  <c r="Z24" s="1"/>
  <c r="AA23"/>
  <c r="AC23" s="1"/>
  <c r="AD23" s="1"/>
  <c r="Y70"/>
  <c r="Z70" s="1"/>
  <c r="AA13"/>
  <c r="AC13" s="1"/>
  <c r="AD13" s="1"/>
  <c r="Y20"/>
  <c r="Z20" s="1"/>
  <c r="Y54"/>
  <c r="Z54" s="1"/>
  <c r="AA33"/>
  <c r="AC33" s="1"/>
  <c r="AD33" s="1"/>
  <c r="Y81"/>
  <c r="Z81" s="1"/>
  <c r="AA50"/>
  <c r="AA12"/>
  <c r="AB12" s="1"/>
  <c r="AA31"/>
  <c r="AB31" s="1"/>
  <c r="Y47"/>
  <c r="Z47" s="1"/>
  <c r="I12" i="4"/>
  <c r="I7"/>
  <c r="I14"/>
  <c r="O80" i="11"/>
  <c r="I11" i="4"/>
  <c r="N47" i="11"/>
  <c r="O47"/>
  <c r="I34" i="4"/>
  <c r="I19"/>
  <c r="I4"/>
  <c r="I38"/>
  <c r="O40" i="11"/>
  <c r="I53" i="4"/>
  <c r="O50" i="11"/>
  <c r="I10" i="4"/>
  <c r="I3"/>
  <c r="N48" i="11"/>
  <c r="I46" i="4"/>
  <c r="I43"/>
  <c r="N81" i="11"/>
  <c r="O48"/>
  <c r="I44" i="4"/>
  <c r="I30"/>
  <c r="O81" i="11"/>
  <c r="I26" i="4"/>
  <c r="N40" i="11"/>
  <c r="I18" i="4"/>
  <c r="I25"/>
  <c r="I8"/>
  <c r="I36"/>
  <c r="I16"/>
  <c r="I28"/>
  <c r="AA5" i="11"/>
  <c r="H29" i="4"/>
  <c r="H75"/>
  <c r="H69"/>
  <c r="AA69" i="11"/>
  <c r="AC69" s="1"/>
  <c r="AD69" s="1"/>
  <c r="Y12"/>
  <c r="Z12" s="1"/>
  <c r="AA29"/>
  <c r="AB29" s="1"/>
  <c r="Y55"/>
  <c r="Z55" s="1"/>
  <c r="AA21"/>
  <c r="AC21" s="1"/>
  <c r="AD21" s="1"/>
  <c r="AA7"/>
  <c r="AC7" s="1"/>
  <c r="AD7" s="1"/>
  <c r="H14" i="4"/>
  <c r="AA47" i="11"/>
  <c r="Y31"/>
  <c r="AA20"/>
  <c r="AB20" s="1"/>
  <c r="Y43"/>
  <c r="Z43" s="1"/>
  <c r="AA81"/>
  <c r="Y28"/>
  <c r="Z28" s="1"/>
  <c r="AA54"/>
  <c r="AB54" s="1"/>
  <c r="AN75" i="4"/>
  <c r="I75" s="1"/>
  <c r="H10"/>
  <c r="H12"/>
  <c r="R18" i="11"/>
  <c r="AM67" i="4"/>
  <c r="F67" s="1"/>
  <c r="Q83" i="11"/>
  <c r="R83"/>
  <c r="R67"/>
  <c r="R80"/>
  <c r="Q80"/>
  <c r="Q81"/>
  <c r="Q75"/>
  <c r="R75"/>
  <c r="R72"/>
  <c r="Q72"/>
  <c r="R55"/>
  <c r="Q55"/>
  <c r="R50"/>
  <c r="Q50"/>
  <c r="Q48"/>
  <c r="Q39"/>
  <c r="R39"/>
  <c r="R30"/>
  <c r="Q30"/>
  <c r="Q29"/>
  <c r="R29"/>
  <c r="Q20"/>
  <c r="R20"/>
  <c r="R15"/>
  <c r="Q15"/>
  <c r="GT102" i="2"/>
  <c r="GT97"/>
  <c r="F8" i="4"/>
  <c r="AA70" i="11"/>
  <c r="Y19"/>
  <c r="AC19" s="1"/>
  <c r="AD19" s="1"/>
  <c r="AJ41" i="4"/>
  <c r="H41" s="1"/>
  <c r="GD108" i="2"/>
  <c r="GD92"/>
  <c r="GD107"/>
  <c r="GD106"/>
  <c r="AA55" i="11"/>
  <c r="Y60"/>
  <c r="Z60" s="1"/>
  <c r="H60" i="4"/>
  <c r="AA67" i="11"/>
  <c r="H52" i="4"/>
  <c r="AA43" i="11"/>
  <c r="H19" i="4"/>
  <c r="AA28" i="11"/>
  <c r="AB28" s="1"/>
  <c r="Y62"/>
  <c r="Z62" s="1"/>
  <c r="Y17"/>
  <c r="Y83"/>
  <c r="Z83" s="1"/>
  <c r="H9" i="4"/>
  <c r="AA41" i="11"/>
  <c r="AB41" s="1"/>
  <c r="Y66"/>
  <c r="Z66" s="1"/>
  <c r="AA24"/>
  <c r="AB24" s="1"/>
  <c r="Y65"/>
  <c r="AC65" s="1"/>
  <c r="AD65" s="1"/>
  <c r="AA75"/>
  <c r="AC75" s="1"/>
  <c r="AD75" s="1"/>
  <c r="H30" i="4"/>
  <c r="H50"/>
  <c r="AA72" i="11"/>
  <c r="AB72" s="1"/>
  <c r="AA51"/>
  <c r="AB51" s="1"/>
  <c r="I83"/>
  <c r="H6" i="4"/>
  <c r="H5"/>
  <c r="H58"/>
  <c r="H71"/>
  <c r="H37"/>
  <c r="H32"/>
  <c r="H11"/>
  <c r="H42"/>
  <c r="H34"/>
  <c r="H28"/>
  <c r="H23"/>
  <c r="H35"/>
  <c r="H22"/>
  <c r="H51"/>
  <c r="H63"/>
  <c r="H7"/>
  <c r="H24"/>
  <c r="H13"/>
  <c r="H45"/>
  <c r="H65"/>
  <c r="H62"/>
  <c r="H25"/>
  <c r="H57"/>
  <c r="H17"/>
  <c r="H4"/>
  <c r="H61"/>
  <c r="H48"/>
  <c r="H49"/>
  <c r="H47"/>
  <c r="H43"/>
  <c r="H44"/>
  <c r="H26"/>
  <c r="H15"/>
  <c r="F20"/>
  <c r="F40"/>
  <c r="F38"/>
  <c r="F33"/>
  <c r="O29" i="11"/>
  <c r="N26"/>
  <c r="O26"/>
  <c r="F3" i="4"/>
  <c r="G24"/>
  <c r="G56"/>
  <c r="W78" i="11"/>
  <c r="G69" i="4"/>
  <c r="G75"/>
  <c r="G42"/>
  <c r="G28"/>
  <c r="G65"/>
  <c r="G66"/>
  <c r="G47"/>
  <c r="G50"/>
  <c r="G44"/>
  <c r="G9"/>
  <c r="G25"/>
  <c r="G13"/>
  <c r="G15"/>
  <c r="G10"/>
  <c r="G6"/>
  <c r="G46"/>
  <c r="G45"/>
  <c r="G14"/>
  <c r="G19"/>
  <c r="F6"/>
  <c r="F29"/>
  <c r="G34"/>
  <c r="F56"/>
  <c r="G17"/>
  <c r="G5"/>
  <c r="G26"/>
  <c r="G43"/>
  <c r="G62"/>
  <c r="G48"/>
  <c r="G23"/>
  <c r="G58"/>
  <c r="G61"/>
  <c r="G49"/>
  <c r="G35"/>
  <c r="G71"/>
  <c r="F62"/>
  <c r="F39"/>
  <c r="G32"/>
  <c r="F41"/>
  <c r="G57"/>
  <c r="G22"/>
  <c r="G51"/>
  <c r="G73"/>
  <c r="G30"/>
  <c r="G37"/>
  <c r="G29"/>
  <c r="G52"/>
  <c r="G7"/>
  <c r="G4"/>
  <c r="G11"/>
  <c r="G60"/>
  <c r="G63"/>
  <c r="F25"/>
  <c r="F22"/>
  <c r="F64"/>
  <c r="E64" s="1"/>
  <c r="F42"/>
  <c r="F73"/>
  <c r="L28" i="11"/>
  <c r="F9" i="4"/>
  <c r="F11"/>
  <c r="F16"/>
  <c r="F28"/>
  <c r="F75"/>
  <c r="F55"/>
  <c r="F45"/>
  <c r="F26"/>
  <c r="F53"/>
  <c r="F17"/>
  <c r="F37"/>
  <c r="F63"/>
  <c r="F23"/>
  <c r="F7"/>
  <c r="F34"/>
  <c r="F19"/>
  <c r="F14"/>
  <c r="F71"/>
  <c r="F61"/>
  <c r="F44"/>
  <c r="F60"/>
  <c r="F35"/>
  <c r="F43"/>
  <c r="F49"/>
  <c r="F32"/>
  <c r="F10"/>
  <c r="F57"/>
  <c r="F13"/>
  <c r="F12"/>
  <c r="F51"/>
  <c r="F27"/>
  <c r="F48"/>
  <c r="F50"/>
  <c r="F46"/>
  <c r="O18"/>
  <c r="AV102" i="2"/>
  <c r="AV97"/>
  <c r="N36" i="4"/>
  <c r="N66"/>
  <c r="N52"/>
  <c r="F52" s="1"/>
  <c r="N15"/>
  <c r="N47"/>
  <c r="N4"/>
  <c r="N65"/>
  <c r="F65" s="1"/>
  <c r="N70"/>
  <c r="N58"/>
  <c r="N24"/>
  <c r="N54"/>
  <c r="F54" s="1"/>
  <c r="N5"/>
  <c r="F5" s="1"/>
  <c r="N30"/>
  <c r="N72"/>
  <c r="N31"/>
  <c r="N74"/>
  <c r="N69"/>
  <c r="W64" i="11"/>
  <c r="W61"/>
  <c r="X61" s="1"/>
  <c r="H50"/>
  <c r="H28"/>
  <c r="H48"/>
  <c r="H53"/>
  <c r="J16" i="4"/>
  <c r="W74" i="11"/>
  <c r="W25"/>
  <c r="X25" s="1"/>
  <c r="W38"/>
  <c r="X38" s="1"/>
  <c r="W28"/>
  <c r="X28" s="1"/>
  <c r="W16"/>
  <c r="X16" s="1"/>
  <c r="W71"/>
  <c r="X71" s="1"/>
  <c r="W73"/>
  <c r="X73" s="1"/>
  <c r="W68"/>
  <c r="W21"/>
  <c r="X21" s="1"/>
  <c r="W77"/>
  <c r="W76"/>
  <c r="X76" s="1"/>
  <c r="W59"/>
  <c r="X59" s="1"/>
  <c r="W40"/>
  <c r="X40" s="1"/>
  <c r="W31"/>
  <c r="X31" s="1"/>
  <c r="W52"/>
  <c r="X52" s="1"/>
  <c r="W69"/>
  <c r="X69" s="1"/>
  <c r="W67"/>
  <c r="X67" s="1"/>
  <c r="W8"/>
  <c r="X8" s="1"/>
  <c r="W54"/>
  <c r="X54" s="1"/>
  <c r="W15"/>
  <c r="X15" s="1"/>
  <c r="W26"/>
  <c r="X26" s="1"/>
  <c r="W72"/>
  <c r="X72" s="1"/>
  <c r="W75"/>
  <c r="X75" s="1"/>
  <c r="W60"/>
  <c r="X60" s="1"/>
  <c r="W79"/>
  <c r="X79" s="1"/>
  <c r="W62"/>
  <c r="X62" s="1"/>
  <c r="W24"/>
  <c r="X24" s="1"/>
  <c r="W80"/>
  <c r="X80" s="1"/>
  <c r="W9"/>
  <c r="X9" s="1"/>
  <c r="W35"/>
  <c r="X35" s="1"/>
  <c r="W47"/>
  <c r="X47" s="1"/>
  <c r="W30"/>
  <c r="X30" s="1"/>
  <c r="W45"/>
  <c r="X45" s="1"/>
  <c r="W56"/>
  <c r="X56" s="1"/>
  <c r="W20"/>
  <c r="X20" s="1"/>
  <c r="W23"/>
  <c r="X23" s="1"/>
  <c r="W22"/>
  <c r="X22" s="1"/>
  <c r="W43"/>
  <c r="X43" s="1"/>
  <c r="W48"/>
  <c r="X48" s="1"/>
  <c r="W32"/>
  <c r="X32" s="1"/>
  <c r="W14"/>
  <c r="X14" s="1"/>
  <c r="W50"/>
  <c r="X50" s="1"/>
  <c r="W70"/>
  <c r="X70" s="1"/>
  <c r="W11"/>
  <c r="X11" s="1"/>
  <c r="W6"/>
  <c r="W18"/>
  <c r="X18" s="1"/>
  <c r="W83"/>
  <c r="X83" s="1"/>
  <c r="W57"/>
  <c r="W10"/>
  <c r="X10" s="1"/>
  <c r="W7"/>
  <c r="X7" s="1"/>
  <c r="W19"/>
  <c r="X19" s="1"/>
  <c r="W65"/>
  <c r="X65" s="1"/>
  <c r="W81"/>
  <c r="X81" s="1"/>
  <c r="W82"/>
  <c r="X82" s="1"/>
  <c r="W46"/>
  <c r="X46" s="1"/>
  <c r="W29"/>
  <c r="X29" s="1"/>
  <c r="W37"/>
  <c r="X37" s="1"/>
  <c r="W41"/>
  <c r="X41" s="1"/>
  <c r="W53"/>
  <c r="X53" s="1"/>
  <c r="W44"/>
  <c r="X44" s="1"/>
  <c r="W13"/>
  <c r="X13" s="1"/>
  <c r="W12"/>
  <c r="X12" s="1"/>
  <c r="W39"/>
  <c r="X39" s="1"/>
  <c r="W58"/>
  <c r="X58" s="1"/>
  <c r="W51"/>
  <c r="X51" s="1"/>
  <c r="W33"/>
  <c r="X33" s="1"/>
  <c r="W63"/>
  <c r="X63" s="1"/>
  <c r="W27"/>
  <c r="X27" s="1"/>
  <c r="W55"/>
  <c r="X55" s="1"/>
  <c r="W49"/>
  <c r="X49" s="1"/>
  <c r="R27"/>
  <c r="W66"/>
  <c r="X66" s="1"/>
  <c r="W34"/>
  <c r="X34" s="1"/>
  <c r="W42"/>
  <c r="X42" s="1"/>
  <c r="W17"/>
  <c r="X17" s="1"/>
  <c r="W36"/>
  <c r="X36" s="1"/>
  <c r="AC32"/>
  <c r="AD32" s="1"/>
  <c r="AI63"/>
  <c r="AJ63" s="1"/>
  <c r="AI77"/>
  <c r="L42"/>
  <c r="AE5"/>
  <c r="AG5"/>
  <c r="AI6"/>
  <c r="AJ6" s="1"/>
  <c r="AI33"/>
  <c r="AJ33" s="1"/>
  <c r="Y5"/>
  <c r="AC22"/>
  <c r="AD22" s="1"/>
  <c r="AI79"/>
  <c r="AJ79" s="1"/>
  <c r="AI17"/>
  <c r="AJ17" s="1"/>
  <c r="AI45"/>
  <c r="AJ45" s="1"/>
  <c r="AC46"/>
  <c r="AD46" s="1"/>
  <c r="AI46"/>
  <c r="AJ46" s="1"/>
  <c r="H40"/>
  <c r="I70"/>
  <c r="AI48"/>
  <c r="AJ48" s="1"/>
  <c r="AI32"/>
  <c r="AJ32" s="1"/>
  <c r="AI36"/>
  <c r="AJ36" s="1"/>
  <c r="AI69"/>
  <c r="AJ69" s="1"/>
  <c r="L25"/>
  <c r="L75"/>
  <c r="AI50"/>
  <c r="AJ50" s="1"/>
  <c r="AI25"/>
  <c r="AJ25" s="1"/>
  <c r="AC64"/>
  <c r="AI12"/>
  <c r="AJ12" s="1"/>
  <c r="AI21"/>
  <c r="AJ21" s="1"/>
  <c r="AI44"/>
  <c r="AJ44" s="1"/>
  <c r="AC38"/>
  <c r="AD38" s="1"/>
  <c r="AI55"/>
  <c r="AJ55" s="1"/>
  <c r="I7"/>
  <c r="H39"/>
  <c r="AC11"/>
  <c r="AD11" s="1"/>
  <c r="I81"/>
  <c r="AC42"/>
  <c r="AD42" s="1"/>
  <c r="AI11"/>
  <c r="AJ11" s="1"/>
  <c r="AC74"/>
  <c r="AD74" s="1"/>
  <c r="AI70"/>
  <c r="AJ70" s="1"/>
  <c r="AI27"/>
  <c r="AJ27" s="1"/>
  <c r="AI83"/>
  <c r="AJ83" s="1"/>
  <c r="AC57"/>
  <c r="AD57" s="1"/>
  <c r="AI16"/>
  <c r="AJ16" s="1"/>
  <c r="AI67"/>
  <c r="AJ67" s="1"/>
  <c r="AC26"/>
  <c r="AD26" s="1"/>
  <c r="AC56"/>
  <c r="AD56" s="1"/>
  <c r="AI19"/>
  <c r="AJ19" s="1"/>
  <c r="AI58"/>
  <c r="AJ58" s="1"/>
  <c r="AI82"/>
  <c r="AJ82" s="1"/>
  <c r="AI78"/>
  <c r="AI37"/>
  <c r="AJ37" s="1"/>
  <c r="AI22"/>
  <c r="AJ22" s="1"/>
  <c r="AI10"/>
  <c r="AJ10" s="1"/>
  <c r="AI41"/>
  <c r="AJ41" s="1"/>
  <c r="I26"/>
  <c r="H47"/>
  <c r="I82"/>
  <c r="H14"/>
  <c r="L74"/>
  <c r="AC37"/>
  <c r="AD37" s="1"/>
  <c r="AC68"/>
  <c r="AC8"/>
  <c r="AD8" s="1"/>
  <c r="AI73"/>
  <c r="AJ73" s="1"/>
  <c r="H18"/>
  <c r="I75"/>
  <c r="K44"/>
  <c r="I34"/>
  <c r="I73"/>
  <c r="AI39"/>
  <c r="AJ39" s="1"/>
  <c r="AI42"/>
  <c r="AJ42" s="1"/>
  <c r="AI75"/>
  <c r="AJ75" s="1"/>
  <c r="H42"/>
  <c r="AI74"/>
  <c r="AJ74" s="1"/>
  <c r="L62"/>
  <c r="AI13"/>
  <c r="AJ13" s="1"/>
  <c r="AI31"/>
  <c r="AJ31" s="1"/>
  <c r="AI66"/>
  <c r="AJ66" s="1"/>
  <c r="K15"/>
  <c r="L55"/>
  <c r="AI72"/>
  <c r="AJ72" s="1"/>
  <c r="AI38"/>
  <c r="AJ38" s="1"/>
  <c r="I62"/>
  <c r="AI7"/>
  <c r="AJ7" s="1"/>
  <c r="AI24"/>
  <c r="AJ24" s="1"/>
  <c r="AI28"/>
  <c r="AJ28" s="1"/>
  <c r="AC63"/>
  <c r="AD63" s="1"/>
  <c r="AC59"/>
  <c r="AD59" s="1"/>
  <c r="I64"/>
  <c r="I77"/>
  <c r="L72"/>
  <c r="AI43"/>
  <c r="AJ43" s="1"/>
  <c r="AC77"/>
  <c r="BH7"/>
  <c r="H20"/>
  <c r="I71"/>
  <c r="L66"/>
  <c r="H56"/>
  <c r="L45"/>
  <c r="L71"/>
  <c r="AC30"/>
  <c r="AD30" s="1"/>
  <c r="AI54"/>
  <c r="AJ54" s="1"/>
  <c r="AI76"/>
  <c r="AJ76" s="1"/>
  <c r="AI23"/>
  <c r="AJ23" s="1"/>
  <c r="AL9"/>
  <c r="I15"/>
  <c r="I44"/>
  <c r="I74"/>
  <c r="AC44"/>
  <c r="AD44" s="1"/>
  <c r="H29"/>
  <c r="H72"/>
  <c r="I79"/>
  <c r="I78"/>
  <c r="L20"/>
  <c r="K38"/>
  <c r="Q56"/>
  <c r="AI71"/>
  <c r="AJ71" s="1"/>
  <c r="H52"/>
  <c r="I25"/>
  <c r="I80"/>
  <c r="I27"/>
  <c r="H76"/>
  <c r="L14"/>
  <c r="AI15"/>
  <c r="AJ15" s="1"/>
  <c r="I12"/>
  <c r="K30"/>
  <c r="H43"/>
  <c r="K39"/>
  <c r="AC14"/>
  <c r="AD14" s="1"/>
  <c r="O72"/>
  <c r="N72"/>
  <c r="O59"/>
  <c r="N59"/>
  <c r="O11"/>
  <c r="N11"/>
  <c r="O31"/>
  <c r="N31"/>
  <c r="R41"/>
  <c r="Q41"/>
  <c r="R70"/>
  <c r="Q70"/>
  <c r="Q49"/>
  <c r="R49"/>
  <c r="T77"/>
  <c r="BJ66"/>
  <c r="I9"/>
  <c r="AF62"/>
  <c r="AL62"/>
  <c r="AT80"/>
  <c r="F80"/>
  <c r="BJ15"/>
  <c r="BL15"/>
  <c r="I39"/>
  <c r="BJ9"/>
  <c r="F9"/>
  <c r="BB53"/>
  <c r="AP83"/>
  <c r="I28"/>
  <c r="T29"/>
  <c r="AL29"/>
  <c r="Z39"/>
  <c r="AN39"/>
  <c r="AB40"/>
  <c r="AV40"/>
  <c r="F40"/>
  <c r="AP47"/>
  <c r="BL75"/>
  <c r="AR75"/>
  <c r="AB82"/>
  <c r="BB82"/>
  <c r="H74"/>
  <c r="AX78"/>
  <c r="BD78"/>
  <c r="AF42"/>
  <c r="BJ42"/>
  <c r="BJ50"/>
  <c r="BB50"/>
  <c r="AT71"/>
  <c r="AV71"/>
  <c r="H73"/>
  <c r="T28"/>
  <c r="BJ28"/>
  <c r="AL34"/>
  <c r="T34"/>
  <c r="AL81"/>
  <c r="E81"/>
  <c r="AZ74"/>
  <c r="K74"/>
  <c r="I72"/>
  <c r="AN44"/>
  <c r="AT44"/>
  <c r="I18"/>
  <c r="BB48"/>
  <c r="AL72"/>
  <c r="AB79"/>
  <c r="AR79"/>
  <c r="T20"/>
  <c r="K20"/>
  <c r="AB25"/>
  <c r="AT25"/>
  <c r="BJ7"/>
  <c r="I14"/>
  <c r="AX18"/>
  <c r="K18"/>
  <c r="AN26"/>
  <c r="BB26"/>
  <c r="I76"/>
  <c r="AC18"/>
  <c r="AD18" s="1"/>
  <c r="AC53"/>
  <c r="AD53" s="1"/>
  <c r="AI57"/>
  <c r="AJ57" s="1"/>
  <c r="AI52"/>
  <c r="AJ52" s="1"/>
  <c r="N74"/>
  <c r="AI51"/>
  <c r="AJ51" s="1"/>
  <c r="R56"/>
  <c r="AI49"/>
  <c r="AJ49" s="1"/>
  <c r="O10"/>
  <c r="N10"/>
  <c r="O35"/>
  <c r="N35"/>
  <c r="O62"/>
  <c r="N62"/>
  <c r="O61"/>
  <c r="N61"/>
  <c r="Q43"/>
  <c r="R43"/>
  <c r="R61"/>
  <c r="Q61"/>
  <c r="R58"/>
  <c r="Q58"/>
  <c r="H9"/>
  <c r="AR62"/>
  <c r="AH80"/>
  <c r="BL80"/>
  <c r="E80"/>
  <c r="AR15"/>
  <c r="BH15"/>
  <c r="I40"/>
  <c r="AB9"/>
  <c r="AT9"/>
  <c r="E9"/>
  <c r="E53"/>
  <c r="AP53"/>
  <c r="AB66"/>
  <c r="AB83"/>
  <c r="BH83"/>
  <c r="AP29"/>
  <c r="E29"/>
  <c r="BH39"/>
  <c r="AF40"/>
  <c r="T40"/>
  <c r="AR47"/>
  <c r="AT75"/>
  <c r="AL75"/>
  <c r="Z82"/>
  <c r="AV82"/>
  <c r="BB78"/>
  <c r="BB42"/>
  <c r="AX50"/>
  <c r="AP50"/>
  <c r="AN71"/>
  <c r="V71"/>
  <c r="BF28"/>
  <c r="AX28"/>
  <c r="BJ34"/>
  <c r="AX34"/>
  <c r="BB81"/>
  <c r="AT74"/>
  <c r="AV44"/>
  <c r="AL44"/>
  <c r="H26"/>
  <c r="T48"/>
  <c r="BL48"/>
  <c r="T72"/>
  <c r="BB72"/>
  <c r="AF79"/>
  <c r="AL79"/>
  <c r="AN20"/>
  <c r="AX25"/>
  <c r="AZ25"/>
  <c r="BB7"/>
  <c r="AX7"/>
  <c r="V18"/>
  <c r="AP26"/>
  <c r="BH26"/>
  <c r="O12"/>
  <c r="N12"/>
  <c r="O36"/>
  <c r="N36"/>
  <c r="O65"/>
  <c r="N65"/>
  <c r="O8"/>
  <c r="N8"/>
  <c r="R6"/>
  <c r="Q6"/>
  <c r="Q46"/>
  <c r="R46"/>
  <c r="R63"/>
  <c r="Q63"/>
  <c r="R66"/>
  <c r="Q66"/>
  <c r="AV38"/>
  <c r="AR30"/>
  <c r="K14"/>
  <c r="BD62"/>
  <c r="T80"/>
  <c r="BF15"/>
  <c r="Z9"/>
  <c r="AN9"/>
  <c r="H27"/>
  <c r="AB53"/>
  <c r="AF66"/>
  <c r="V83"/>
  <c r="AR29"/>
  <c r="K29"/>
  <c r="AX39"/>
  <c r="AV39"/>
  <c r="AH40"/>
  <c r="V40"/>
  <c r="AT47"/>
  <c r="E47"/>
  <c r="BD75"/>
  <c r="AN75"/>
  <c r="V82"/>
  <c r="AV78"/>
  <c r="AP42"/>
  <c r="F50"/>
  <c r="AL50"/>
  <c r="T71"/>
  <c r="AP71"/>
  <c r="E28"/>
  <c r="AT28"/>
  <c r="AL28"/>
  <c r="AN34"/>
  <c r="AZ34"/>
  <c r="AH81"/>
  <c r="BD81"/>
  <c r="AV74"/>
  <c r="F74"/>
  <c r="H79"/>
  <c r="BL44"/>
  <c r="BB44"/>
  <c r="V48"/>
  <c r="E48"/>
  <c r="AV72"/>
  <c r="BD72"/>
  <c r="AN79"/>
  <c r="AZ20"/>
  <c r="F20"/>
  <c r="BD25"/>
  <c r="K25"/>
  <c r="T7"/>
  <c r="V7"/>
  <c r="AZ18"/>
  <c r="F18"/>
  <c r="AR26"/>
  <c r="AZ26"/>
  <c r="AC6"/>
  <c r="AD6" s="1"/>
  <c r="O17"/>
  <c r="N17"/>
  <c r="O41"/>
  <c r="N41"/>
  <c r="O66"/>
  <c r="N66"/>
  <c r="O20"/>
  <c r="N20"/>
  <c r="O37"/>
  <c r="N37"/>
  <c r="Q8"/>
  <c r="R8"/>
  <c r="R51"/>
  <c r="Q51"/>
  <c r="R10"/>
  <c r="Q10"/>
  <c r="Q64"/>
  <c r="R64"/>
  <c r="T62"/>
  <c r="BJ62"/>
  <c r="AF80"/>
  <c r="AR80"/>
  <c r="AV15"/>
  <c r="AL15"/>
  <c r="I47"/>
  <c r="AF9"/>
  <c r="BD9"/>
  <c r="AL53"/>
  <c r="BL53"/>
  <c r="T66"/>
  <c r="T83"/>
  <c r="AZ83"/>
  <c r="BD29"/>
  <c r="V39"/>
  <c r="BL39"/>
  <c r="AN40"/>
  <c r="BF47"/>
  <c r="F47"/>
  <c r="T75"/>
  <c r="K75"/>
  <c r="AF82"/>
  <c r="BF82"/>
  <c r="AJ78"/>
  <c r="V78"/>
  <c r="F78"/>
  <c r="V42"/>
  <c r="AR42"/>
  <c r="E50"/>
  <c r="H62"/>
  <c r="BL71"/>
  <c r="AZ71"/>
  <c r="AF28"/>
  <c r="BF34"/>
  <c r="AV34"/>
  <c r="BJ81"/>
  <c r="Z74"/>
  <c r="AX74"/>
  <c r="E74"/>
  <c r="AR44"/>
  <c r="BJ44"/>
  <c r="AX48"/>
  <c r="AP72"/>
  <c r="BJ72"/>
  <c r="BH79"/>
  <c r="BJ79"/>
  <c r="BD20"/>
  <c r="BF25"/>
  <c r="Z7"/>
  <c r="BD7"/>
  <c r="AH18"/>
  <c r="BB18"/>
  <c r="E18"/>
  <c r="BL26"/>
  <c r="Q67"/>
  <c r="AC9"/>
  <c r="AD9" s="1"/>
  <c r="AI80"/>
  <c r="AJ80" s="1"/>
  <c r="AC16"/>
  <c r="AD16" s="1"/>
  <c r="AI47"/>
  <c r="AJ47" s="1"/>
  <c r="AC71"/>
  <c r="AD71" s="1"/>
  <c r="AC61"/>
  <c r="AD61" s="1"/>
  <c r="AC40"/>
  <c r="AD40" s="1"/>
  <c r="AI14"/>
  <c r="AJ14" s="1"/>
  <c r="AI62"/>
  <c r="AJ62" s="1"/>
  <c r="O18"/>
  <c r="N18"/>
  <c r="O43"/>
  <c r="N43"/>
  <c r="O67"/>
  <c r="N67"/>
  <c r="O56"/>
  <c r="N56"/>
  <c r="R11"/>
  <c r="Q11"/>
  <c r="Q52"/>
  <c r="R52"/>
  <c r="R12"/>
  <c r="Q12"/>
  <c r="R57"/>
  <c r="Q57"/>
  <c r="I53"/>
  <c r="AZ62"/>
  <c r="AP62"/>
  <c r="Z80"/>
  <c r="AX80"/>
  <c r="H77"/>
  <c r="T15"/>
  <c r="AT15"/>
  <c r="AH9"/>
  <c r="AP9"/>
  <c r="I42"/>
  <c r="AZ53"/>
  <c r="BL66"/>
  <c r="AF83"/>
  <c r="AT83"/>
  <c r="AF29"/>
  <c r="V29"/>
  <c r="F29"/>
  <c r="AL39"/>
  <c r="BF39"/>
  <c r="BF40"/>
  <c r="AX40"/>
  <c r="BH47"/>
  <c r="AP75"/>
  <c r="BJ82"/>
  <c r="AZ82"/>
  <c r="Z78"/>
  <c r="AZ78"/>
  <c r="E78"/>
  <c r="T42"/>
  <c r="BD42"/>
  <c r="BD50"/>
  <c r="BH50"/>
  <c r="AX71"/>
  <c r="K71"/>
  <c r="V28"/>
  <c r="BH34"/>
  <c r="AT81"/>
  <c r="AV81"/>
  <c r="AH74"/>
  <c r="AN74"/>
  <c r="I20"/>
  <c r="H25"/>
  <c r="AP44"/>
  <c r="BD44"/>
  <c r="AZ48"/>
  <c r="V72"/>
  <c r="AX72"/>
  <c r="Z79"/>
  <c r="BL79"/>
  <c r="AH20"/>
  <c r="AL20"/>
  <c r="BH25"/>
  <c r="F25"/>
  <c r="AH7"/>
  <c r="AR7"/>
  <c r="Z18"/>
  <c r="AN18"/>
  <c r="AL26"/>
  <c r="O21"/>
  <c r="N21"/>
  <c r="O46"/>
  <c r="N46"/>
  <c r="O71"/>
  <c r="N71"/>
  <c r="R13"/>
  <c r="Q13"/>
  <c r="R54"/>
  <c r="Q54"/>
  <c r="Q14"/>
  <c r="R14"/>
  <c r="R36"/>
  <c r="Q36"/>
  <c r="BB62"/>
  <c r="BH62"/>
  <c r="BH80"/>
  <c r="V15"/>
  <c r="L15"/>
  <c r="H75"/>
  <c r="BL9"/>
  <c r="AX53"/>
  <c r="AN53"/>
  <c r="K66"/>
  <c r="AN83"/>
  <c r="AV83"/>
  <c r="AH29"/>
  <c r="BF29"/>
  <c r="H34"/>
  <c r="AT39"/>
  <c r="BB39"/>
  <c r="AL40"/>
  <c r="AZ40"/>
  <c r="AF47"/>
  <c r="AX47"/>
  <c r="AX75"/>
  <c r="F75"/>
  <c r="BL82"/>
  <c r="AR82"/>
  <c r="AF78"/>
  <c r="AR78"/>
  <c r="L38"/>
  <c r="AZ42"/>
  <c r="BF42"/>
  <c r="AF50"/>
  <c r="AV50"/>
  <c r="AL71"/>
  <c r="F71"/>
  <c r="F28"/>
  <c r="BB28"/>
  <c r="BL34"/>
  <c r="F34"/>
  <c r="AN81"/>
  <c r="V81"/>
  <c r="X74"/>
  <c r="BL74"/>
  <c r="V44"/>
  <c r="E44"/>
  <c r="AH48"/>
  <c r="AP48"/>
  <c r="F48"/>
  <c r="BF72"/>
  <c r="K72"/>
  <c r="V79"/>
  <c r="AT79"/>
  <c r="AT20"/>
  <c r="Z25"/>
  <c r="BB25"/>
  <c r="E25"/>
  <c r="AN7"/>
  <c r="AZ7"/>
  <c r="AF18"/>
  <c r="BL18"/>
  <c r="AF26"/>
  <c r="F26"/>
  <c r="AI18"/>
  <c r="AJ18" s="1"/>
  <c r="AI53"/>
  <c r="AJ53" s="1"/>
  <c r="AC82"/>
  <c r="AD82" s="1"/>
  <c r="AI9"/>
  <c r="AJ9" s="1"/>
  <c r="AI65"/>
  <c r="AJ65" s="1"/>
  <c r="AI64"/>
  <c r="AJ64" s="1"/>
  <c r="AC25"/>
  <c r="AD25" s="1"/>
  <c r="AI68"/>
  <c r="AJ68" s="1"/>
  <c r="AC10"/>
  <c r="AD10" s="1"/>
  <c r="AI30"/>
  <c r="AJ30" s="1"/>
  <c r="Q18"/>
  <c r="AC45"/>
  <c r="AD45" s="1"/>
  <c r="O22"/>
  <c r="N22"/>
  <c r="O49"/>
  <c r="N49"/>
  <c r="O70"/>
  <c r="N70"/>
  <c r="R21"/>
  <c r="Q21"/>
  <c r="R62"/>
  <c r="Q62"/>
  <c r="R16"/>
  <c r="Q16"/>
  <c r="I56"/>
  <c r="AT62"/>
  <c r="V62"/>
  <c r="BF80"/>
  <c r="AL80"/>
  <c r="AX15"/>
  <c r="AX9"/>
  <c r="AR9"/>
  <c r="K45"/>
  <c r="AF53"/>
  <c r="Z53"/>
  <c r="BL83"/>
  <c r="AX83"/>
  <c r="Z29"/>
  <c r="BH29"/>
  <c r="T39"/>
  <c r="E39"/>
  <c r="Z40"/>
  <c r="BL40"/>
  <c r="V47"/>
  <c r="AH75"/>
  <c r="BB75"/>
  <c r="E75"/>
  <c r="AP82"/>
  <c r="AL82"/>
  <c r="AH78"/>
  <c r="AT78"/>
  <c r="AX42"/>
  <c r="BH42"/>
  <c r="V50"/>
  <c r="AR71"/>
  <c r="AR28"/>
  <c r="AP28"/>
  <c r="V34"/>
  <c r="E34"/>
  <c r="AF81"/>
  <c r="BF81"/>
  <c r="AB74"/>
  <c r="AP74"/>
  <c r="L30"/>
  <c r="BF44"/>
  <c r="L44"/>
  <c r="AR48"/>
  <c r="AN72"/>
  <c r="E72"/>
  <c r="T79"/>
  <c r="BD79"/>
  <c r="AP20"/>
  <c r="AX20"/>
  <c r="AH25"/>
  <c r="AL25"/>
  <c r="H70"/>
  <c r="BL7"/>
  <c r="AP7"/>
  <c r="AB18"/>
  <c r="AP18"/>
  <c r="Z26"/>
  <c r="AT26"/>
  <c r="E26"/>
  <c r="AI26"/>
  <c r="AJ26" s="1"/>
  <c r="AI56"/>
  <c r="AJ56" s="1"/>
  <c r="AI59"/>
  <c r="AJ59" s="1"/>
  <c r="Q27"/>
  <c r="O23"/>
  <c r="N23"/>
  <c r="O51"/>
  <c r="N51"/>
  <c r="O63"/>
  <c r="N63"/>
  <c r="O15"/>
  <c r="N15"/>
  <c r="R23"/>
  <c r="Q23"/>
  <c r="R60"/>
  <c r="Q60"/>
  <c r="R17"/>
  <c r="Q17"/>
  <c r="AV62"/>
  <c r="K62"/>
  <c r="AV80"/>
  <c r="BB80"/>
  <c r="AF15"/>
  <c r="AZ15"/>
  <c r="F15"/>
  <c r="H82"/>
  <c r="AZ9"/>
  <c r="AV9"/>
  <c r="AV53"/>
  <c r="V53"/>
  <c r="H71"/>
  <c r="AR83"/>
  <c r="BB83"/>
  <c r="AN29"/>
  <c r="AZ39"/>
  <c r="L39"/>
  <c r="AP40"/>
  <c r="AR40"/>
  <c r="BB47"/>
  <c r="AN47"/>
  <c r="AF75"/>
  <c r="BH75"/>
  <c r="H81"/>
  <c r="BD82"/>
  <c r="AN82"/>
  <c r="AB78"/>
  <c r="AL78"/>
  <c r="K55"/>
  <c r="Z42"/>
  <c r="AV42"/>
  <c r="AR50"/>
  <c r="AH50"/>
  <c r="Z71"/>
  <c r="BJ71"/>
  <c r="E71"/>
  <c r="BD28"/>
  <c r="AH34"/>
  <c r="AP34"/>
  <c r="BL81"/>
  <c r="AP81"/>
  <c r="AF74"/>
  <c r="AR74"/>
  <c r="AB44"/>
  <c r="BD48"/>
  <c r="AT72"/>
  <c r="AX79"/>
  <c r="AP79"/>
  <c r="AF20"/>
  <c r="BF20"/>
  <c r="AF25"/>
  <c r="BJ25"/>
  <c r="AV7"/>
  <c r="H7"/>
  <c r="AV18"/>
  <c r="AH26"/>
  <c r="T26"/>
  <c r="I52"/>
  <c r="AC76"/>
  <c r="AD76" s="1"/>
  <c r="AC34"/>
  <c r="AD34" s="1"/>
  <c r="AI81"/>
  <c r="AJ81" s="1"/>
  <c r="AI34"/>
  <c r="AJ34" s="1"/>
  <c r="AC79"/>
  <c r="AD79" s="1"/>
  <c r="AI29"/>
  <c r="AJ29" s="1"/>
  <c r="L6"/>
  <c r="K6"/>
  <c r="O24"/>
  <c r="N24"/>
  <c r="O52"/>
  <c r="N52"/>
  <c r="O64"/>
  <c r="N64"/>
  <c r="R31"/>
  <c r="Q31"/>
  <c r="R65"/>
  <c r="Q65"/>
  <c r="R19"/>
  <c r="Q19"/>
  <c r="AN62"/>
  <c r="V80"/>
  <c r="BD80"/>
  <c r="AH15"/>
  <c r="BB15"/>
  <c r="E15"/>
  <c r="T9"/>
  <c r="BH9"/>
  <c r="I50"/>
  <c r="BJ53"/>
  <c r="AH53"/>
  <c r="BF83"/>
  <c r="AV29"/>
  <c r="AT29"/>
  <c r="BJ39"/>
  <c r="BH40"/>
  <c r="BD40"/>
  <c r="T47"/>
  <c r="AZ47"/>
  <c r="Z75"/>
  <c r="AV75"/>
  <c r="AT82"/>
  <c r="X78"/>
  <c r="AN78"/>
  <c r="AN42"/>
  <c r="K42"/>
  <c r="BL50"/>
  <c r="T50"/>
  <c r="AH71"/>
  <c r="BH71"/>
  <c r="H64"/>
  <c r="BH28"/>
  <c r="BL28"/>
  <c r="AB34"/>
  <c r="AF34"/>
  <c r="H44"/>
  <c r="T81"/>
  <c r="AZ81"/>
  <c r="BB74"/>
  <c r="BF74"/>
  <c r="I43"/>
  <c r="AF44"/>
  <c r="AZ44"/>
  <c r="F44"/>
  <c r="AT48"/>
  <c r="BF48"/>
  <c r="Z72"/>
  <c r="AZ72"/>
  <c r="F72"/>
  <c r="BB79"/>
  <c r="V20"/>
  <c r="BJ20"/>
  <c r="AP25"/>
  <c r="AL7"/>
  <c r="BJ18"/>
  <c r="BH18"/>
  <c r="AB26"/>
  <c r="AX26"/>
  <c r="AC27"/>
  <c r="AD27" s="1"/>
  <c r="AC58"/>
  <c r="AD58" s="1"/>
  <c r="O27"/>
  <c r="N27"/>
  <c r="O54"/>
  <c r="N54"/>
  <c r="O68"/>
  <c r="N68"/>
  <c r="R33"/>
  <c r="Q33"/>
  <c r="Q69"/>
  <c r="R69"/>
  <c r="R22"/>
  <c r="Q22"/>
  <c r="BL62"/>
  <c r="F62"/>
  <c r="AP80"/>
  <c r="BJ80"/>
  <c r="BD15"/>
  <c r="I29"/>
  <c r="H78"/>
  <c r="V9"/>
  <c r="BF9"/>
  <c r="T53"/>
  <c r="AL83"/>
  <c r="BB29"/>
  <c r="AZ29"/>
  <c r="AH39"/>
  <c r="AP39"/>
  <c r="F39"/>
  <c r="BB40"/>
  <c r="AV47"/>
  <c r="BL47"/>
  <c r="BF75"/>
  <c r="T82"/>
  <c r="BF78"/>
  <c r="AP78"/>
  <c r="BL42"/>
  <c r="AZ50"/>
  <c r="BF50"/>
  <c r="AB71"/>
  <c r="BB71"/>
  <c r="AV28"/>
  <c r="AZ28"/>
  <c r="Z34"/>
  <c r="BD34"/>
  <c r="AX81"/>
  <c r="K81"/>
  <c r="BH74"/>
  <c r="AL74"/>
  <c r="AH44"/>
  <c r="BH44"/>
  <c r="H15"/>
  <c r="AL48"/>
  <c r="BH48"/>
  <c r="BL72"/>
  <c r="AV79"/>
  <c r="F79"/>
  <c r="BH20"/>
  <c r="AV20"/>
  <c r="AV25"/>
  <c r="AN25"/>
  <c r="AT7"/>
  <c r="F7"/>
  <c r="BD18"/>
  <c r="AR18"/>
  <c r="BF26"/>
  <c r="H80"/>
  <c r="AI8"/>
  <c r="AJ8" s="1"/>
  <c r="AC78"/>
  <c r="AD78" s="1"/>
  <c r="AI20"/>
  <c r="AJ20" s="1"/>
  <c r="AI61"/>
  <c r="AJ61" s="1"/>
  <c r="AI40"/>
  <c r="AJ40" s="1"/>
  <c r="AC49"/>
  <c r="AD49" s="1"/>
  <c r="O30"/>
  <c r="N30"/>
  <c r="O55"/>
  <c r="N55"/>
  <c r="O57"/>
  <c r="N57"/>
  <c r="R35"/>
  <c r="Q35"/>
  <c r="R59"/>
  <c r="Q59"/>
  <c r="R24"/>
  <c r="Q24"/>
  <c r="AB62"/>
  <c r="AX62"/>
  <c r="E62"/>
  <c r="AZ80"/>
  <c r="AB15"/>
  <c r="AP15"/>
  <c r="BB9"/>
  <c r="F53"/>
  <c r="AT53"/>
  <c r="BD53"/>
  <c r="BD83"/>
  <c r="F83"/>
  <c r="BJ29"/>
  <c r="BL29"/>
  <c r="AF39"/>
  <c r="AR39"/>
  <c r="BJ40"/>
  <c r="BJ47"/>
  <c r="BD47"/>
  <c r="BJ75"/>
  <c r="V75"/>
  <c r="BH82"/>
  <c r="F82"/>
  <c r="BH78"/>
  <c r="BJ78"/>
  <c r="AH42"/>
  <c r="AL42"/>
  <c r="F42"/>
  <c r="AN50"/>
  <c r="AT50"/>
  <c r="AF71"/>
  <c r="BD71"/>
  <c r="H12"/>
  <c r="AN28"/>
  <c r="BB34"/>
  <c r="AR81"/>
  <c r="V74"/>
  <c r="BD74"/>
  <c r="I48"/>
  <c r="Z44"/>
  <c r="T44"/>
  <c r="BJ48"/>
  <c r="AV48"/>
  <c r="AH72"/>
  <c r="AR72"/>
  <c r="BF79"/>
  <c r="E79"/>
  <c r="AR20"/>
  <c r="BB20"/>
  <c r="AR25"/>
  <c r="BL25"/>
  <c r="AF7"/>
  <c r="BF7"/>
  <c r="E7"/>
  <c r="AT18"/>
  <c r="BF18"/>
  <c r="BD26"/>
  <c r="BJ26"/>
  <c r="AI60"/>
  <c r="AJ60" s="1"/>
  <c r="O32"/>
  <c r="N32"/>
  <c r="O58"/>
  <c r="N58"/>
  <c r="O13"/>
  <c r="N13"/>
  <c r="O19"/>
  <c r="N19"/>
  <c r="Q37"/>
  <c r="R37"/>
  <c r="R71"/>
  <c r="Q71"/>
  <c r="R32"/>
  <c r="Q32"/>
  <c r="AH62"/>
  <c r="BF62"/>
  <c r="AN80"/>
  <c r="AN15"/>
  <c r="BF53"/>
  <c r="BH53"/>
  <c r="AR53"/>
  <c r="AH83"/>
  <c r="BJ83"/>
  <c r="E83"/>
  <c r="AX29"/>
  <c r="BD39"/>
  <c r="AT40"/>
  <c r="E40"/>
  <c r="AH47"/>
  <c r="AL47"/>
  <c r="AZ75"/>
  <c r="AH82"/>
  <c r="AX82"/>
  <c r="E82"/>
  <c r="T78"/>
  <c r="BL78"/>
  <c r="AB42"/>
  <c r="AT42"/>
  <c r="E42"/>
  <c r="BF71"/>
  <c r="AH28"/>
  <c r="AR34"/>
  <c r="AT34"/>
  <c r="BH81"/>
  <c r="F81"/>
  <c r="T74"/>
  <c r="BJ74"/>
  <c r="AX44"/>
  <c r="AF48"/>
  <c r="AN48"/>
  <c r="AF72"/>
  <c r="BH72"/>
  <c r="AH79"/>
  <c r="AZ79"/>
  <c r="BL20"/>
  <c r="E20"/>
  <c r="T25"/>
  <c r="V25"/>
  <c r="T18"/>
  <c r="AL18"/>
  <c r="V26"/>
  <c r="AV26"/>
  <c r="AI35"/>
  <c r="AJ35" s="1"/>
  <c r="F70"/>
  <c r="E70"/>
  <c r="L70"/>
  <c r="K70"/>
  <c r="BD70"/>
  <c r="AP70"/>
  <c r="BL70"/>
  <c r="BJ70"/>
  <c r="AN70"/>
  <c r="AL70"/>
  <c r="AR70"/>
  <c r="AZ70"/>
  <c r="AT70"/>
  <c r="V70"/>
  <c r="BF70"/>
  <c r="AV70"/>
  <c r="BB70"/>
  <c r="AX70"/>
  <c r="T70"/>
  <c r="BH70"/>
  <c r="AF70"/>
  <c r="AH70"/>
  <c r="F16"/>
  <c r="E16"/>
  <c r="O16"/>
  <c r="N16"/>
  <c r="BB16"/>
  <c r="AT16"/>
  <c r="AP16"/>
  <c r="AV16"/>
  <c r="AZ16"/>
  <c r="AR16"/>
  <c r="BD16"/>
  <c r="V16"/>
  <c r="AX16"/>
  <c r="BJ16"/>
  <c r="AL16"/>
  <c r="BH16"/>
  <c r="BF16"/>
  <c r="T16"/>
  <c r="BL16"/>
  <c r="AN16"/>
  <c r="AH16"/>
  <c r="AF16"/>
  <c r="Z16"/>
  <c r="AB16"/>
  <c r="L58"/>
  <c r="E58"/>
  <c r="F58"/>
  <c r="K58"/>
  <c r="AP58"/>
  <c r="BB58"/>
  <c r="AV58"/>
  <c r="AZ58"/>
  <c r="BH58"/>
  <c r="V58"/>
  <c r="BD58"/>
  <c r="BJ58"/>
  <c r="AX58"/>
  <c r="AR58"/>
  <c r="BF58"/>
  <c r="BL58"/>
  <c r="AT58"/>
  <c r="Z58"/>
  <c r="AN58"/>
  <c r="AL58"/>
  <c r="T58"/>
  <c r="AH58"/>
  <c r="AB58"/>
  <c r="AF58"/>
  <c r="E59"/>
  <c r="F59"/>
  <c r="L59"/>
  <c r="K59"/>
  <c r="AT59"/>
  <c r="V59"/>
  <c r="BF59"/>
  <c r="AV59"/>
  <c r="BB59"/>
  <c r="AX59"/>
  <c r="BH59"/>
  <c r="T59"/>
  <c r="BD59"/>
  <c r="AP59"/>
  <c r="BL59"/>
  <c r="BJ59"/>
  <c r="AN59"/>
  <c r="AL59"/>
  <c r="AR59"/>
  <c r="AH59"/>
  <c r="AZ59"/>
  <c r="AF59"/>
  <c r="AB59"/>
  <c r="Z59"/>
  <c r="L33"/>
  <c r="K33"/>
  <c r="I69"/>
  <c r="H69"/>
  <c r="AH66"/>
  <c r="AN66"/>
  <c r="E66"/>
  <c r="BF38"/>
  <c r="E38"/>
  <c r="AT77"/>
  <c r="V77"/>
  <c r="BF30"/>
  <c r="BH30"/>
  <c r="AF38"/>
  <c r="BH38"/>
  <c r="AN77"/>
  <c r="AP77"/>
  <c r="AX30"/>
  <c r="AV30"/>
  <c r="L11"/>
  <c r="K11"/>
  <c r="I23"/>
  <c r="H23"/>
  <c r="AH38"/>
  <c r="V38"/>
  <c r="BL77"/>
  <c r="AX77"/>
  <c r="AL30"/>
  <c r="BL30"/>
  <c r="H19"/>
  <c r="I19"/>
  <c r="F67"/>
  <c r="E67"/>
  <c r="L67"/>
  <c r="K67"/>
  <c r="AR67"/>
  <c r="AX67"/>
  <c r="BL67"/>
  <c r="AT67"/>
  <c r="AN67"/>
  <c r="AZ67"/>
  <c r="AP67"/>
  <c r="BJ67"/>
  <c r="V67"/>
  <c r="AV67"/>
  <c r="BF67"/>
  <c r="BD67"/>
  <c r="BB67"/>
  <c r="BH67"/>
  <c r="T67"/>
  <c r="AL67"/>
  <c r="AF67"/>
  <c r="AH67"/>
  <c r="F64"/>
  <c r="E64"/>
  <c r="L64"/>
  <c r="K64"/>
  <c r="V64"/>
  <c r="BH64"/>
  <c r="BJ64"/>
  <c r="BD64"/>
  <c r="AP64"/>
  <c r="AL64"/>
  <c r="BF64"/>
  <c r="AR64"/>
  <c r="BL64"/>
  <c r="BB64"/>
  <c r="AN64"/>
  <c r="AX64"/>
  <c r="AV64"/>
  <c r="AT64"/>
  <c r="T64"/>
  <c r="Z64"/>
  <c r="AZ64"/>
  <c r="X64"/>
  <c r="AB64"/>
  <c r="AF64"/>
  <c r="AH64"/>
  <c r="AD64"/>
  <c r="E61"/>
  <c r="F61"/>
  <c r="L61"/>
  <c r="K61"/>
  <c r="BF61"/>
  <c r="BD61"/>
  <c r="BB61"/>
  <c r="BH61"/>
  <c r="BJ61"/>
  <c r="AL61"/>
  <c r="AR61"/>
  <c r="BL61"/>
  <c r="AX61"/>
  <c r="AT61"/>
  <c r="AN61"/>
  <c r="AZ61"/>
  <c r="AP61"/>
  <c r="V61"/>
  <c r="AV61"/>
  <c r="T61"/>
  <c r="AF61"/>
  <c r="AH61"/>
  <c r="Z61"/>
  <c r="V19"/>
  <c r="E19"/>
  <c r="F19"/>
  <c r="K19"/>
  <c r="L19"/>
  <c r="AN19"/>
  <c r="AX19"/>
  <c r="AP19"/>
  <c r="BJ19"/>
  <c r="AT19"/>
  <c r="BB19"/>
  <c r="AV19"/>
  <c r="T19"/>
  <c r="BH19"/>
  <c r="BF19"/>
  <c r="BD19"/>
  <c r="BL19"/>
  <c r="AZ19"/>
  <c r="AL19"/>
  <c r="AR19"/>
  <c r="AH19"/>
  <c r="AB19"/>
  <c r="AF19"/>
  <c r="H13"/>
  <c r="I13"/>
  <c r="H46"/>
  <c r="I46"/>
  <c r="H54"/>
  <c r="I54"/>
  <c r="AR66"/>
  <c r="Z38"/>
  <c r="AN38"/>
  <c r="AR77"/>
  <c r="AZ77"/>
  <c r="BJ30"/>
  <c r="H6"/>
  <c r="I6"/>
  <c r="AX66"/>
  <c r="AZ38"/>
  <c r="AL77"/>
  <c r="K77"/>
  <c r="AT30"/>
  <c r="F51"/>
  <c r="E51"/>
  <c r="K51"/>
  <c r="L51"/>
  <c r="BJ51"/>
  <c r="BF51"/>
  <c r="AX51"/>
  <c r="T51"/>
  <c r="AV51"/>
  <c r="AT51"/>
  <c r="BH51"/>
  <c r="AR51"/>
  <c r="BL51"/>
  <c r="AP51"/>
  <c r="AN51"/>
  <c r="AF51"/>
  <c r="AL51"/>
  <c r="BD51"/>
  <c r="AZ51"/>
  <c r="BB51"/>
  <c r="V51"/>
  <c r="AH51"/>
  <c r="Z51"/>
  <c r="I17"/>
  <c r="H17"/>
  <c r="I68"/>
  <c r="H68"/>
  <c r="H8"/>
  <c r="I8"/>
  <c r="H55"/>
  <c r="E55"/>
  <c r="F55"/>
  <c r="I55"/>
  <c r="AR55"/>
  <c r="BT6" s="1"/>
  <c r="BB55"/>
  <c r="BY6" s="1"/>
  <c r="AX55"/>
  <c r="BW6" s="1"/>
  <c r="AV55"/>
  <c r="BV6" s="1"/>
  <c r="AZ55"/>
  <c r="BX6" s="1"/>
  <c r="AP55"/>
  <c r="BS6" s="1"/>
  <c r="BD55"/>
  <c r="BZ6" s="1"/>
  <c r="BH55"/>
  <c r="CB6" s="1"/>
  <c r="BF55"/>
  <c r="CA6" s="1"/>
  <c r="V55"/>
  <c r="BL55"/>
  <c r="CD6" s="1"/>
  <c r="BJ55"/>
  <c r="CC6" s="1"/>
  <c r="AN55"/>
  <c r="BR6" s="1"/>
  <c r="AL55"/>
  <c r="T55"/>
  <c r="AF55"/>
  <c r="AT55"/>
  <c r="BU6" s="1"/>
  <c r="AH55"/>
  <c r="O33"/>
  <c r="N33"/>
  <c r="E14"/>
  <c r="O14"/>
  <c r="N14"/>
  <c r="F14"/>
  <c r="BD14"/>
  <c r="BJ14"/>
  <c r="AL14"/>
  <c r="BB14"/>
  <c r="AX14"/>
  <c r="T14"/>
  <c r="AV14"/>
  <c r="BF14"/>
  <c r="AZ14"/>
  <c r="V14"/>
  <c r="AT14"/>
  <c r="AF14"/>
  <c r="AR14"/>
  <c r="AP14"/>
  <c r="BL14"/>
  <c r="AN14"/>
  <c r="BH14"/>
  <c r="AH14"/>
  <c r="AB14"/>
  <c r="Z14"/>
  <c r="F12"/>
  <c r="K12"/>
  <c r="L12"/>
  <c r="E12"/>
  <c r="BD12"/>
  <c r="AV12"/>
  <c r="BJ12"/>
  <c r="AL12"/>
  <c r="BB12"/>
  <c r="AX12"/>
  <c r="AT12"/>
  <c r="AF12"/>
  <c r="BH12"/>
  <c r="AR12"/>
  <c r="AH12"/>
  <c r="AN12"/>
  <c r="AP12"/>
  <c r="AZ12"/>
  <c r="T12"/>
  <c r="V12"/>
  <c r="BL12"/>
  <c r="BF12"/>
  <c r="E21"/>
  <c r="F21"/>
  <c r="L21"/>
  <c r="K21"/>
  <c r="BD21"/>
  <c r="AT21"/>
  <c r="AP21"/>
  <c r="BL21"/>
  <c r="BF21"/>
  <c r="BB21"/>
  <c r="V21"/>
  <c r="AN21"/>
  <c r="BJ21"/>
  <c r="BH21"/>
  <c r="AL21"/>
  <c r="AR21"/>
  <c r="AF21"/>
  <c r="AX21"/>
  <c r="AZ21"/>
  <c r="T21"/>
  <c r="AV21"/>
  <c r="Z21"/>
  <c r="AH21"/>
  <c r="I24"/>
  <c r="H24"/>
  <c r="I63"/>
  <c r="H63"/>
  <c r="I59"/>
  <c r="H59"/>
  <c r="AP66"/>
  <c r="BF66"/>
  <c r="AB38"/>
  <c r="BL38"/>
  <c r="AJ77"/>
  <c r="BJ77"/>
  <c r="L77"/>
  <c r="BB30"/>
  <c r="F30"/>
  <c r="L35"/>
  <c r="K35"/>
  <c r="E8"/>
  <c r="F8"/>
  <c r="L8"/>
  <c r="K8"/>
  <c r="AZ8"/>
  <c r="BL8"/>
  <c r="BH8"/>
  <c r="V8"/>
  <c r="AN8"/>
  <c r="BF8"/>
  <c r="BD8"/>
  <c r="AT8"/>
  <c r="AR8"/>
  <c r="AP8"/>
  <c r="BB8"/>
  <c r="AV8"/>
  <c r="AX8"/>
  <c r="T8"/>
  <c r="BJ8"/>
  <c r="AL8"/>
  <c r="AF8"/>
  <c r="AH8"/>
  <c r="AB8"/>
  <c r="Z8"/>
  <c r="H31"/>
  <c r="I31"/>
  <c r="H16"/>
  <c r="I16"/>
  <c r="I57"/>
  <c r="H57"/>
  <c r="BH66"/>
  <c r="AL66"/>
  <c r="BB38"/>
  <c r="AT38"/>
  <c r="AH77"/>
  <c r="BH77"/>
  <c r="E77"/>
  <c r="AH30"/>
  <c r="T30"/>
  <c r="E30"/>
  <c r="H22"/>
  <c r="I22"/>
  <c r="F31"/>
  <c r="E31"/>
  <c r="K31"/>
  <c r="L31"/>
  <c r="AV31"/>
  <c r="AP31"/>
  <c r="BD31"/>
  <c r="AZ31"/>
  <c r="AR31"/>
  <c r="BL31"/>
  <c r="AL31"/>
  <c r="V31"/>
  <c r="AX31"/>
  <c r="AN31"/>
  <c r="AT31"/>
  <c r="BJ31"/>
  <c r="T31"/>
  <c r="AF31"/>
  <c r="BB31"/>
  <c r="BH31"/>
  <c r="BF31"/>
  <c r="AH31"/>
  <c r="L16"/>
  <c r="K16"/>
  <c r="F27"/>
  <c r="E27"/>
  <c r="K27"/>
  <c r="L27"/>
  <c r="BJ27"/>
  <c r="BH27"/>
  <c r="AL27"/>
  <c r="AR27"/>
  <c r="BD27"/>
  <c r="AT27"/>
  <c r="AP27"/>
  <c r="BL27"/>
  <c r="BF27"/>
  <c r="AN27"/>
  <c r="AZ27"/>
  <c r="AX27"/>
  <c r="AV27"/>
  <c r="V27"/>
  <c r="T27"/>
  <c r="Z27"/>
  <c r="BB27"/>
  <c r="AF27"/>
  <c r="AB27"/>
  <c r="AH27"/>
  <c r="K49"/>
  <c r="F49"/>
  <c r="L49"/>
  <c r="E49"/>
  <c r="BJ49"/>
  <c r="AL49"/>
  <c r="BL49"/>
  <c r="AN49"/>
  <c r="BD49"/>
  <c r="AR49"/>
  <c r="AZ49"/>
  <c r="AP49"/>
  <c r="V49"/>
  <c r="AX49"/>
  <c r="AV49"/>
  <c r="AT49"/>
  <c r="T49"/>
  <c r="Z49"/>
  <c r="BF49"/>
  <c r="BH49"/>
  <c r="BB49"/>
  <c r="AB49"/>
  <c r="AH49"/>
  <c r="AF49"/>
  <c r="I32"/>
  <c r="H32"/>
  <c r="I49"/>
  <c r="H49"/>
  <c r="V66"/>
  <c r="BD66"/>
  <c r="BJ38"/>
  <c r="AX38"/>
  <c r="AD77"/>
  <c r="BB77"/>
  <c r="F77"/>
  <c r="AF30"/>
  <c r="V30"/>
  <c r="O60"/>
  <c r="N60"/>
  <c r="E60"/>
  <c r="F60"/>
  <c r="AR60"/>
  <c r="AX60"/>
  <c r="T60"/>
  <c r="BL60"/>
  <c r="AT60"/>
  <c r="AN60"/>
  <c r="AZ60"/>
  <c r="AP60"/>
  <c r="BF60"/>
  <c r="AV60"/>
  <c r="BJ60"/>
  <c r="BD60"/>
  <c r="BB60"/>
  <c r="AL60"/>
  <c r="BH60"/>
  <c r="AF60"/>
  <c r="V60"/>
  <c r="AH60"/>
  <c r="AB60"/>
  <c r="E63"/>
  <c r="F63"/>
  <c r="L63"/>
  <c r="K63"/>
  <c r="AN63"/>
  <c r="AL63"/>
  <c r="AR63"/>
  <c r="AZ63"/>
  <c r="AT63"/>
  <c r="V63"/>
  <c r="AV63"/>
  <c r="BF63"/>
  <c r="BB63"/>
  <c r="AX63"/>
  <c r="BH63"/>
  <c r="T63"/>
  <c r="BD63"/>
  <c r="BL63"/>
  <c r="BJ63"/>
  <c r="AP63"/>
  <c r="AH63"/>
  <c r="Z63"/>
  <c r="AB63"/>
  <c r="AF63"/>
  <c r="F69"/>
  <c r="E69"/>
  <c r="L69"/>
  <c r="K69"/>
  <c r="AV69"/>
  <c r="AT69"/>
  <c r="BB69"/>
  <c r="AZ69"/>
  <c r="V69"/>
  <c r="BH69"/>
  <c r="AP69"/>
  <c r="BJ69"/>
  <c r="BD69"/>
  <c r="AL69"/>
  <c r="BF69"/>
  <c r="AR69"/>
  <c r="BL69"/>
  <c r="AN69"/>
  <c r="T69"/>
  <c r="AX69"/>
  <c r="AH69"/>
  <c r="AF69"/>
  <c r="E11"/>
  <c r="F11"/>
  <c r="I11"/>
  <c r="H11"/>
  <c r="AZ11"/>
  <c r="BL11"/>
  <c r="BH11"/>
  <c r="V11"/>
  <c r="BD11"/>
  <c r="AN11"/>
  <c r="BJ11"/>
  <c r="AL11"/>
  <c r="BB11"/>
  <c r="Z11"/>
  <c r="AX11"/>
  <c r="BF11"/>
  <c r="T11"/>
  <c r="AV11"/>
  <c r="AT11"/>
  <c r="AR11"/>
  <c r="AP11"/>
  <c r="AB11"/>
  <c r="AH11"/>
  <c r="AF11"/>
  <c r="O69"/>
  <c r="N69"/>
  <c r="E68"/>
  <c r="F68"/>
  <c r="R68"/>
  <c r="Q68"/>
  <c r="BJ68"/>
  <c r="AR68"/>
  <c r="AL68"/>
  <c r="BL68"/>
  <c r="AT68"/>
  <c r="AN68"/>
  <c r="AZ68"/>
  <c r="AX68"/>
  <c r="AP68"/>
  <c r="V68"/>
  <c r="AV68"/>
  <c r="BF68"/>
  <c r="BD68"/>
  <c r="BB68"/>
  <c r="BH68"/>
  <c r="T68"/>
  <c r="X68"/>
  <c r="AH68"/>
  <c r="AB68"/>
  <c r="Z68"/>
  <c r="AF68"/>
  <c r="AD68"/>
  <c r="E13"/>
  <c r="F13"/>
  <c r="K13"/>
  <c r="L13"/>
  <c r="BD13"/>
  <c r="V13"/>
  <c r="AX13"/>
  <c r="T13"/>
  <c r="BB13"/>
  <c r="AT13"/>
  <c r="AV13"/>
  <c r="AP13"/>
  <c r="BL13"/>
  <c r="AN13"/>
  <c r="AZ13"/>
  <c r="AR13"/>
  <c r="BJ13"/>
  <c r="AL13"/>
  <c r="BH13"/>
  <c r="BF13"/>
  <c r="AH13"/>
  <c r="AF13"/>
  <c r="Z13"/>
  <c r="E76"/>
  <c r="F76"/>
  <c r="L76"/>
  <c r="K76"/>
  <c r="V76"/>
  <c r="BH76"/>
  <c r="AP76"/>
  <c r="BJ76"/>
  <c r="BD76"/>
  <c r="AL76"/>
  <c r="BF76"/>
  <c r="AR76"/>
  <c r="BL76"/>
  <c r="AX76"/>
  <c r="AN76"/>
  <c r="T76"/>
  <c r="BB76"/>
  <c r="AV76"/>
  <c r="AT76"/>
  <c r="AZ76"/>
  <c r="Z76"/>
  <c r="AF76"/>
  <c r="AB76"/>
  <c r="AH76"/>
  <c r="F36"/>
  <c r="E36"/>
  <c r="L36"/>
  <c r="K36"/>
  <c r="BJ36"/>
  <c r="BB36"/>
  <c r="AT36"/>
  <c r="BL36"/>
  <c r="BF36"/>
  <c r="AN36"/>
  <c r="AV36"/>
  <c r="BH36"/>
  <c r="AF36"/>
  <c r="AL36"/>
  <c r="AZ36"/>
  <c r="AX36"/>
  <c r="AR36"/>
  <c r="BD36"/>
  <c r="V36"/>
  <c r="T36"/>
  <c r="AP36"/>
  <c r="AH36"/>
  <c r="AB36"/>
  <c r="E73"/>
  <c r="F73"/>
  <c r="L73"/>
  <c r="K73"/>
  <c r="AP73"/>
  <c r="BJ73"/>
  <c r="BD73"/>
  <c r="AL73"/>
  <c r="BF73"/>
  <c r="AR73"/>
  <c r="BL73"/>
  <c r="BB73"/>
  <c r="AN73"/>
  <c r="AX73"/>
  <c r="AV73"/>
  <c r="AT73"/>
  <c r="AZ73"/>
  <c r="V73"/>
  <c r="BH73"/>
  <c r="T73"/>
  <c r="AF73"/>
  <c r="AH73"/>
  <c r="AB73"/>
  <c r="F33"/>
  <c r="I33"/>
  <c r="H33"/>
  <c r="E33"/>
  <c r="AV33"/>
  <c r="BH33"/>
  <c r="AR33"/>
  <c r="AP33"/>
  <c r="BJ33"/>
  <c r="AT33"/>
  <c r="AL33"/>
  <c r="BL33"/>
  <c r="AN33"/>
  <c r="BF33"/>
  <c r="Z33"/>
  <c r="AZ33"/>
  <c r="AX33"/>
  <c r="BD33"/>
  <c r="V33"/>
  <c r="T33"/>
  <c r="BB33"/>
  <c r="AF33"/>
  <c r="AH33"/>
  <c r="E6"/>
  <c r="O6"/>
  <c r="N6"/>
  <c r="F6"/>
  <c r="AT6"/>
  <c r="BJ6"/>
  <c r="AL6"/>
  <c r="BF6"/>
  <c r="BH6"/>
  <c r="AV6"/>
  <c r="AR6"/>
  <c r="AP6"/>
  <c r="AZ6"/>
  <c r="AX6"/>
  <c r="BB6"/>
  <c r="V6"/>
  <c r="T6"/>
  <c r="Z6"/>
  <c r="BL6"/>
  <c r="AN6"/>
  <c r="BD6"/>
  <c r="X6"/>
  <c r="AB6"/>
  <c r="AF6"/>
  <c r="AH6"/>
  <c r="E22"/>
  <c r="L22"/>
  <c r="K22"/>
  <c r="F22"/>
  <c r="AX22"/>
  <c r="BB22"/>
  <c r="T22"/>
  <c r="AV22"/>
  <c r="AR22"/>
  <c r="AZ22"/>
  <c r="AT22"/>
  <c r="V22"/>
  <c r="AP22"/>
  <c r="AF22"/>
  <c r="BJ22"/>
  <c r="AL22"/>
  <c r="BF22"/>
  <c r="BL22"/>
  <c r="BH22"/>
  <c r="BD22"/>
  <c r="AN22"/>
  <c r="Z22"/>
  <c r="AH22"/>
  <c r="AB22"/>
  <c r="F32"/>
  <c r="L32"/>
  <c r="K32"/>
  <c r="E32"/>
  <c r="T32"/>
  <c r="BL32"/>
  <c r="AZ32"/>
  <c r="AN32"/>
  <c r="BH32"/>
  <c r="BF32"/>
  <c r="BD32"/>
  <c r="BJ32"/>
  <c r="BB32"/>
  <c r="AL32"/>
  <c r="Z32"/>
  <c r="AX32"/>
  <c r="AT32"/>
  <c r="AV32"/>
  <c r="AR32"/>
  <c r="AP32"/>
  <c r="V32"/>
  <c r="AB32"/>
  <c r="AF32"/>
  <c r="AH32"/>
  <c r="E56"/>
  <c r="F56"/>
  <c r="L56"/>
  <c r="K56"/>
  <c r="AZ56"/>
  <c r="BH56"/>
  <c r="BL56"/>
  <c r="AN56"/>
  <c r="T56"/>
  <c r="AP56"/>
  <c r="AX56"/>
  <c r="AR56"/>
  <c r="BD56"/>
  <c r="AF56"/>
  <c r="BJ56"/>
  <c r="AL56"/>
  <c r="AV56"/>
  <c r="AT56"/>
  <c r="BF56"/>
  <c r="Z56"/>
  <c r="V56"/>
  <c r="BB56"/>
  <c r="AB56"/>
  <c r="AH56"/>
  <c r="I36"/>
  <c r="H36"/>
  <c r="H51"/>
  <c r="I51"/>
  <c r="I60"/>
  <c r="H60"/>
  <c r="AZ66"/>
  <c r="AP38"/>
  <c r="AL38"/>
  <c r="AF77"/>
  <c r="BD77"/>
  <c r="Z30"/>
  <c r="BD30"/>
  <c r="F65"/>
  <c r="I65"/>
  <c r="H65"/>
  <c r="E65"/>
  <c r="BF65"/>
  <c r="AV65"/>
  <c r="BB65"/>
  <c r="AX65"/>
  <c r="BH65"/>
  <c r="T65"/>
  <c r="AT65"/>
  <c r="AP65"/>
  <c r="BD65"/>
  <c r="BL65"/>
  <c r="BJ65"/>
  <c r="AN65"/>
  <c r="AL65"/>
  <c r="AR65"/>
  <c r="AZ65"/>
  <c r="AB65"/>
  <c r="V65"/>
  <c r="AF65"/>
  <c r="AH65"/>
  <c r="E23"/>
  <c r="F23"/>
  <c r="K23"/>
  <c r="L23"/>
  <c r="BJ23"/>
  <c r="BF23"/>
  <c r="AX23"/>
  <c r="AL23"/>
  <c r="BD23"/>
  <c r="T23"/>
  <c r="BB23"/>
  <c r="AZ23"/>
  <c r="V23"/>
  <c r="BH23"/>
  <c r="Z23"/>
  <c r="AT23"/>
  <c r="AP23"/>
  <c r="BL23"/>
  <c r="AV23"/>
  <c r="AR23"/>
  <c r="AN23"/>
  <c r="AF23"/>
  <c r="AH23"/>
  <c r="F43"/>
  <c r="L43"/>
  <c r="E43"/>
  <c r="K43"/>
  <c r="AL43"/>
  <c r="AZ43"/>
  <c r="AX43"/>
  <c r="V43"/>
  <c r="T43"/>
  <c r="AV43"/>
  <c r="AT43"/>
  <c r="BB43"/>
  <c r="BJ43"/>
  <c r="AP43"/>
  <c r="AR43"/>
  <c r="BF43"/>
  <c r="AN43"/>
  <c r="BH43"/>
  <c r="BD43"/>
  <c r="BL43"/>
  <c r="AF43"/>
  <c r="AH43"/>
  <c r="E57"/>
  <c r="F57"/>
  <c r="L57"/>
  <c r="K57"/>
  <c r="AT57"/>
  <c r="V57"/>
  <c r="AV57"/>
  <c r="BB57"/>
  <c r="AX57"/>
  <c r="BH57"/>
  <c r="BF57"/>
  <c r="T57"/>
  <c r="BD57"/>
  <c r="BL57"/>
  <c r="BJ57"/>
  <c r="AP57"/>
  <c r="AN57"/>
  <c r="AL57"/>
  <c r="AR57"/>
  <c r="AZ57"/>
  <c r="X57"/>
  <c r="AH57"/>
  <c r="AB57"/>
  <c r="AF57"/>
  <c r="Z57"/>
  <c r="F52"/>
  <c r="E52"/>
  <c r="L52"/>
  <c r="K52"/>
  <c r="BL52"/>
  <c r="BF52"/>
  <c r="AN52"/>
  <c r="BB52"/>
  <c r="AZ52"/>
  <c r="V52"/>
  <c r="AV52"/>
  <c r="BD52"/>
  <c r="AX52"/>
  <c r="AT52"/>
  <c r="T52"/>
  <c r="Z52"/>
  <c r="AF52"/>
  <c r="AR52"/>
  <c r="AP52"/>
  <c r="BJ52"/>
  <c r="BH52"/>
  <c r="AL52"/>
  <c r="AH52"/>
  <c r="I37"/>
  <c r="H37"/>
  <c r="I66"/>
  <c r="H66"/>
  <c r="AT66"/>
  <c r="AR38"/>
  <c r="BD38"/>
  <c r="AB77"/>
  <c r="BF77"/>
  <c r="AB30"/>
  <c r="AP30"/>
  <c r="E10"/>
  <c r="L10"/>
  <c r="F10"/>
  <c r="K10"/>
  <c r="AZ10"/>
  <c r="BD10"/>
  <c r="V10"/>
  <c r="AX10"/>
  <c r="BL10"/>
  <c r="AV10"/>
  <c r="T10"/>
  <c r="AN10"/>
  <c r="BB10"/>
  <c r="AT10"/>
  <c r="AF10"/>
  <c r="AP10"/>
  <c r="AR10"/>
  <c r="BJ10"/>
  <c r="BH10"/>
  <c r="BF10"/>
  <c r="AL10"/>
  <c r="AB10"/>
  <c r="AH10"/>
  <c r="Z10"/>
  <c r="H41"/>
  <c r="I41"/>
  <c r="E45"/>
  <c r="F45"/>
  <c r="H45"/>
  <c r="I45"/>
  <c r="BJ45"/>
  <c r="AT45"/>
  <c r="BB45"/>
  <c r="AV45"/>
  <c r="BH45"/>
  <c r="BF45"/>
  <c r="BL45"/>
  <c r="AR45"/>
  <c r="AP45"/>
  <c r="AZ45"/>
  <c r="AX45"/>
  <c r="T45"/>
  <c r="V45"/>
  <c r="AL45"/>
  <c r="AN45"/>
  <c r="BD45"/>
  <c r="AH45"/>
  <c r="AF45"/>
  <c r="AB45"/>
  <c r="Z45"/>
  <c r="E37"/>
  <c r="F37"/>
  <c r="K37"/>
  <c r="L37"/>
  <c r="AT37"/>
  <c r="BB37"/>
  <c r="BJ37"/>
  <c r="AV37"/>
  <c r="AL37"/>
  <c r="AP37"/>
  <c r="BD37"/>
  <c r="AR37"/>
  <c r="AZ37"/>
  <c r="AX37"/>
  <c r="Z37"/>
  <c r="BL37"/>
  <c r="BH37"/>
  <c r="BF37"/>
  <c r="V37"/>
  <c r="AN37"/>
  <c r="AH37"/>
  <c r="T37"/>
  <c r="AF37"/>
  <c r="AB37"/>
  <c r="F24"/>
  <c r="E24"/>
  <c r="L24"/>
  <c r="K24"/>
  <c r="AN24"/>
  <c r="BH24"/>
  <c r="AR24"/>
  <c r="BJ24"/>
  <c r="AL24"/>
  <c r="BD24"/>
  <c r="T24"/>
  <c r="BL24"/>
  <c r="BF24"/>
  <c r="BB24"/>
  <c r="AT24"/>
  <c r="AZ24"/>
  <c r="AX24"/>
  <c r="AV24"/>
  <c r="V24"/>
  <c r="AH24"/>
  <c r="AP24"/>
  <c r="AF24"/>
  <c r="L60"/>
  <c r="K60"/>
  <c r="E46"/>
  <c r="K46"/>
  <c r="F46"/>
  <c r="L46"/>
  <c r="BJ46"/>
  <c r="AT46"/>
  <c r="AL46"/>
  <c r="BB46"/>
  <c r="AV46"/>
  <c r="BD46"/>
  <c r="AR46"/>
  <c r="AP46"/>
  <c r="BL46"/>
  <c r="AZ46"/>
  <c r="AX46"/>
  <c r="V46"/>
  <c r="T46"/>
  <c r="BH46"/>
  <c r="BF46"/>
  <c r="AN46"/>
  <c r="AB46"/>
  <c r="AF46"/>
  <c r="Z46"/>
  <c r="AH46"/>
  <c r="E17"/>
  <c r="F17"/>
  <c r="L17"/>
  <c r="K17"/>
  <c r="BD17"/>
  <c r="AB17"/>
  <c r="V17"/>
  <c r="BB17"/>
  <c r="BL17"/>
  <c r="AZ17"/>
  <c r="AN17"/>
  <c r="AX17"/>
  <c r="BJ17"/>
  <c r="T17"/>
  <c r="AL17"/>
  <c r="AV17"/>
  <c r="BH17"/>
  <c r="AT17"/>
  <c r="AF17"/>
  <c r="AH17"/>
  <c r="AR17"/>
  <c r="BF17"/>
  <c r="AP17"/>
  <c r="I61"/>
  <c r="H61"/>
  <c r="H10"/>
  <c r="I10"/>
  <c r="I67"/>
  <c r="H67"/>
  <c r="AV66"/>
  <c r="X77"/>
  <c r="AV77"/>
  <c r="L68"/>
  <c r="K68"/>
  <c r="F35"/>
  <c r="E35"/>
  <c r="H35"/>
  <c r="I35"/>
  <c r="BJ35"/>
  <c r="BB35"/>
  <c r="AL35"/>
  <c r="BD35"/>
  <c r="AT35"/>
  <c r="AX35"/>
  <c r="T35"/>
  <c r="BL35"/>
  <c r="AN35"/>
  <c r="BH35"/>
  <c r="AV35"/>
  <c r="AR35"/>
  <c r="AP35"/>
  <c r="BF35"/>
  <c r="AZ35"/>
  <c r="V35"/>
  <c r="AF35"/>
  <c r="AH35"/>
  <c r="E41"/>
  <c r="F41"/>
  <c r="L41"/>
  <c r="K41"/>
  <c r="BD41"/>
  <c r="BL41"/>
  <c r="AZ41"/>
  <c r="AX41"/>
  <c r="AN41"/>
  <c r="AT41"/>
  <c r="BH41"/>
  <c r="BF41"/>
  <c r="BJ41"/>
  <c r="BB41"/>
  <c r="AL41"/>
  <c r="AV41"/>
  <c r="V41"/>
  <c r="T41"/>
  <c r="AP41"/>
  <c r="AR41"/>
  <c r="AH41"/>
  <c r="AF41"/>
  <c r="Z41"/>
  <c r="L65"/>
  <c r="K65"/>
  <c r="F54"/>
  <c r="L54"/>
  <c r="K54"/>
  <c r="E54"/>
  <c r="BJ54"/>
  <c r="CC5" s="1"/>
  <c r="AV54"/>
  <c r="BV5" s="1"/>
  <c r="AT54"/>
  <c r="BU5" s="1"/>
  <c r="AL54"/>
  <c r="BF54"/>
  <c r="CA5" s="1"/>
  <c r="AP54"/>
  <c r="BS5" s="1"/>
  <c r="BH54"/>
  <c r="CB5" s="1"/>
  <c r="BL54"/>
  <c r="CD5" s="1"/>
  <c r="AN54"/>
  <c r="BR5" s="1"/>
  <c r="AX54"/>
  <c r="BW5" s="1"/>
  <c r="AZ54"/>
  <c r="BX5" s="1"/>
  <c r="T54"/>
  <c r="AF54"/>
  <c r="AR54"/>
  <c r="BT5" s="1"/>
  <c r="BD54"/>
  <c r="BZ5" s="1"/>
  <c r="BB54"/>
  <c r="BY5" s="1"/>
  <c r="V54"/>
  <c r="AH54"/>
  <c r="I38"/>
  <c r="H38"/>
  <c r="I30"/>
  <c r="H30"/>
  <c r="H58"/>
  <c r="I58"/>
  <c r="I21"/>
  <c r="H21"/>
  <c r="BB66"/>
  <c r="F66"/>
  <c r="T38"/>
  <c r="F38"/>
  <c r="Z77"/>
  <c r="AZ30"/>
  <c r="AN30"/>
  <c r="QA12" i="2"/>
  <c r="PV106" s="1"/>
  <c r="D107"/>
  <c r="D92"/>
  <c r="D108"/>
  <c r="D106"/>
  <c r="J21" i="4"/>
  <c r="J41"/>
  <c r="QV12" i="2"/>
  <c r="QO12"/>
  <c r="QH12"/>
  <c r="OD12"/>
  <c r="PT12"/>
  <c r="PM12"/>
  <c r="PH106" s="1"/>
  <c r="PF12"/>
  <c r="OY12"/>
  <c r="OT106" s="1"/>
  <c r="OR12"/>
  <c r="OM106" s="1"/>
  <c r="OK12"/>
  <c r="OF106" s="1"/>
  <c r="NW12"/>
  <c r="NR106" s="1"/>
  <c r="AC39" i="11" l="1"/>
  <c r="AD39" s="1"/>
  <c r="AC80"/>
  <c r="AD80" s="1"/>
  <c r="Z36"/>
  <c r="AC52"/>
  <c r="AD52" s="1"/>
  <c r="AC17"/>
  <c r="AD17" s="1"/>
  <c r="AB13"/>
  <c r="Z15"/>
  <c r="AB21"/>
  <c r="AC35"/>
  <c r="AD35" s="1"/>
  <c r="AB48"/>
  <c r="Z35"/>
  <c r="AB33"/>
  <c r="Z73"/>
  <c r="AB69"/>
  <c r="AC67"/>
  <c r="AD67" s="1"/>
  <c r="AC12"/>
  <c r="AD12" s="1"/>
  <c r="AB23"/>
  <c r="AC70"/>
  <c r="AD70" s="1"/>
  <c r="E8" i="4"/>
  <c r="AC50" i="11"/>
  <c r="AD50" s="1"/>
  <c r="AC81"/>
  <c r="AD81" s="1"/>
  <c r="AB50"/>
  <c r="AC31"/>
  <c r="AD31" s="1"/>
  <c r="AC47"/>
  <c r="AD47" s="1"/>
  <c r="AC5"/>
  <c r="E38" i="4"/>
  <c r="AB7" i="11"/>
  <c r="AC29"/>
  <c r="AD29" s="1"/>
  <c r="AC54"/>
  <c r="AD54" s="1"/>
  <c r="AB47"/>
  <c r="AC20"/>
  <c r="AD20" s="1"/>
  <c r="Z31"/>
  <c r="AC55"/>
  <c r="AD55" s="1"/>
  <c r="AB81"/>
  <c r="AC43"/>
  <c r="AD43" s="1"/>
  <c r="AB43"/>
  <c r="Z19"/>
  <c r="AC72"/>
  <c r="AD72" s="1"/>
  <c r="GF107" i="2"/>
  <c r="AB55" i="11"/>
  <c r="AC28"/>
  <c r="AD28" s="1"/>
  <c r="AB70"/>
  <c r="AC66"/>
  <c r="AD66" s="1"/>
  <c r="AC62"/>
  <c r="AD62" s="1"/>
  <c r="Z17"/>
  <c r="GF106" i="2"/>
  <c r="AC41" i="11"/>
  <c r="AD41" s="1"/>
  <c r="AB67"/>
  <c r="GH93" i="2"/>
  <c r="GF94"/>
  <c r="GF105"/>
  <c r="GF93"/>
  <c r="GF100"/>
  <c r="GF95"/>
  <c r="AC24" i="11"/>
  <c r="AD24" s="1"/>
  <c r="AC60"/>
  <c r="AD60" s="1"/>
  <c r="AC51"/>
  <c r="AD51" s="1"/>
  <c r="AC83"/>
  <c r="AD83" s="1"/>
  <c r="AB75"/>
  <c r="Z65"/>
  <c r="E25" i="4"/>
  <c r="E13"/>
  <c r="E7"/>
  <c r="E35"/>
  <c r="E73"/>
  <c r="F72"/>
  <c r="E72" s="1"/>
  <c r="F15"/>
  <c r="E15" s="1"/>
  <c r="F30"/>
  <c r="E30" s="1"/>
  <c r="F66"/>
  <c r="E66" s="1"/>
  <c r="F24"/>
  <c r="E24" s="1"/>
  <c r="F58"/>
  <c r="E58" s="1"/>
  <c r="F36"/>
  <c r="E36" s="1"/>
  <c r="F70"/>
  <c r="E70" s="1"/>
  <c r="F69"/>
  <c r="E69" s="1"/>
  <c r="F74"/>
  <c r="E74" s="1"/>
  <c r="F18"/>
  <c r="E18" s="1"/>
  <c r="F4"/>
  <c r="E4" s="1"/>
  <c r="F31"/>
  <c r="E31" s="1"/>
  <c r="F47"/>
  <c r="E47" s="1"/>
  <c r="AI5" i="11"/>
  <c r="QC107" i="2"/>
  <c r="QC106"/>
  <c r="QC92"/>
  <c r="F104"/>
  <c r="F97"/>
  <c r="F107"/>
  <c r="F103"/>
  <c r="F96"/>
  <c r="F99"/>
  <c r="F197" s="1"/>
  <c r="F95"/>
  <c r="F98"/>
  <c r="F100"/>
  <c r="F101"/>
  <c r="F94"/>
  <c r="F102"/>
  <c r="F93"/>
  <c r="F106"/>
  <c r="H93"/>
  <c r="F105"/>
  <c r="NH12"/>
  <c r="NE12"/>
  <c r="NA12"/>
  <c r="MX12"/>
  <c r="NI12" l="1"/>
  <c r="ND106" s="1"/>
  <c r="NB12"/>
  <c r="MT12" l="1"/>
  <c r="MQ12"/>
  <c r="MM12"/>
  <c r="MJ12"/>
  <c r="MF12"/>
  <c r="MC12"/>
  <c r="LR12"/>
  <c r="LO12"/>
  <c r="LS12" s="1"/>
  <c r="LN106" s="1"/>
  <c r="LD12"/>
  <c r="LA12"/>
  <c r="LE12" l="1"/>
  <c r="KZ106" s="1"/>
  <c r="MU12"/>
  <c r="MP106" s="1"/>
  <c r="MN12"/>
  <c r="MG12"/>
  <c r="KW12"/>
  <c r="KT12"/>
  <c r="MI106" l="1"/>
  <c r="KX12"/>
  <c r="KS106" s="1"/>
  <c r="AY21" i="4"/>
  <c r="KB12" i="2"/>
  <c r="JY12"/>
  <c r="KC12"/>
  <c r="JX106" s="1"/>
  <c r="KL106" l="1"/>
  <c r="KL92"/>
  <c r="KL107"/>
  <c r="KL108"/>
  <c r="AZ21" i="4"/>
  <c r="JU12" i="2"/>
  <c r="JR12"/>
  <c r="JN12"/>
  <c r="JK12"/>
  <c r="KN107" l="1"/>
  <c r="KN106"/>
  <c r="KN95"/>
  <c r="KN100"/>
  <c r="KN94"/>
  <c r="KN96"/>
  <c r="KN105"/>
  <c r="KN93"/>
  <c r="JV12"/>
  <c r="JO12"/>
  <c r="JJ106" s="1"/>
  <c r="JQ106" l="1"/>
  <c r="AW21" i="4"/>
  <c r="AU21"/>
  <c r="IZ12" i="2"/>
  <c r="IW12"/>
  <c r="JA12" l="1"/>
  <c r="IV106" l="1"/>
  <c r="AT21" i="4"/>
  <c r="IS12" i="2"/>
  <c r="IP12"/>
  <c r="IT12" l="1"/>
  <c r="IO106" l="1"/>
  <c r="AS21" i="4"/>
  <c r="IH106" i="2"/>
  <c r="AR21" i="4"/>
  <c r="HF105" i="2"/>
  <c r="HF94"/>
  <c r="GA12"/>
  <c r="FX12"/>
  <c r="FM12"/>
  <c r="FJ12"/>
  <c r="FP106" l="1"/>
  <c r="GB12"/>
  <c r="AL21" i="4"/>
  <c r="FN12" i="2"/>
  <c r="AQ21" i="4" l="1"/>
  <c r="AO21"/>
  <c r="AN21"/>
  <c r="I21" s="1"/>
  <c r="HF108" i="2"/>
  <c r="HF107"/>
  <c r="HF106"/>
  <c r="HF92"/>
  <c r="AM21" i="4"/>
  <c r="AK21"/>
  <c r="AJ21"/>
  <c r="FW106" i="2"/>
  <c r="AI21" i="4"/>
  <c r="FI106" i="2"/>
  <c r="AG21" i="4"/>
  <c r="R5" i="11"/>
  <c r="Q5"/>
  <c r="HH107" i="2" l="1"/>
  <c r="HH101"/>
  <c r="HH96"/>
  <c r="HH106"/>
  <c r="HH95"/>
  <c r="HH100"/>
  <c r="HH93"/>
  <c r="HH94"/>
  <c r="HJ93"/>
  <c r="HH105"/>
  <c r="AF21" i="4"/>
  <c r="AE21" l="1"/>
  <c r="EN92" i="2"/>
  <c r="ER93" s="1"/>
  <c r="EN107"/>
  <c r="EP107" s="1"/>
  <c r="EN108"/>
  <c r="EN106"/>
  <c r="AB21" i="4"/>
  <c r="FB106" i="2"/>
  <c r="N5" i="11"/>
  <c r="O5"/>
  <c r="EP106" i="2" l="1"/>
  <c r="EP94"/>
  <c r="EP105"/>
  <c r="EP100"/>
  <c r="EP95"/>
  <c r="EP93"/>
  <c r="AA21" i="4"/>
  <c r="Z21"/>
  <c r="Y21"/>
  <c r="H21" s="1"/>
  <c r="X21"/>
  <c r="U21"/>
  <c r="BV92" i="2"/>
  <c r="S21" i="4"/>
  <c r="BX100" i="2" l="1"/>
  <c r="BX94"/>
  <c r="BX107"/>
  <c r="BX93"/>
  <c r="BX95"/>
  <c r="BX105"/>
  <c r="BX106"/>
  <c r="T21" i="4"/>
  <c r="QR99" i="2"/>
  <c r="QK104"/>
  <c r="QK99"/>
  <c r="QD104"/>
  <c r="QD99"/>
  <c r="PW103"/>
  <c r="PW104"/>
  <c r="PW98"/>
  <c r="PW99"/>
  <c r="PP102"/>
  <c r="PP103"/>
  <c r="PP104"/>
  <c r="PP98"/>
  <c r="PP99"/>
  <c r="PI104"/>
  <c r="PI99"/>
  <c r="PB102"/>
  <c r="PB103"/>
  <c r="PB104"/>
  <c r="PB97"/>
  <c r="PB98"/>
  <c r="PB99"/>
  <c r="OU103"/>
  <c r="OU104"/>
  <c r="OU97"/>
  <c r="OU98"/>
  <c r="OU99"/>
  <c r="ON103"/>
  <c r="ON104"/>
  <c r="OG103"/>
  <c r="OG104"/>
  <c r="OG98"/>
  <c r="OG99"/>
  <c r="NZ104"/>
  <c r="NZ99"/>
  <c r="NS104"/>
  <c r="NS99"/>
  <c r="NL103"/>
  <c r="NL104"/>
  <c r="MX102"/>
  <c r="MX103"/>
  <c r="MX104"/>
  <c r="MX98"/>
  <c r="MX99"/>
  <c r="MC102"/>
  <c r="MC103"/>
  <c r="MC104"/>
  <c r="MC98"/>
  <c r="MC99"/>
  <c r="LO102"/>
  <c r="LO103"/>
  <c r="LO104"/>
  <c r="LO101"/>
  <c r="LO97"/>
  <c r="LO98"/>
  <c r="LO99"/>
  <c r="LA102"/>
  <c r="LA103"/>
  <c r="LA104"/>
  <c r="LA97"/>
  <c r="LA98"/>
  <c r="LA99"/>
  <c r="KT102"/>
  <c r="KT103"/>
  <c r="KT104"/>
  <c r="KT97"/>
  <c r="KT98"/>
  <c r="KT99"/>
  <c r="KG104"/>
  <c r="KF104"/>
  <c r="JY104"/>
  <c r="JY99"/>
  <c r="JK104"/>
  <c r="JK99"/>
  <c r="IW104"/>
  <c r="IW99"/>
  <c r="IB102"/>
  <c r="IB103"/>
  <c r="IB104"/>
  <c r="IB98"/>
  <c r="IB99"/>
  <c r="HN103"/>
  <c r="HN104"/>
  <c r="HN98"/>
  <c r="HN99"/>
  <c r="HG104"/>
  <c r="HG99"/>
  <c r="GZ104"/>
  <c r="GZ99"/>
  <c r="GL104"/>
  <c r="FX104"/>
  <c r="FX99"/>
  <c r="FQ104"/>
  <c r="FQ99"/>
  <c r="FJ104"/>
  <c r="FJ103"/>
  <c r="FJ98"/>
  <c r="FJ99"/>
  <c r="FC103"/>
  <c r="FC104"/>
  <c r="FC98"/>
  <c r="FC99"/>
  <c r="EV104"/>
  <c r="EV99"/>
  <c r="EO104"/>
  <c r="EO99"/>
  <c r="EI102"/>
  <c r="EH102"/>
  <c r="EH103"/>
  <c r="EH104"/>
  <c r="EH98"/>
  <c r="EH99"/>
  <c r="EA104"/>
  <c r="DT104"/>
  <c r="DT98"/>
  <c r="DT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W103"/>
  <c r="BW104"/>
  <c r="BW98"/>
  <c r="BW99"/>
  <c r="BR103"/>
  <c r="BR102"/>
  <c r="BP102" s="1"/>
  <c r="BR101"/>
  <c r="BP101" s="1"/>
  <c r="BQ103"/>
  <c r="BP104"/>
  <c r="BP103"/>
  <c r="BI104"/>
  <c r="BI99"/>
  <c r="AV103" l="1"/>
  <c r="AV98"/>
  <c r="L5" i="11"/>
  <c r="K5"/>
  <c r="QQ108" i="2"/>
  <c r="QQ107"/>
  <c r="QQ105"/>
  <c r="QQ94"/>
  <c r="QQ92"/>
  <c r="QJ108"/>
  <c r="QJ107"/>
  <c r="QJ105"/>
  <c r="QM104"/>
  <c r="QL104"/>
  <c r="QM103"/>
  <c r="QK103" s="1"/>
  <c r="QM102"/>
  <c r="QK102" s="1"/>
  <c r="QM101"/>
  <c r="QK101" s="1"/>
  <c r="QM99"/>
  <c r="QL99"/>
  <c r="QM98"/>
  <c r="QK98" s="1"/>
  <c r="QM97"/>
  <c r="QK97" s="1"/>
  <c r="QM96"/>
  <c r="QK96" s="1"/>
  <c r="QJ94"/>
  <c r="QJ92"/>
  <c r="QC108"/>
  <c r="QF104"/>
  <c r="QE104"/>
  <c r="QF103"/>
  <c r="QF102"/>
  <c r="QD102" s="1"/>
  <c r="QF101"/>
  <c r="QF99"/>
  <c r="QE99"/>
  <c r="QF98"/>
  <c r="QD98" s="1"/>
  <c r="QF97"/>
  <c r="QD97" s="1"/>
  <c r="QF96"/>
  <c r="QD96" s="1"/>
  <c r="QC94"/>
  <c r="PV108"/>
  <c r="PV107"/>
  <c r="PV105"/>
  <c r="PY104"/>
  <c r="PX104"/>
  <c r="PY103"/>
  <c r="PX103"/>
  <c r="PY102"/>
  <c r="PW102" s="1"/>
  <c r="PY101"/>
  <c r="PW101" s="1"/>
  <c r="PY99"/>
  <c r="PX99"/>
  <c r="PY98"/>
  <c r="PX98"/>
  <c r="PY97"/>
  <c r="PW97" s="1"/>
  <c r="PY96"/>
  <c r="PW96" s="1"/>
  <c r="PV94"/>
  <c r="PV92"/>
  <c r="PO108"/>
  <c r="PO107"/>
  <c r="PO105"/>
  <c r="PR104"/>
  <c r="PQ104"/>
  <c r="PR103"/>
  <c r="PQ103"/>
  <c r="PR102"/>
  <c r="PQ102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I103" s="1"/>
  <c r="PK102"/>
  <c r="PI102" s="1"/>
  <c r="PK101"/>
  <c r="PI101" s="1"/>
  <c r="PK99"/>
  <c r="PJ99"/>
  <c r="PK98"/>
  <c r="PI98" s="1"/>
  <c r="PK97"/>
  <c r="PI97" s="1"/>
  <c r="PK96"/>
  <c r="PI96" s="1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C97"/>
  <c r="PD96"/>
  <c r="PB96" s="1"/>
  <c r="PA94"/>
  <c r="PA92"/>
  <c r="OT108"/>
  <c r="OT107"/>
  <c r="OT105"/>
  <c r="OW104"/>
  <c r="OV104"/>
  <c r="OW103"/>
  <c r="OV103"/>
  <c r="OW102"/>
  <c r="OU102" s="1"/>
  <c r="OW101"/>
  <c r="OU101" s="1"/>
  <c r="OW99"/>
  <c r="OV99"/>
  <c r="OW98"/>
  <c r="OV98"/>
  <c r="OW97"/>
  <c r="OV97"/>
  <c r="OW96"/>
  <c r="OU96" s="1"/>
  <c r="OT94"/>
  <c r="OT92"/>
  <c r="OM108"/>
  <c r="OM107"/>
  <c r="OM105"/>
  <c r="OP104"/>
  <c r="OO104"/>
  <c r="OP103"/>
  <c r="OO103"/>
  <c r="OP102"/>
  <c r="ON102" s="1"/>
  <c r="OP101"/>
  <c r="ON101" s="1"/>
  <c r="OP99"/>
  <c r="ON99" s="1"/>
  <c r="OP98"/>
  <c r="ON98" s="1"/>
  <c r="OP97"/>
  <c r="ON97" s="1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G97" s="1"/>
  <c r="OI96"/>
  <c r="OG96" s="1"/>
  <c r="OF94"/>
  <c r="OF92"/>
  <c r="NY108"/>
  <c r="NY107"/>
  <c r="NY105"/>
  <c r="OB104"/>
  <c r="OA104"/>
  <c r="OB99"/>
  <c r="OA99"/>
  <c r="NY94"/>
  <c r="NY92"/>
  <c r="NR108"/>
  <c r="NR107"/>
  <c r="NR105"/>
  <c r="NU104"/>
  <c r="NT104"/>
  <c r="NU103"/>
  <c r="NS103" s="1"/>
  <c r="NU102"/>
  <c r="NS102" s="1"/>
  <c r="NU101"/>
  <c r="NS101" s="1"/>
  <c r="NU99"/>
  <c r="NT99"/>
  <c r="NU98"/>
  <c r="NS98" s="1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N101"/>
  <c r="NL101" s="1"/>
  <c r="NN99"/>
  <c r="NL99" s="1"/>
  <c r="NM99"/>
  <c r="NN98"/>
  <c r="NL98" s="1"/>
  <c r="NN97"/>
  <c r="NL97" s="1"/>
  <c r="NN96"/>
  <c r="NL96" s="1"/>
  <c r="NK94"/>
  <c r="NK92"/>
  <c r="ND108"/>
  <c r="ND107"/>
  <c r="ND105"/>
  <c r="NG104"/>
  <c r="NE104" s="1"/>
  <c r="NG99"/>
  <c r="NE99" s="1"/>
  <c r="ND94"/>
  <c r="ND92"/>
  <c r="MW108"/>
  <c r="MW107"/>
  <c r="MW105"/>
  <c r="MZ104"/>
  <c r="MY104"/>
  <c r="MZ103"/>
  <c r="MY103"/>
  <c r="MZ102"/>
  <c r="MY102"/>
  <c r="MZ101"/>
  <c r="MX101" s="1"/>
  <c r="MY101" s="1"/>
  <c r="MZ99"/>
  <c r="MY99"/>
  <c r="MZ98"/>
  <c r="MY98"/>
  <c r="MZ97"/>
  <c r="MX97" s="1"/>
  <c r="MZ96"/>
  <c r="MX96" s="1"/>
  <c r="MW94"/>
  <c r="MW92"/>
  <c r="MY97" s="1"/>
  <c r="MP108"/>
  <c r="MP107"/>
  <c r="MP105"/>
  <c r="MS104"/>
  <c r="MQ104" s="1"/>
  <c r="MS103"/>
  <c r="MQ103" s="1"/>
  <c r="MS102"/>
  <c r="MQ102" s="1"/>
  <c r="MS101"/>
  <c r="MQ101" s="1"/>
  <c r="MR101" s="1"/>
  <c r="MS99"/>
  <c r="MQ99" s="1"/>
  <c r="MS98"/>
  <c r="MQ98" s="1"/>
  <c r="MS97"/>
  <c r="MQ97" s="1"/>
  <c r="MS96"/>
  <c r="MQ96" s="1"/>
  <c r="MP94"/>
  <c r="MP92"/>
  <c r="MI108"/>
  <c r="MI107"/>
  <c r="MI105"/>
  <c r="ML104"/>
  <c r="MJ104" s="1"/>
  <c r="ML103"/>
  <c r="MJ103" s="1"/>
  <c r="ML102"/>
  <c r="MJ102" s="1"/>
  <c r="ML101"/>
  <c r="MJ101" s="1"/>
  <c r="ML99"/>
  <c r="MJ99" s="1"/>
  <c r="ML98"/>
  <c r="MJ98" s="1"/>
  <c r="ML97"/>
  <c r="MJ97" s="1"/>
  <c r="ML96"/>
  <c r="MJ96" s="1"/>
  <c r="MI94"/>
  <c r="MI92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C97" s="1"/>
  <c r="MD97"/>
  <c r="ME96"/>
  <c r="MC96" s="1"/>
  <c r="MB94"/>
  <c r="MD93"/>
  <c r="MB92"/>
  <c r="LN108"/>
  <c r="LN107"/>
  <c r="LN105"/>
  <c r="LQ104"/>
  <c r="LP104"/>
  <c r="LQ103"/>
  <c r="LP103"/>
  <c r="LQ102"/>
  <c r="LP102"/>
  <c r="LQ101"/>
  <c r="LP101"/>
  <c r="LQ99"/>
  <c r="LP99"/>
  <c r="LQ98"/>
  <c r="LP98"/>
  <c r="LQ97"/>
  <c r="LP97"/>
  <c r="LQ96"/>
  <c r="LO96" s="1"/>
  <c r="LN94"/>
  <c r="LN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H104"/>
  <c r="KH99"/>
  <c r="KF99" s="1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R104" s="1"/>
  <c r="JT103"/>
  <c r="JR103" s="1"/>
  <c r="JT102"/>
  <c r="JR102" s="1"/>
  <c r="JT101"/>
  <c r="JR101" s="1"/>
  <c r="JT99"/>
  <c r="JR99" s="1"/>
  <c r="JT98"/>
  <c r="JR98" s="1"/>
  <c r="JT97"/>
  <c r="JR97" s="1"/>
  <c r="JT96"/>
  <c r="JR96" s="1"/>
  <c r="JQ94"/>
  <c r="JQ92"/>
  <c r="JJ108"/>
  <c r="JJ107"/>
  <c r="JJ105"/>
  <c r="JM104"/>
  <c r="JL104"/>
  <c r="JM99"/>
  <c r="JL99"/>
  <c r="JJ94"/>
  <c r="JJ92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R103"/>
  <c r="IP103" s="1"/>
  <c r="IR102"/>
  <c r="IP102" s="1"/>
  <c r="IR101"/>
  <c r="IP101" s="1"/>
  <c r="IR99"/>
  <c r="IP99" s="1"/>
  <c r="IR98"/>
  <c r="IP98" s="1"/>
  <c r="IR97"/>
  <c r="IP97" s="1"/>
  <c r="IR96"/>
  <c r="IP96" s="1"/>
  <c r="IO94"/>
  <c r="IO92"/>
  <c r="IH108"/>
  <c r="IH107"/>
  <c r="IH105"/>
  <c r="IK104"/>
  <c r="II104" s="1"/>
  <c r="IK99"/>
  <c r="II99" s="1"/>
  <c r="IH94"/>
  <c r="IH92"/>
  <c r="IA108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HW101"/>
  <c r="HU101" s="1"/>
  <c r="HW96"/>
  <c r="HU96" s="1"/>
  <c r="HP104"/>
  <c r="HO104"/>
  <c r="HP103"/>
  <c r="HO103"/>
  <c r="HP102"/>
  <c r="HN102" s="1"/>
  <c r="HO102" s="1"/>
  <c r="HP101"/>
  <c r="HN101" s="1"/>
  <c r="HP99"/>
  <c r="HO99"/>
  <c r="HP98"/>
  <c r="HO98"/>
  <c r="HP97"/>
  <c r="HN97" s="1"/>
  <c r="HP96"/>
  <c r="HN96" s="1"/>
  <c r="HI104"/>
  <c r="HH104"/>
  <c r="HI99"/>
  <c r="HH99"/>
  <c r="HB104"/>
  <c r="HA104"/>
  <c r="HB103"/>
  <c r="GZ103" s="1"/>
  <c r="HB102"/>
  <c r="GZ102" s="1"/>
  <c r="HB101"/>
  <c r="GZ101" s="1"/>
  <c r="HB99"/>
  <c r="HA99"/>
  <c r="HB98"/>
  <c r="GZ98" s="1"/>
  <c r="HB97"/>
  <c r="GZ97" s="1"/>
  <c r="HB96"/>
  <c r="GZ96" s="1"/>
  <c r="GU104"/>
  <c r="GU99"/>
  <c r="GS99" s="1"/>
  <c r="GT99" s="1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G104"/>
  <c r="GE104" s="1"/>
  <c r="GG103"/>
  <c r="GE103" s="1"/>
  <c r="GG102"/>
  <c r="GE102" s="1"/>
  <c r="GG101"/>
  <c r="GE101" s="1"/>
  <c r="GG99"/>
  <c r="GE99" s="1"/>
  <c r="GG98"/>
  <c r="GE98" s="1"/>
  <c r="GG97"/>
  <c r="GE97" s="1"/>
  <c r="GG96"/>
  <c r="GE96" s="1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C102" s="1"/>
  <c r="FE101"/>
  <c r="FC101" s="1"/>
  <c r="FE99"/>
  <c r="FD99"/>
  <c r="FE98"/>
  <c r="FD98"/>
  <c r="FE97"/>
  <c r="FC97" s="1"/>
  <c r="FE96"/>
  <c r="FC96" s="1"/>
  <c r="FD96" s="1"/>
  <c r="EX104"/>
  <c r="EW104"/>
  <c r="EX103"/>
  <c r="EV103" s="1"/>
  <c r="EX102"/>
  <c r="EV102" s="1"/>
  <c r="EX101"/>
  <c r="EV101" s="1"/>
  <c r="EX99"/>
  <c r="EW99"/>
  <c r="EX98"/>
  <c r="EV98" s="1"/>
  <c r="EX97"/>
  <c r="EV97" s="1"/>
  <c r="EX96"/>
  <c r="EV96" s="1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J104"/>
  <c r="EI104"/>
  <c r="EJ103"/>
  <c r="EI103"/>
  <c r="EJ102"/>
  <c r="EJ101"/>
  <c r="EH101" s="1"/>
  <c r="EJ99"/>
  <c r="EI99"/>
  <c r="EJ98"/>
  <c r="EI98"/>
  <c r="EJ97"/>
  <c r="EH97" s="1"/>
  <c r="EJ96"/>
  <c r="EH96" s="1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M104"/>
  <c r="CL104"/>
  <c r="CM103"/>
  <c r="CL103"/>
  <c r="CM102"/>
  <c r="CK102" s="1"/>
  <c r="CM101"/>
  <c r="CK101" s="1"/>
  <c r="CL97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R104"/>
  <c r="BQ104"/>
  <c r="BR99"/>
  <c r="BR98"/>
  <c r="BR97"/>
  <c r="BR96"/>
  <c r="BP96" s="1"/>
  <c r="BJ104"/>
  <c r="BJ99"/>
  <c r="BB104"/>
  <c r="BB99"/>
  <c r="BC104"/>
  <c r="BC99"/>
  <c r="AV99"/>
  <c r="AO104"/>
  <c r="AO103"/>
  <c r="AO99"/>
  <c r="AA104"/>
  <c r="AA103"/>
  <c r="AA98"/>
  <c r="BD104"/>
  <c r="BD103"/>
  <c r="BB103" s="1"/>
  <c r="BD102"/>
  <c r="BB102" s="1"/>
  <c r="BD101"/>
  <c r="BB101" s="1"/>
  <c r="BD99"/>
  <c r="BD98"/>
  <c r="BB98" s="1"/>
  <c r="BC98" s="1"/>
  <c r="BD97"/>
  <c r="BB97" s="1"/>
  <c r="BD96"/>
  <c r="BB96" s="1"/>
  <c r="KG99" l="1"/>
  <c r="JS104"/>
  <c r="JS99"/>
  <c r="JS103"/>
  <c r="JS98"/>
  <c r="JS97"/>
  <c r="IJ96"/>
  <c r="IJ103"/>
  <c r="IJ97"/>
  <c r="IJ102"/>
  <c r="IJ101"/>
  <c r="IJ98"/>
  <c r="IQ104"/>
  <c r="IQ99"/>
  <c r="IJ99"/>
  <c r="IJ104"/>
  <c r="HO97"/>
  <c r="HO101"/>
  <c r="HO96"/>
  <c r="HA103"/>
  <c r="HA102"/>
  <c r="HA98"/>
  <c r="HA97"/>
  <c r="GS104"/>
  <c r="GT104" s="1"/>
  <c r="GT96"/>
  <c r="GT101"/>
  <c r="GF104"/>
  <c r="GF99"/>
  <c r="GF103"/>
  <c r="FD102"/>
  <c r="FD97"/>
  <c r="EW103"/>
  <c r="DN101"/>
  <c r="DN96"/>
  <c r="BJ103"/>
  <c r="BJ98"/>
  <c r="BJ96"/>
  <c r="BJ101"/>
  <c r="QE103"/>
  <c r="QE98"/>
  <c r="PX102"/>
  <c r="PX97"/>
  <c r="PX101"/>
  <c r="PX96"/>
  <c r="LP96"/>
  <c r="OO99"/>
  <c r="OO98"/>
  <c r="NT98"/>
  <c r="NT103"/>
  <c r="NF104"/>
  <c r="NF99"/>
  <c r="MR104"/>
  <c r="MR99"/>
  <c r="MR103"/>
  <c r="MR98"/>
  <c r="MR102"/>
  <c r="MR97"/>
  <c r="MR96"/>
  <c r="MK104"/>
  <c r="MK99"/>
  <c r="KN103"/>
  <c r="KN104"/>
  <c r="KN102"/>
  <c r="KN101"/>
  <c r="KN99"/>
  <c r="KN98"/>
  <c r="KN97"/>
  <c r="JE104"/>
  <c r="JE103"/>
  <c r="JE102"/>
  <c r="JE99"/>
  <c r="JE98"/>
  <c r="JE97"/>
  <c r="IQ103"/>
  <c r="IQ102"/>
  <c r="IC97"/>
  <c r="HA101"/>
  <c r="HA96"/>
  <c r="FR101"/>
  <c r="FR103"/>
  <c r="FR102"/>
  <c r="FR98"/>
  <c r="FR97"/>
  <c r="EW102"/>
  <c r="EW101"/>
  <c r="DG101"/>
  <c r="EB103"/>
  <c r="EB102"/>
  <c r="CZ103"/>
  <c r="CZ99"/>
  <c r="CZ104"/>
  <c r="CZ98"/>
  <c r="CZ102"/>
  <c r="CS99"/>
  <c r="CS102"/>
  <c r="CS97"/>
  <c r="LP93"/>
  <c r="MY93"/>
  <c r="JL93"/>
  <c r="JS94"/>
  <c r="KU93"/>
  <c r="MD106"/>
  <c r="MR106"/>
  <c r="OV93"/>
  <c r="QS94"/>
  <c r="QS106"/>
  <c r="QS105"/>
  <c r="MR93"/>
  <c r="MY106"/>
  <c r="JL106"/>
  <c r="IQ93"/>
  <c r="HC93"/>
  <c r="QE102"/>
  <c r="MR94"/>
  <c r="MY94"/>
  <c r="NM93"/>
  <c r="MY107"/>
  <c r="KP93"/>
  <c r="MD94"/>
  <c r="IX93"/>
  <c r="JS102"/>
  <c r="JZ102"/>
  <c r="FY102"/>
  <c r="FR96"/>
  <c r="FK102"/>
  <c r="DU103"/>
  <c r="CS103"/>
  <c r="CS104"/>
  <c r="CL102"/>
  <c r="BX101"/>
  <c r="BQ96"/>
  <c r="IQ101"/>
  <c r="IQ106"/>
  <c r="IQ97"/>
  <c r="NT93"/>
  <c r="NF94"/>
  <c r="PJ94"/>
  <c r="PJ103"/>
  <c r="PJ98"/>
  <c r="OV102"/>
  <c r="PC101"/>
  <c r="OH102"/>
  <c r="OH97"/>
  <c r="OA94"/>
  <c r="PX100"/>
  <c r="PZ93"/>
  <c r="PX93"/>
  <c r="PX105"/>
  <c r="PX94"/>
  <c r="PX106"/>
  <c r="PX95"/>
  <c r="PX107"/>
  <c r="QS100"/>
  <c r="JL94"/>
  <c r="JE96"/>
  <c r="JE101"/>
  <c r="QS95"/>
  <c r="QS107"/>
  <c r="QU93"/>
  <c r="QS93"/>
  <c r="QE97"/>
  <c r="QL102"/>
  <c r="QL103"/>
  <c r="QE101"/>
  <c r="QN93"/>
  <c r="QE107"/>
  <c r="OC93"/>
  <c r="QL98"/>
  <c r="QL101"/>
  <c r="QL106"/>
  <c r="QL97"/>
  <c r="QL96"/>
  <c r="QL100"/>
  <c r="QL93"/>
  <c r="QL105"/>
  <c r="QL94"/>
  <c r="QL95"/>
  <c r="QL107"/>
  <c r="QE96"/>
  <c r="QE100"/>
  <c r="QE93"/>
  <c r="QE105"/>
  <c r="QE95"/>
  <c r="QE94"/>
  <c r="QE106"/>
  <c r="QG93"/>
  <c r="OA106"/>
  <c r="OA95"/>
  <c r="OA100"/>
  <c r="OA107"/>
  <c r="OA105"/>
  <c r="OA93"/>
  <c r="PQ93"/>
  <c r="PQ97"/>
  <c r="PQ96"/>
  <c r="PQ101"/>
  <c r="PQ105"/>
  <c r="PS93"/>
  <c r="PQ106"/>
  <c r="PQ94"/>
  <c r="PQ95"/>
  <c r="PQ100"/>
  <c r="PQ107"/>
  <c r="PJ102"/>
  <c r="PJ97"/>
  <c r="PJ101"/>
  <c r="PJ106"/>
  <c r="PJ95"/>
  <c r="PJ96"/>
  <c r="PL93"/>
  <c r="PJ100"/>
  <c r="PJ107"/>
  <c r="PJ105"/>
  <c r="PJ93"/>
  <c r="PC100"/>
  <c r="PC96"/>
  <c r="PC95"/>
  <c r="PC107"/>
  <c r="PC93"/>
  <c r="PC105"/>
  <c r="PC94"/>
  <c r="PC106"/>
  <c r="PE93"/>
  <c r="OV95"/>
  <c r="OV96"/>
  <c r="OV101"/>
  <c r="OV105"/>
  <c r="OV94"/>
  <c r="OV106"/>
  <c r="OX93"/>
  <c r="OV100"/>
  <c r="OV107"/>
  <c r="OO106"/>
  <c r="OO102"/>
  <c r="OO101"/>
  <c r="OO97"/>
  <c r="OO94"/>
  <c r="OO96"/>
  <c r="OO100"/>
  <c r="OO93"/>
  <c r="OQ93"/>
  <c r="OO95"/>
  <c r="OO105"/>
  <c r="OO107"/>
  <c r="MK107"/>
  <c r="MK102"/>
  <c r="MK103"/>
  <c r="MK101"/>
  <c r="MK94"/>
  <c r="MK98"/>
  <c r="MK106"/>
  <c r="MK97"/>
  <c r="MK96"/>
  <c r="MK100"/>
  <c r="MK93"/>
  <c r="MM93"/>
  <c r="MK95"/>
  <c r="MK105"/>
  <c r="OH96"/>
  <c r="OH101"/>
  <c r="OJ93"/>
  <c r="OH94"/>
  <c r="OH100"/>
  <c r="OH106"/>
  <c r="OH93"/>
  <c r="OH95"/>
  <c r="OH105"/>
  <c r="OH107"/>
  <c r="NT102"/>
  <c r="NT97"/>
  <c r="NT96"/>
  <c r="NT101"/>
  <c r="NT107"/>
  <c r="NT95"/>
  <c r="NT105"/>
  <c r="NT94"/>
  <c r="NT106"/>
  <c r="NV93"/>
  <c r="NT100"/>
  <c r="BX102"/>
  <c r="NM98"/>
  <c r="NM102"/>
  <c r="NM101"/>
  <c r="NM97"/>
  <c r="NM96"/>
  <c r="NM100"/>
  <c r="NM94"/>
  <c r="NM106"/>
  <c r="NM95"/>
  <c r="NO93"/>
  <c r="NM105"/>
  <c r="NM107"/>
  <c r="NF100"/>
  <c r="NH93"/>
  <c r="NF106"/>
  <c r="NF95"/>
  <c r="NF107"/>
  <c r="NF105"/>
  <c r="NF93"/>
  <c r="MY96"/>
  <c r="MY95"/>
  <c r="MY100"/>
  <c r="MY105"/>
  <c r="NA93"/>
  <c r="MR95"/>
  <c r="MR100"/>
  <c r="MR107"/>
  <c r="MR105"/>
  <c r="MT93"/>
  <c r="MD95"/>
  <c r="MF93"/>
  <c r="MD96"/>
  <c r="MD100"/>
  <c r="MD107"/>
  <c r="MD105"/>
  <c r="LP100"/>
  <c r="LP94"/>
  <c r="LP106"/>
  <c r="LR93"/>
  <c r="LP107"/>
  <c r="LP95"/>
  <c r="LP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GT93"/>
  <c r="GT107"/>
  <c r="GT100"/>
  <c r="GT94"/>
  <c r="GT106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C100"/>
  <c r="IJ93"/>
  <c r="IL93"/>
  <c r="IJ95"/>
  <c r="IJ105"/>
  <c r="IJ107"/>
  <c r="IJ94"/>
  <c r="IJ100"/>
  <c r="IJ106"/>
  <c r="HV101"/>
  <c r="HV96"/>
  <c r="HV106"/>
  <c r="HV100"/>
  <c r="HV94"/>
  <c r="HV93"/>
  <c r="HV95"/>
  <c r="HV105"/>
  <c r="HV107"/>
  <c r="GM101"/>
  <c r="GM99"/>
  <c r="GO93"/>
  <c r="GM103"/>
  <c r="GM98"/>
  <c r="GM102"/>
  <c r="GM97"/>
  <c r="GM96"/>
  <c r="GF102"/>
  <c r="GF101"/>
  <c r="GF98"/>
  <c r="GF96"/>
  <c r="GF9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100"/>
  <c r="FF93"/>
  <c r="FD106"/>
  <c r="FD105"/>
  <c r="EW97"/>
  <c r="EW98"/>
  <c r="EW96"/>
  <c r="EP98"/>
  <c r="EP102"/>
  <c r="EP103"/>
  <c r="EP101"/>
  <c r="EP97"/>
  <c r="EP96"/>
  <c r="EI97"/>
  <c r="EI101"/>
  <c r="EI96"/>
  <c r="EB98"/>
  <c r="EB97"/>
  <c r="EB101"/>
  <c r="EB96"/>
  <c r="DU102"/>
  <c r="DU97"/>
  <c r="DU101"/>
  <c r="DU96"/>
  <c r="DG102"/>
  <c r="DG97"/>
  <c r="DG96"/>
  <c r="CZ97"/>
  <c r="CZ101"/>
  <c r="CZ96"/>
  <c r="CS101"/>
  <c r="CS98"/>
  <c r="CS96"/>
  <c r="CL101"/>
  <c r="CL96"/>
  <c r="CE103"/>
  <c r="CE101"/>
  <c r="CE104"/>
  <c r="CE102"/>
  <c r="CE97"/>
  <c r="CE98"/>
  <c r="CE96"/>
  <c r="BZ93"/>
  <c r="BX97"/>
  <c r="BX96"/>
  <c r="BQ99"/>
  <c r="BQ98"/>
  <c r="BQ97"/>
  <c r="BQ102"/>
  <c r="BQ101"/>
  <c r="BS93"/>
  <c r="BL93"/>
  <c r="AU104"/>
  <c r="AU99"/>
  <c r="BC102" l="1"/>
  <c r="BC103"/>
  <c r="BC101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I96"/>
  <c r="AG96" s="1"/>
  <c r="AI98"/>
  <c r="AG98" s="1"/>
  <c r="AI97"/>
  <c r="AG97" s="1"/>
  <c r="AQ12" l="1"/>
  <c r="AM105" s="1"/>
  <c r="AN12"/>
  <c r="AJ12"/>
  <c r="AF105" s="1"/>
  <c r="AG12"/>
  <c r="AF94" s="1"/>
  <c r="V12"/>
  <c r="R105" s="1"/>
  <c r="S12"/>
  <c r="O12"/>
  <c r="AC12"/>
  <c r="Y105" s="1"/>
  <c r="Z12"/>
  <c r="U5" i="11" l="1"/>
  <c r="W5" s="1"/>
  <c r="P12" i="2"/>
  <c r="K21" i="4" s="1"/>
  <c r="AK5" i="11"/>
  <c r="AD12" i="2"/>
  <c r="AR12"/>
  <c r="O21" i="4" s="1"/>
  <c r="R94" i="2"/>
  <c r="W12"/>
  <c r="L21" i="4" s="1"/>
  <c r="K105" i="2"/>
  <c r="AM94"/>
  <c r="Y94"/>
  <c r="P21" i="4"/>
  <c r="G21" s="1"/>
  <c r="K106" i="2" l="1"/>
  <c r="K108"/>
  <c r="K92"/>
  <c r="K107"/>
  <c r="AM106"/>
  <c r="Y106"/>
  <c r="M21" i="4"/>
  <c r="Y92" i="2"/>
  <c r="AV96"/>
  <c r="Y107"/>
  <c r="R106"/>
  <c r="R107"/>
  <c r="R92"/>
  <c r="R108"/>
  <c r="AM107"/>
  <c r="AM108"/>
  <c r="AM92"/>
  <c r="AO98" s="1"/>
  <c r="AK12"/>
  <c r="N21" i="4" s="1"/>
  <c r="AU2"/>
  <c r="AQ2"/>
  <c r="AO2"/>
  <c r="AM2"/>
  <c r="O2"/>
  <c r="AW99" i="2"/>
  <c r="AI104"/>
  <c r="AG104" s="1"/>
  <c r="AI103"/>
  <c r="AG103" s="1"/>
  <c r="AI102"/>
  <c r="AG102" s="1"/>
  <c r="AI101"/>
  <c r="AG101" s="1"/>
  <c r="AI99"/>
  <c r="AG99" s="1"/>
  <c r="AB99"/>
  <c r="AB98"/>
  <c r="AB97"/>
  <c r="AB96"/>
  <c r="Z96" s="1"/>
  <c r="F21" i="4" l="1"/>
  <c r="E21" s="1"/>
  <c r="E62"/>
  <c r="T101" i="2"/>
  <c r="T98"/>
  <c r="M107"/>
  <c r="E10" i="4"/>
  <c r="E20"/>
  <c r="E23"/>
  <c r="E56"/>
  <c r="M105" i="2"/>
  <c r="M101"/>
  <c r="M96"/>
  <c r="M94"/>
  <c r="M100"/>
  <c r="M102"/>
  <c r="M95"/>
  <c r="M97"/>
  <c r="M93"/>
  <c r="M106"/>
  <c r="O93"/>
  <c r="T5" i="11"/>
  <c r="AT5"/>
  <c r="Z5"/>
  <c r="AP5"/>
  <c r="AR5"/>
  <c r="X5"/>
  <c r="AV5"/>
  <c r="AL5"/>
  <c r="H5"/>
  <c r="BF5"/>
  <c r="AZ5"/>
  <c r="BB5"/>
  <c r="BJ5"/>
  <c r="AH5"/>
  <c r="AD5"/>
  <c r="V5"/>
  <c r="BL5"/>
  <c r="AX5"/>
  <c r="AF5"/>
  <c r="AJ5"/>
  <c r="F5"/>
  <c r="BH5"/>
  <c r="AN5"/>
  <c r="AB5"/>
  <c r="I5"/>
  <c r="E5"/>
  <c r="BD5"/>
  <c r="AA96" i="2"/>
  <c r="T107"/>
  <c r="AF107"/>
  <c r="AF106"/>
  <c r="T96"/>
  <c r="T97"/>
  <c r="V93"/>
  <c r="T93"/>
  <c r="T100"/>
  <c r="T95"/>
  <c r="T105"/>
  <c r="T94"/>
  <c r="T106"/>
  <c r="AO101"/>
  <c r="AO97"/>
  <c r="AO96"/>
  <c r="AO102"/>
  <c r="AF108"/>
  <c r="AF92"/>
  <c r="AH99" s="1"/>
  <c r="AO95"/>
  <c r="AO105"/>
  <c r="AO106"/>
  <c r="AO100"/>
  <c r="AQ93"/>
  <c r="AO94"/>
  <c r="AO93"/>
  <c r="AO107"/>
  <c r="QJ2"/>
  <c r="QJ1"/>
  <c r="QC3"/>
  <c r="QC2"/>
  <c r="QC1"/>
  <c r="PV3"/>
  <c r="PV2"/>
  <c r="PV1"/>
  <c r="PO2"/>
  <c r="PO1"/>
  <c r="PH3"/>
  <c r="PH2"/>
  <c r="PH1"/>
  <c r="PA2"/>
  <c r="PA1"/>
  <c r="OT3"/>
  <c r="OT2"/>
  <c r="OT1"/>
  <c r="OM3"/>
  <c r="OM2"/>
  <c r="OM1"/>
  <c r="NR3"/>
  <c r="NR2"/>
  <c r="NR1"/>
  <c r="OF2"/>
  <c r="OF1"/>
  <c r="ND3"/>
  <c r="ND2"/>
  <c r="ND1"/>
  <c r="NY2"/>
  <c r="NY1"/>
  <c r="MW3"/>
  <c r="MW2"/>
  <c r="MW1"/>
  <c r="NK2"/>
  <c r="NK1"/>
  <c r="MP3"/>
  <c r="MP2"/>
  <c r="MP1"/>
  <c r="MI3"/>
  <c r="MI2"/>
  <c r="MI1"/>
  <c r="MB2"/>
  <c r="MB1"/>
  <c r="LN3"/>
  <c r="LN2"/>
  <c r="LN1"/>
  <c r="KZ3"/>
  <c r="KZ2"/>
  <c r="KZ1"/>
  <c r="JX2"/>
  <c r="JX1"/>
  <c r="KE3"/>
  <c r="KE2"/>
  <c r="KE1"/>
  <c r="KS2"/>
  <c r="KS1"/>
  <c r="KL2"/>
  <c r="KL1"/>
  <c r="JQ3"/>
  <c r="JQ2"/>
  <c r="JQ1"/>
  <c r="JC3"/>
  <c r="JC2"/>
  <c r="JC1"/>
  <c r="JJ2"/>
  <c r="JJ1"/>
  <c r="IV3"/>
  <c r="IV2"/>
  <c r="IV1"/>
  <c r="IO3"/>
  <c r="IO2"/>
  <c r="IO1"/>
  <c r="IA2"/>
  <c r="IA1"/>
  <c r="IH2"/>
  <c r="IH1"/>
  <c r="HM2"/>
  <c r="HM1"/>
  <c r="HT2"/>
  <c r="HT1"/>
  <c r="GY3"/>
  <c r="GY2"/>
  <c r="GY1"/>
  <c r="HF2"/>
  <c r="HF1"/>
  <c r="GR3"/>
  <c r="GR2"/>
  <c r="GR1"/>
  <c r="GK3"/>
  <c r="GK2"/>
  <c r="GK1"/>
  <c r="FW3"/>
  <c r="FW2"/>
  <c r="FW1"/>
  <c r="DE2"/>
  <c r="DE1"/>
  <c r="FI2"/>
  <c r="FI1"/>
  <c r="BH2"/>
  <c r="BH1"/>
  <c r="FB2"/>
  <c r="FB1"/>
  <c r="FP2"/>
  <c r="FP1"/>
  <c r="EU3"/>
  <c r="EU2"/>
  <c r="EU1"/>
  <c r="EN2"/>
  <c r="EN1"/>
  <c r="EG3"/>
  <c r="EG2"/>
  <c r="EG1"/>
  <c r="DZ3"/>
  <c r="DZ1"/>
  <c r="DL3"/>
  <c r="DL2"/>
  <c r="DL1"/>
  <c r="DS2"/>
  <c r="DS1"/>
  <c r="CX3"/>
  <c r="CX2"/>
  <c r="CX1"/>
  <c r="CQ2"/>
  <c r="CQ1"/>
  <c r="CJ3"/>
  <c r="CJ2"/>
  <c r="CJ1"/>
  <c r="CC3"/>
  <c r="CC2"/>
  <c r="CC1"/>
  <c r="BV2"/>
  <c r="BV1"/>
  <c r="BO3"/>
  <c r="BO2"/>
  <c r="BO1"/>
  <c r="AT2"/>
  <c r="AT1"/>
  <c r="AM2"/>
  <c r="AM1"/>
  <c r="AH104" l="1"/>
  <c r="AH101"/>
  <c r="AH98"/>
  <c r="AH96"/>
  <c r="AH97"/>
  <c r="AH102"/>
  <c r="AH105"/>
  <c r="AJ93"/>
  <c r="AH95"/>
  <c r="AH94"/>
  <c r="AH93"/>
  <c r="AH100"/>
  <c r="AH103"/>
  <c r="AH106"/>
  <c r="AH107"/>
  <c r="N2" i="4"/>
  <c r="M2"/>
  <c r="AB104" i="2"/>
  <c r="AB103"/>
  <c r="AB102"/>
  <c r="Z102" s="1"/>
  <c r="AA102" s="1"/>
  <c r="AB101"/>
  <c r="Z101" s="1"/>
  <c r="AA101" s="1"/>
  <c r="A86"/>
  <c r="A87"/>
  <c r="A88"/>
  <c r="A89"/>
  <c r="JE92" l="1"/>
  <c r="HA92"/>
  <c r="HO92"/>
  <c r="IC92"/>
  <c r="KG92"/>
  <c r="KN92"/>
  <c r="HH92"/>
  <c r="EW92"/>
  <c r="GM92"/>
  <c r="FD92"/>
  <c r="GF92"/>
  <c r="EI92"/>
  <c r="EB92"/>
  <c r="DU92"/>
  <c r="DN92"/>
  <c r="DG92"/>
  <c r="EP92"/>
  <c r="CZ92"/>
  <c r="CS92"/>
  <c r="BQ92"/>
  <c r="CE92"/>
  <c r="CL92"/>
  <c r="BX92"/>
  <c r="AV92"/>
  <c r="BC92"/>
  <c r="BJ92"/>
  <c r="T92"/>
  <c r="M92"/>
  <c r="F92"/>
  <c r="JZ92"/>
  <c r="PX92"/>
  <c r="QS92"/>
  <c r="PJ92"/>
  <c r="PC92"/>
  <c r="NF92"/>
  <c r="LP92"/>
  <c r="IX92"/>
  <c r="FR92"/>
  <c r="JS92"/>
  <c r="HV92"/>
  <c r="IJ92"/>
  <c r="QL92"/>
  <c r="MK92"/>
  <c r="MD92"/>
  <c r="GT92"/>
  <c r="LB92"/>
  <c r="IQ92"/>
  <c r="OO92"/>
  <c r="MR92"/>
  <c r="OA92"/>
  <c r="OV92"/>
  <c r="NT92"/>
  <c r="MY92"/>
  <c r="KU92"/>
  <c r="OH92"/>
  <c r="QE92"/>
  <c r="PQ92"/>
  <c r="NM92"/>
  <c r="JL92"/>
  <c r="FY92"/>
  <c r="FK92"/>
  <c r="AO92"/>
  <c r="AH92"/>
  <c r="Y108" l="1"/>
  <c r="E65" i="4"/>
  <c r="E63"/>
  <c r="E67"/>
  <c r="AF3" i="2"/>
  <c r="Y3"/>
  <c r="AF2"/>
  <c r="Y2"/>
  <c r="AF1"/>
  <c r="Y1"/>
  <c r="AA107" l="1"/>
  <c r="AA106"/>
  <c r="AA92"/>
  <c r="AA93"/>
  <c r="AA95"/>
  <c r="AC93"/>
  <c r="AA100"/>
  <c r="AA105"/>
  <c r="AA94"/>
  <c r="E37" i="4"/>
  <c r="E32"/>
  <c r="E29"/>
  <c r="E16"/>
  <c r="E59"/>
  <c r="E51"/>
  <c r="E53"/>
  <c r="E33"/>
  <c r="E3"/>
  <c r="E34"/>
  <c r="E45"/>
  <c r="E42"/>
  <c r="E11"/>
  <c r="E61"/>
  <c r="E14"/>
  <c r="E41"/>
  <c r="E50"/>
  <c r="E44"/>
  <c r="E27"/>
  <c r="E5"/>
  <c r="E57"/>
  <c r="E43"/>
  <c r="E55"/>
  <c r="E22"/>
  <c r="E39"/>
  <c r="E19"/>
  <c r="E9"/>
  <c r="E52"/>
  <c r="E12"/>
  <c r="E28"/>
  <c r="E6"/>
  <c r="E40"/>
  <c r="E26"/>
  <c r="E17"/>
  <c r="E71"/>
  <c r="E68"/>
  <c r="E48"/>
  <c r="E60"/>
  <c r="E54"/>
  <c r="E46"/>
  <c r="E49"/>
  <c r="R3" i="2"/>
  <c r="R2"/>
  <c r="R1"/>
  <c r="K1"/>
  <c r="K2"/>
  <c r="K3"/>
  <c r="E75" i="4" l="1"/>
</calcChain>
</file>

<file path=xl/sharedStrings.xml><?xml version="1.0" encoding="utf-8"?>
<sst xmlns="http://schemas.openxmlformats.org/spreadsheetml/2006/main" count="17099" uniqueCount="412">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</sst>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6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3" fillId="0" borderId="51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206574336"/>
        <c:axId val="206575872"/>
      </c:lineChart>
      <c:catAx>
        <c:axId val="206574336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6575872"/>
        <c:crosses val="autoZero"/>
        <c:auto val="1"/>
        <c:lblAlgn val="ctr"/>
        <c:lblOffset val="100"/>
      </c:catAx>
      <c:valAx>
        <c:axId val="206575872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tickLblPos val="none"/>
        <c:crossAx val="2065743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/>
        <c:gapWidth val="50"/>
        <c:overlap val="-50"/>
        <c:axId val="213578112"/>
        <c:axId val="213579648"/>
      </c:barChart>
      <c:catAx>
        <c:axId val="213578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3579648"/>
        <c:crosses val="autoZero"/>
        <c:auto val="1"/>
        <c:lblAlgn val="ctr"/>
        <c:lblOffset val="100"/>
      </c:catAx>
      <c:valAx>
        <c:axId val="213579648"/>
        <c:scaling>
          <c:orientation val="minMax"/>
          <c:max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357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OH90"/>
  <sheetViews>
    <sheetView zoomScale="90" zoomScaleNormal="90" workbookViewId="0">
      <pane xSplit="3" ySplit="5" topLeftCell="IG22" activePane="bottomRight" state="frozen"/>
      <selection pane="topRight" activeCell="D1" sqref="D1"/>
      <selection pane="bottomLeft" activeCell="A6" sqref="A6"/>
      <selection pane="bottomRight" activeCell="IV6" sqref="IV6"/>
    </sheetView>
  </sheetViews>
  <sheetFormatPr defaultColWidth="9.109375" defaultRowHeight="13.2"/>
  <cols>
    <col min="1" max="1" width="4.6640625" style="12" customWidth="1"/>
    <col min="2" max="2" width="24.6640625" style="26" customWidth="1"/>
    <col min="3" max="3" width="0.88671875" style="26" customWidth="1"/>
    <col min="4" max="4" width="2.6640625" style="26" hidden="1" customWidth="1"/>
    <col min="5" max="5" width="1.6640625" style="26" hidden="1" customWidth="1"/>
    <col min="6" max="6" width="2.6640625" style="26" hidden="1" customWidth="1"/>
    <col min="7" max="8" width="11.33203125" style="26" hidden="1" customWidth="1"/>
    <col min="9" max="9" width="0.88671875" style="26" hidden="1" customWidth="1"/>
    <col min="10" max="10" width="2.6640625" style="12" customWidth="1"/>
    <col min="11" max="11" width="1.6640625" style="12" customWidth="1"/>
    <col min="12" max="12" width="2.6640625" style="12" customWidth="1"/>
    <col min="13" max="13" width="11.109375" style="12" bestFit="1" customWidth="1"/>
    <col min="14" max="14" width="11.44140625" style="12" bestFit="1" customWidth="1"/>
    <col min="15" max="15" width="0.88671875" style="12" customWidth="1"/>
    <col min="16" max="16" width="2.6640625" style="12" customWidth="1"/>
    <col min="17" max="17" width="1.6640625" style="12" customWidth="1"/>
    <col min="18" max="18" width="2.6640625" style="12" customWidth="1"/>
    <col min="19" max="19" width="11.109375" style="12" bestFit="1" customWidth="1"/>
    <col min="20" max="20" width="11.44140625" style="12" bestFit="1" customWidth="1"/>
    <col min="21" max="21" width="0.88671875" style="12" customWidth="1"/>
    <col min="22" max="22" width="2.6640625" style="12" customWidth="1"/>
    <col min="23" max="23" width="1.6640625" style="12" customWidth="1"/>
    <col min="24" max="24" width="2.6640625" style="12" customWidth="1"/>
    <col min="25" max="26" width="10.6640625" style="12" bestFit="1" customWidth="1"/>
    <col min="27" max="27" width="0.88671875" style="12" customWidth="1"/>
    <col min="28" max="28" width="2.6640625" style="12" customWidth="1"/>
    <col min="29" max="29" width="1.6640625" style="12" customWidth="1"/>
    <col min="30" max="30" width="2.6640625" style="12" customWidth="1"/>
    <col min="31" max="31" width="11.109375" style="12" bestFit="1" customWidth="1"/>
    <col min="32" max="32" width="11.44140625" style="12" bestFit="1" customWidth="1"/>
    <col min="33" max="33" width="0.88671875" style="29" customWidth="1"/>
    <col min="34" max="34" width="2.6640625" style="29" customWidth="1"/>
    <col min="35" max="35" width="1.6640625" style="29" customWidth="1"/>
    <col min="36" max="36" width="2.6640625" style="29" customWidth="1"/>
    <col min="37" max="37" width="11.109375" style="29" customWidth="1"/>
    <col min="38" max="38" width="10.44140625" style="29" bestFit="1" customWidth="1"/>
    <col min="39" max="39" width="0.88671875" style="12" customWidth="1"/>
    <col min="40" max="40" width="2.6640625" style="12" customWidth="1"/>
    <col min="41" max="41" width="1.6640625" style="12" customWidth="1"/>
    <col min="42" max="42" width="2.6640625" style="12" customWidth="1"/>
    <col min="43" max="44" width="12.88671875" style="12" bestFit="1" customWidth="1"/>
    <col min="45" max="45" width="0.88671875" style="29" customWidth="1"/>
    <col min="46" max="46" width="2.6640625" style="29" customWidth="1"/>
    <col min="47" max="47" width="1.6640625" style="29" customWidth="1"/>
    <col min="48" max="48" width="2.6640625" style="29" customWidth="1"/>
    <col min="49" max="49" width="11" style="29" customWidth="1"/>
    <col min="50" max="50" width="10.88671875" style="29" bestFit="1" customWidth="1"/>
    <col min="51" max="51" width="0.88671875" style="29" customWidth="1"/>
    <col min="52" max="52" width="2.6640625" style="29" customWidth="1"/>
    <col min="53" max="53" width="1.6640625" style="29" customWidth="1"/>
    <col min="54" max="54" width="2.6640625" style="29" customWidth="1"/>
    <col min="55" max="55" width="12.88671875" style="29" bestFit="1" customWidth="1"/>
    <col min="56" max="56" width="12.88671875" style="12" bestFit="1" customWidth="1"/>
    <col min="57" max="57" width="0.88671875" style="29" customWidth="1"/>
    <col min="58" max="58" width="2.6640625" style="29" customWidth="1"/>
    <col min="59" max="59" width="1.6640625" style="29" customWidth="1"/>
    <col min="60" max="60" width="2.6640625" style="29" customWidth="1"/>
    <col min="61" max="61" width="9.44140625" style="29" bestFit="1" customWidth="1"/>
    <col min="62" max="62" width="10.88671875" style="29" bestFit="1" customWidth="1"/>
    <col min="63" max="63" width="0.88671875" style="12" customWidth="1"/>
    <col min="64" max="64" width="2.6640625" style="12" customWidth="1"/>
    <col min="65" max="65" width="1.6640625" style="12" customWidth="1"/>
    <col min="66" max="66" width="2.6640625" style="12" customWidth="1"/>
    <col min="67" max="67" width="12.44140625" style="12" customWidth="1"/>
    <col min="68" max="68" width="12.109375" style="12" customWidth="1"/>
    <col min="69" max="69" width="0.88671875" style="12" customWidth="1"/>
    <col min="70" max="70" width="2.6640625" style="12" customWidth="1"/>
    <col min="71" max="71" width="1.6640625" style="12" customWidth="1"/>
    <col min="72" max="72" width="2.6640625" style="12" customWidth="1"/>
    <col min="73" max="74" width="11.109375" style="12" bestFit="1" customWidth="1"/>
    <col min="75" max="75" width="0.88671875" style="29" customWidth="1"/>
    <col min="76" max="76" width="2.6640625" style="29" customWidth="1"/>
    <col min="77" max="77" width="1.6640625" style="29" customWidth="1"/>
    <col min="78" max="78" width="2.6640625" style="29" customWidth="1"/>
    <col min="79" max="79" width="12.109375" style="29" customWidth="1"/>
    <col min="80" max="80" width="12" style="29" customWidth="1"/>
    <col min="81" max="81" width="0.88671875" style="12" customWidth="1"/>
    <col min="82" max="82" width="2.6640625" style="12" customWidth="1"/>
    <col min="83" max="83" width="1.6640625" style="12" customWidth="1"/>
    <col min="84" max="84" width="2.6640625" style="12" customWidth="1"/>
    <col min="85" max="85" width="12.33203125" style="12" customWidth="1"/>
    <col min="86" max="86" width="11.88671875" style="12" customWidth="1"/>
    <col min="87" max="87" width="0.88671875" style="29" customWidth="1"/>
    <col min="88" max="88" width="2.6640625" style="29" customWidth="1"/>
    <col min="89" max="89" width="1.6640625" style="29" customWidth="1"/>
    <col min="90" max="90" width="2.6640625" style="29" customWidth="1"/>
    <col min="91" max="91" width="12" style="29" customWidth="1"/>
    <col min="92" max="92" width="11.6640625" style="29" customWidth="1"/>
    <col min="93" max="93" width="0.88671875" style="12" customWidth="1"/>
    <col min="94" max="94" width="2.6640625" style="12" customWidth="1"/>
    <col min="95" max="95" width="1.6640625" style="12" customWidth="1"/>
    <col min="96" max="96" width="2.6640625" style="12" customWidth="1"/>
    <col min="97" max="97" width="10.88671875" style="12" bestFit="1" customWidth="1"/>
    <col min="98" max="98" width="12.88671875" style="12" bestFit="1" customWidth="1"/>
    <col min="99" max="99" width="0.88671875" style="29" customWidth="1"/>
    <col min="100" max="100" width="2.6640625" style="29" customWidth="1"/>
    <col min="101" max="101" width="1.6640625" style="29" customWidth="1"/>
    <col min="102" max="102" width="2.6640625" style="29" customWidth="1"/>
    <col min="103" max="103" width="8.6640625" style="29" bestFit="1" customWidth="1"/>
    <col min="104" max="104" width="12" style="29" customWidth="1"/>
    <col min="105" max="105" width="0.88671875" style="12" customWidth="1"/>
    <col min="106" max="106" width="2.6640625" style="12" customWidth="1"/>
    <col min="107" max="107" width="1.6640625" style="12" customWidth="1"/>
    <col min="108" max="108" width="2.6640625" style="12" customWidth="1"/>
    <col min="109" max="109" width="9.109375" style="12"/>
    <col min="110" max="110" width="12" style="12" customWidth="1"/>
    <col min="111" max="111" width="0.88671875" style="12" customWidth="1"/>
    <col min="112" max="112" width="2.6640625" style="12" customWidth="1"/>
    <col min="113" max="113" width="1.6640625" style="12" customWidth="1"/>
    <col min="114" max="114" width="2.6640625" style="12" customWidth="1"/>
    <col min="115" max="115" width="9" style="12" bestFit="1" customWidth="1"/>
    <col min="116" max="116" width="10.88671875" style="12" bestFit="1" customWidth="1"/>
    <col min="117" max="117" width="0.88671875" style="29" customWidth="1"/>
    <col min="118" max="118" width="2.6640625" style="29" customWidth="1"/>
    <col min="119" max="119" width="1.6640625" style="29" customWidth="1"/>
    <col min="120" max="120" width="2.6640625" style="29" customWidth="1"/>
    <col min="121" max="121" width="9" style="29" bestFit="1" customWidth="1"/>
    <col min="122" max="122" width="10.44140625" style="29" bestFit="1" customWidth="1"/>
    <col min="123" max="123" width="0.88671875" style="12" customWidth="1"/>
    <col min="124" max="124" width="2.6640625" style="12" customWidth="1"/>
    <col min="125" max="125" width="1.6640625" style="12" customWidth="1"/>
    <col min="126" max="126" width="2.6640625" style="12" customWidth="1"/>
    <col min="127" max="127" width="12" style="12" customWidth="1"/>
    <col min="128" max="128" width="12.44140625" style="12" customWidth="1"/>
    <col min="129" max="129" width="0.88671875" style="12" customWidth="1"/>
    <col min="130" max="130" width="2.6640625" style="12" customWidth="1"/>
    <col min="131" max="131" width="1.6640625" style="12" customWidth="1"/>
    <col min="132" max="132" width="2.6640625" style="12" customWidth="1"/>
    <col min="133" max="133" width="10" style="12" customWidth="1"/>
    <col min="134" max="134" width="12.5546875" style="12" customWidth="1"/>
    <col min="135" max="135" width="0.88671875" style="12" customWidth="1"/>
    <col min="136" max="136" width="2.6640625" style="12" customWidth="1"/>
    <col min="137" max="137" width="1.6640625" style="12" customWidth="1"/>
    <col min="138" max="138" width="2.6640625" style="12" customWidth="1"/>
    <col min="139" max="139" width="11.5546875" style="12" bestFit="1" customWidth="1"/>
    <col min="140" max="140" width="10.33203125" style="12" customWidth="1"/>
    <col min="141" max="141" width="0.88671875" style="29" customWidth="1"/>
    <col min="142" max="142" width="2.6640625" style="29" customWidth="1"/>
    <col min="143" max="143" width="1.6640625" style="29" customWidth="1"/>
    <col min="144" max="144" width="2.6640625" style="29" customWidth="1"/>
    <col min="145" max="145" width="9.5546875" style="29" customWidth="1"/>
    <col min="146" max="146" width="11.5546875" style="29" customWidth="1"/>
    <col min="147" max="147" width="0.88671875" style="12" customWidth="1"/>
    <col min="148" max="148" width="2.6640625" style="12" customWidth="1"/>
    <col min="149" max="149" width="1.6640625" style="12" customWidth="1"/>
    <col min="150" max="150" width="2.6640625" style="12" customWidth="1"/>
    <col min="151" max="151" width="11.88671875" style="12" customWidth="1"/>
    <col min="152" max="152" width="12.5546875" style="12" customWidth="1"/>
    <col min="153" max="153" width="0.88671875" style="12" customWidth="1"/>
    <col min="154" max="154" width="3.33203125" style="12" customWidth="1"/>
    <col min="155" max="155" width="1.88671875" style="12" customWidth="1"/>
    <col min="156" max="156" width="2.5546875" style="12" customWidth="1"/>
    <col min="157" max="157" width="8.88671875" style="12" customWidth="1"/>
    <col min="158" max="158" width="10.88671875" style="12" bestFit="1" customWidth="1"/>
    <col min="159" max="159" width="0.88671875" style="12" customWidth="1"/>
    <col min="160" max="160" width="2.6640625" style="12" customWidth="1"/>
    <col min="161" max="161" width="1.6640625" style="12" customWidth="1"/>
    <col min="162" max="162" width="2.6640625" style="12" customWidth="1"/>
    <col min="163" max="163" width="9.5546875" style="12" customWidth="1"/>
    <col min="164" max="164" width="11.6640625" style="12" customWidth="1"/>
    <col min="165" max="165" width="0.88671875" style="29" customWidth="1"/>
    <col min="166" max="166" width="2.6640625" style="29" customWidth="1"/>
    <col min="167" max="167" width="1.6640625" style="29" customWidth="1"/>
    <col min="168" max="168" width="2.6640625" style="29" customWidth="1"/>
    <col min="169" max="169" width="10.109375" style="29" customWidth="1"/>
    <col min="170" max="170" width="10.33203125" style="29" customWidth="1"/>
    <col min="171" max="171" width="0.88671875" style="12" customWidth="1"/>
    <col min="172" max="172" width="2.6640625" style="12" customWidth="1"/>
    <col min="173" max="173" width="1.6640625" style="12" customWidth="1"/>
    <col min="174" max="174" width="2.6640625" style="12" customWidth="1"/>
    <col min="175" max="175" width="9.6640625" style="12" customWidth="1"/>
    <col min="176" max="176" width="10.5546875" style="12" bestFit="1" customWidth="1"/>
    <col min="177" max="177" width="0.88671875" style="12" customWidth="1"/>
    <col min="178" max="178" width="2.6640625" style="12" customWidth="1"/>
    <col min="179" max="179" width="1.6640625" style="12" customWidth="1"/>
    <col min="180" max="180" width="2.6640625" style="12" customWidth="1"/>
    <col min="181" max="181" width="9.88671875" style="12" customWidth="1"/>
    <col min="182" max="182" width="10.88671875" style="12" bestFit="1" customWidth="1"/>
    <col min="183" max="183" width="0.88671875" style="12" customWidth="1"/>
    <col min="184" max="184" width="2.6640625" style="12" customWidth="1"/>
    <col min="185" max="185" width="1.6640625" style="12" customWidth="1"/>
    <col min="186" max="186" width="2.6640625" style="12" customWidth="1"/>
    <col min="187" max="187" width="9.109375" style="12"/>
    <col min="188" max="188" width="12" style="12" customWidth="1"/>
    <col min="189" max="189" width="0.88671875" style="29" customWidth="1"/>
    <col min="190" max="190" width="2.6640625" style="29" customWidth="1"/>
    <col min="191" max="191" width="1.6640625" style="29" customWidth="1"/>
    <col min="192" max="192" width="2.6640625" style="29" customWidth="1"/>
    <col min="193" max="193" width="9.5546875" style="29" customWidth="1"/>
    <col min="194" max="194" width="11" style="29" customWidth="1"/>
    <col min="195" max="195" width="0.88671875" style="29" customWidth="1"/>
    <col min="196" max="196" width="2.6640625" style="29" customWidth="1"/>
    <col min="197" max="197" width="1.6640625" style="29" customWidth="1"/>
    <col min="198" max="198" width="2.6640625" style="29" customWidth="1"/>
    <col min="199" max="199" width="9.109375" style="29" customWidth="1"/>
    <col min="200" max="200" width="9.6640625" style="29" customWidth="1"/>
    <col min="201" max="201" width="0.88671875" style="29" customWidth="1"/>
    <col min="202" max="202" width="2.6640625" style="29" customWidth="1"/>
    <col min="203" max="203" width="1.6640625" style="29" customWidth="1"/>
    <col min="204" max="204" width="2.6640625" style="29" customWidth="1"/>
    <col min="205" max="205" width="11.5546875" style="29" bestFit="1" customWidth="1"/>
    <col min="206" max="206" width="12.109375" style="29" customWidth="1"/>
    <col min="207" max="207" width="0.88671875" style="12" customWidth="1"/>
    <col min="208" max="208" width="2.6640625" style="12" customWidth="1"/>
    <col min="209" max="209" width="1.6640625" style="12" customWidth="1"/>
    <col min="210" max="210" width="2.6640625" style="12" customWidth="1"/>
    <col min="211" max="211" width="9.109375" style="12" customWidth="1"/>
    <col min="212" max="212" width="11.109375" style="12" customWidth="1"/>
    <col min="213" max="213" width="0.88671875" style="12" customWidth="1"/>
    <col min="214" max="214" width="2.6640625" style="12" customWidth="1"/>
    <col min="215" max="215" width="1.6640625" style="12" customWidth="1"/>
    <col min="216" max="216" width="2.6640625" style="12" customWidth="1"/>
    <col min="217" max="217" width="9.6640625" style="12" customWidth="1"/>
    <col min="218" max="218" width="12" style="12" customWidth="1"/>
    <col min="219" max="219" width="0.88671875" style="29" customWidth="1"/>
    <col min="220" max="220" width="2.6640625" style="29" customWidth="1"/>
    <col min="221" max="221" width="1.6640625" style="29" customWidth="1"/>
    <col min="222" max="222" width="2.6640625" style="29" customWidth="1"/>
    <col min="223" max="223" width="11.5546875" style="29" bestFit="1" customWidth="1"/>
    <col min="224" max="224" width="10.88671875" style="29" bestFit="1" customWidth="1"/>
    <col min="225" max="225" width="0.88671875" style="12" customWidth="1"/>
    <col min="226" max="226" width="2.6640625" style="12" customWidth="1"/>
    <col min="227" max="227" width="1.6640625" style="12" customWidth="1"/>
    <col min="228" max="228" width="2.6640625" style="12" customWidth="1"/>
    <col min="229" max="229" width="9.6640625" style="12" bestFit="1" customWidth="1"/>
    <col min="230" max="230" width="12.33203125" style="12" customWidth="1"/>
    <col min="231" max="231" width="0.88671875" style="12" hidden="1" customWidth="1"/>
    <col min="232" max="232" width="2.6640625" style="12" hidden="1" customWidth="1"/>
    <col min="233" max="233" width="1.6640625" style="12" hidden="1" customWidth="1"/>
    <col min="234" max="234" width="2.6640625" style="12" hidden="1" customWidth="1"/>
    <col min="235" max="235" width="0" style="12" hidden="1" customWidth="1"/>
    <col min="236" max="236" width="12.6640625" style="12" hidden="1" customWidth="1"/>
    <col min="237" max="237" width="0.88671875" style="29" customWidth="1"/>
    <col min="238" max="238" width="2.6640625" style="29" customWidth="1"/>
    <col min="239" max="239" width="1.6640625" style="29" customWidth="1"/>
    <col min="240" max="240" width="2.6640625" style="29" customWidth="1"/>
    <col min="241" max="241" width="9.109375" style="29"/>
    <col min="242" max="242" width="10.88671875" style="29" bestFit="1" customWidth="1"/>
    <col min="243" max="243" width="0.88671875" style="12" hidden="1" customWidth="1"/>
    <col min="244" max="244" width="2.6640625" style="12" hidden="1" customWidth="1"/>
    <col min="245" max="245" width="1.6640625" style="12" hidden="1" customWidth="1"/>
    <col min="246" max="246" width="2.6640625" style="12" hidden="1" customWidth="1"/>
    <col min="247" max="247" width="9.109375" style="12" hidden="1" customWidth="1"/>
    <col min="248" max="248" width="10.44140625" style="12" hidden="1" customWidth="1"/>
    <col min="249" max="249" width="0.88671875" style="12" customWidth="1"/>
    <col min="250" max="250" width="2.6640625" style="12" customWidth="1"/>
    <col min="251" max="251" width="1.6640625" style="12" customWidth="1"/>
    <col min="252" max="252" width="2.6640625" style="12" customWidth="1"/>
    <col min="253" max="253" width="10" style="12" customWidth="1"/>
    <col min="254" max="254" width="10.33203125" style="12" customWidth="1"/>
    <col min="255" max="255" width="0.88671875" style="29" customWidth="1"/>
    <col min="256" max="256" width="2.6640625" style="29" customWidth="1"/>
    <col min="257" max="257" width="1.6640625" style="29" customWidth="1"/>
    <col min="258" max="258" width="2.6640625" style="29" customWidth="1"/>
    <col min="259" max="259" width="9.109375" style="29"/>
    <col min="260" max="260" width="10.88671875" style="29" bestFit="1" customWidth="1"/>
    <col min="261" max="261" width="0.88671875" style="29" customWidth="1"/>
    <col min="262" max="262" width="2.6640625" style="29" customWidth="1"/>
    <col min="263" max="263" width="1.6640625" style="29" customWidth="1"/>
    <col min="264" max="264" width="2.6640625" style="29" customWidth="1"/>
    <col min="265" max="265" width="9.109375" style="29"/>
    <col min="266" max="266" width="10.88671875" style="29" bestFit="1" customWidth="1"/>
    <col min="267" max="267" width="0.88671875" style="12" customWidth="1"/>
    <col min="268" max="268" width="2.6640625" style="12" customWidth="1"/>
    <col min="269" max="269" width="1.6640625" style="12" customWidth="1"/>
    <col min="270" max="270" width="2.6640625" style="12" customWidth="1"/>
    <col min="271" max="272" width="9.109375" style="12"/>
    <col min="273" max="273" width="0.88671875" style="29" customWidth="1"/>
    <col min="274" max="274" width="2.6640625" style="29" customWidth="1"/>
    <col min="275" max="275" width="1.6640625" style="29" customWidth="1"/>
    <col min="276" max="276" width="2.6640625" style="29" customWidth="1"/>
    <col min="277" max="277" width="9.109375" style="29"/>
    <col min="278" max="278" width="10.88671875" style="29" bestFit="1" customWidth="1"/>
    <col min="279" max="279" width="0.88671875" style="12" customWidth="1"/>
    <col min="280" max="280" width="2.6640625" style="12" customWidth="1"/>
    <col min="281" max="281" width="1.6640625" style="12" customWidth="1"/>
    <col min="282" max="282" width="2.6640625" style="12" customWidth="1"/>
    <col min="283" max="284" width="9.109375" style="12" customWidth="1"/>
    <col min="285" max="285" width="0.88671875" style="12" customWidth="1"/>
    <col min="286" max="286" width="2.6640625" style="12" customWidth="1"/>
    <col min="287" max="287" width="1.6640625" style="12" customWidth="1"/>
    <col min="288" max="288" width="2.6640625" style="12" customWidth="1"/>
    <col min="289" max="289" width="10.5546875" style="12" bestFit="1" customWidth="1"/>
    <col min="290" max="290" width="10.44140625" style="12" bestFit="1" customWidth="1"/>
    <col min="291" max="291" width="0.88671875" style="29" customWidth="1"/>
    <col min="292" max="292" width="2.6640625" style="29" customWidth="1"/>
    <col min="293" max="293" width="1.6640625" style="29" customWidth="1"/>
    <col min="294" max="294" width="2.6640625" style="29" customWidth="1"/>
    <col min="295" max="295" width="10" style="29" bestFit="1" customWidth="1"/>
    <col min="296" max="296" width="10.5546875" style="29" bestFit="1" customWidth="1"/>
    <col min="297" max="297" width="0.88671875" style="12" customWidth="1"/>
    <col min="298" max="298" width="2.6640625" style="12" customWidth="1"/>
    <col min="299" max="299" width="1.6640625" style="12" customWidth="1"/>
    <col min="300" max="300" width="2.6640625" style="12" customWidth="1"/>
    <col min="301" max="301" width="9.109375" style="12" customWidth="1"/>
    <col min="302" max="302" width="10.33203125" style="12" customWidth="1"/>
    <col min="303" max="303" width="0.88671875" style="29" customWidth="1"/>
    <col min="304" max="304" width="2.6640625" style="29" customWidth="1"/>
    <col min="305" max="305" width="1.6640625" style="29" customWidth="1"/>
    <col min="306" max="306" width="2.6640625" style="29" customWidth="1"/>
    <col min="307" max="307" width="9.109375" style="29"/>
    <col min="308" max="308" width="11.5546875" style="29" bestFit="1" customWidth="1"/>
    <col min="309" max="309" width="0.88671875" style="12" customWidth="1"/>
    <col min="310" max="310" width="2.6640625" style="12" customWidth="1"/>
    <col min="311" max="311" width="1.6640625" style="12" customWidth="1"/>
    <col min="312" max="312" width="2.6640625" style="12" customWidth="1"/>
    <col min="313" max="313" width="9.109375" style="12" customWidth="1"/>
    <col min="314" max="314" width="10.33203125" style="12" customWidth="1"/>
    <col min="315" max="315" width="0.88671875" style="29" customWidth="1"/>
    <col min="316" max="316" width="2.6640625" style="29" customWidth="1"/>
    <col min="317" max="317" width="1.6640625" style="29" customWidth="1"/>
    <col min="318" max="318" width="2.6640625" style="29" customWidth="1"/>
    <col min="319" max="319" width="11.5546875" style="29" bestFit="1" customWidth="1"/>
    <col min="320" max="320" width="9" style="29" customWidth="1"/>
    <col min="321" max="321" width="0.88671875" style="12" customWidth="1"/>
    <col min="322" max="322" width="2.6640625" style="12" customWidth="1"/>
    <col min="323" max="323" width="1.6640625" style="12" customWidth="1"/>
    <col min="324" max="324" width="2.6640625" style="12" customWidth="1"/>
    <col min="325" max="326" width="9.109375" style="12" customWidth="1"/>
    <col min="327" max="327" width="0.88671875" style="29" customWidth="1"/>
    <col min="328" max="328" width="2.6640625" style="29" customWidth="1"/>
    <col min="329" max="329" width="1.6640625" style="29" customWidth="1"/>
    <col min="330" max="330" width="2.6640625" style="29" customWidth="1"/>
    <col min="331" max="331" width="9.5546875" style="29" customWidth="1"/>
    <col min="332" max="332" width="10.88671875" style="29" bestFit="1" customWidth="1"/>
    <col min="333" max="333" width="0.88671875" style="12" customWidth="1"/>
    <col min="334" max="334" width="2.6640625" style="12" customWidth="1"/>
    <col min="335" max="335" width="1.6640625" style="12" customWidth="1"/>
    <col min="336" max="336" width="2.6640625" style="12" customWidth="1"/>
    <col min="337" max="337" width="9.109375" style="12"/>
    <col min="338" max="338" width="10.44140625" style="12" bestFit="1" customWidth="1"/>
    <col min="339" max="339" width="0.88671875" style="29" customWidth="1"/>
    <col min="340" max="340" width="2.6640625" style="29" customWidth="1"/>
    <col min="341" max="341" width="1.6640625" style="29" customWidth="1"/>
    <col min="342" max="342" width="2.6640625" style="29" customWidth="1"/>
    <col min="343" max="343" width="9.109375" style="29"/>
    <col min="344" max="344" width="10.88671875" style="29" bestFit="1" customWidth="1"/>
    <col min="345" max="345" width="0.88671875" style="12" customWidth="1"/>
    <col min="346" max="346" width="2.6640625" style="12" customWidth="1"/>
    <col min="347" max="347" width="1.6640625" style="12" customWidth="1"/>
    <col min="348" max="348" width="2.6640625" style="12" customWidth="1"/>
    <col min="349" max="349" width="9.109375" style="12" customWidth="1"/>
    <col min="350" max="350" width="10.6640625" style="12" customWidth="1"/>
    <col min="351" max="351" width="0.88671875" style="29" customWidth="1"/>
    <col min="352" max="352" width="2.6640625" style="29" customWidth="1"/>
    <col min="353" max="353" width="1.6640625" style="29" customWidth="1"/>
    <col min="354" max="354" width="2.6640625" style="29" customWidth="1"/>
    <col min="355" max="355" width="9.109375" style="29"/>
    <col min="356" max="356" width="10.88671875" style="29" bestFit="1" customWidth="1"/>
    <col min="357" max="357" width="0.88671875" style="12" customWidth="1"/>
    <col min="358" max="358" width="2.6640625" style="12" customWidth="1"/>
    <col min="359" max="359" width="1.6640625" style="12" customWidth="1"/>
    <col min="360" max="360" width="2.6640625" style="12" customWidth="1"/>
    <col min="361" max="361" width="9.109375" style="12" customWidth="1"/>
    <col min="362" max="362" width="10.6640625" style="12" customWidth="1"/>
    <col min="363" max="363" width="0.88671875" style="29" customWidth="1"/>
    <col min="364" max="364" width="2.6640625" style="29" customWidth="1"/>
    <col min="365" max="365" width="1.6640625" style="29" customWidth="1"/>
    <col min="366" max="366" width="2.6640625" style="29" customWidth="1"/>
    <col min="367" max="367" width="9.109375" style="29"/>
    <col min="368" max="368" width="13.33203125" style="29" bestFit="1" customWidth="1"/>
    <col min="369" max="369" width="0.88671875" style="12" customWidth="1"/>
    <col min="370" max="370" width="2.6640625" style="12" customWidth="1"/>
    <col min="371" max="371" width="1.6640625" style="12" customWidth="1"/>
    <col min="372" max="372" width="2.6640625" style="12" customWidth="1"/>
    <col min="373" max="373" width="9.109375" style="12"/>
    <col min="374" max="374" width="10.88671875" style="12" bestFit="1" customWidth="1"/>
    <col min="375" max="375" width="0.88671875" style="12" customWidth="1"/>
    <col min="376" max="376" width="2.6640625" style="12" customWidth="1"/>
    <col min="377" max="377" width="1.6640625" style="12" customWidth="1"/>
    <col min="378" max="378" width="2.6640625" style="12" customWidth="1"/>
    <col min="379" max="380" width="9.109375" style="12" customWidth="1"/>
    <col min="381" max="381" width="0.88671875" style="29" customWidth="1"/>
    <col min="382" max="382" width="2.6640625" style="29" customWidth="1"/>
    <col min="383" max="383" width="1.6640625" style="29" customWidth="1"/>
    <col min="384" max="384" width="2.6640625" style="29" customWidth="1"/>
    <col min="385" max="385" width="9.109375" style="29" customWidth="1"/>
    <col min="386" max="386" width="9.88671875" style="29" customWidth="1"/>
    <col min="387" max="387" width="0.88671875" style="12" customWidth="1"/>
    <col min="388" max="388" width="2.6640625" style="12" customWidth="1"/>
    <col min="389" max="389" width="1.6640625" style="12" customWidth="1"/>
    <col min="390" max="390" width="2.6640625" style="12" customWidth="1"/>
    <col min="391" max="391" width="9.109375" style="12" customWidth="1"/>
    <col min="392" max="392" width="9.88671875" style="12" customWidth="1"/>
    <col min="393" max="393" width="0.6640625" style="12" customWidth="1"/>
    <col min="394" max="394" width="2.6640625" style="12" customWidth="1"/>
    <col min="395" max="395" width="1.5546875" style="12" customWidth="1"/>
    <col min="396" max="396" width="2.6640625" style="12" customWidth="1"/>
    <col min="397" max="16384" width="9.109375" style="12"/>
  </cols>
  <sheetData>
    <row r="1" spans="1:398" ht="18" customHeight="1">
      <c r="A1" s="452"/>
      <c r="B1" s="452"/>
      <c r="C1" s="452"/>
      <c r="D1" s="444"/>
      <c r="E1" s="445"/>
      <c r="F1" s="445"/>
      <c r="G1" s="445"/>
      <c r="H1" s="446"/>
      <c r="I1" s="21"/>
      <c r="J1" s="427" t="s">
        <v>45</v>
      </c>
      <c r="K1" s="428"/>
      <c r="L1" s="428"/>
      <c r="M1" s="428"/>
      <c r="N1" s="429"/>
      <c r="O1" s="23"/>
      <c r="P1" s="427" t="s">
        <v>51</v>
      </c>
      <c r="Q1" s="428"/>
      <c r="R1" s="428"/>
      <c r="S1" s="428"/>
      <c r="T1" s="429"/>
      <c r="U1" s="23"/>
      <c r="V1" s="427" t="s">
        <v>53</v>
      </c>
      <c r="W1" s="428"/>
      <c r="X1" s="428"/>
      <c r="Y1" s="428"/>
      <c r="Z1" s="429"/>
      <c r="AA1" s="23"/>
      <c r="AB1" s="427" t="s">
        <v>54</v>
      </c>
      <c r="AC1" s="428"/>
      <c r="AD1" s="428"/>
      <c r="AE1" s="428"/>
      <c r="AF1" s="429"/>
      <c r="AG1" s="30"/>
      <c r="AH1" s="427" t="s">
        <v>55</v>
      </c>
      <c r="AI1" s="428"/>
      <c r="AJ1" s="428"/>
      <c r="AK1" s="428"/>
      <c r="AL1" s="429"/>
      <c r="AM1" s="23"/>
      <c r="AN1" s="433" t="s">
        <v>170</v>
      </c>
      <c r="AO1" s="434"/>
      <c r="AP1" s="434"/>
      <c r="AQ1" s="434"/>
      <c r="AR1" s="435"/>
      <c r="AS1" s="30"/>
      <c r="AT1" s="427" t="s">
        <v>56</v>
      </c>
      <c r="AU1" s="428"/>
      <c r="AV1" s="428"/>
      <c r="AW1" s="428"/>
      <c r="AX1" s="429"/>
      <c r="AY1" s="23"/>
      <c r="AZ1" s="411" t="s">
        <v>53</v>
      </c>
      <c r="BA1" s="412"/>
      <c r="BB1" s="412"/>
      <c r="BC1" s="412"/>
      <c r="BD1" s="413"/>
      <c r="BE1" s="30"/>
      <c r="BF1" s="427" t="s">
        <v>59</v>
      </c>
      <c r="BG1" s="428"/>
      <c r="BH1" s="428"/>
      <c r="BI1" s="428"/>
      <c r="BJ1" s="429"/>
      <c r="BK1" s="23"/>
      <c r="BL1" s="433" t="s">
        <v>170</v>
      </c>
      <c r="BM1" s="434"/>
      <c r="BN1" s="434"/>
      <c r="BO1" s="434"/>
      <c r="BP1" s="435"/>
      <c r="BQ1" s="23"/>
      <c r="BR1" s="427" t="s">
        <v>60</v>
      </c>
      <c r="BS1" s="428"/>
      <c r="BT1" s="428"/>
      <c r="BU1" s="428"/>
      <c r="BV1" s="429"/>
      <c r="BW1" s="30"/>
      <c r="BX1" s="427" t="s">
        <v>61</v>
      </c>
      <c r="BY1" s="428"/>
      <c r="BZ1" s="428"/>
      <c r="CA1" s="428"/>
      <c r="CB1" s="429"/>
      <c r="CC1" s="23"/>
      <c r="CD1" s="433" t="s">
        <v>170</v>
      </c>
      <c r="CE1" s="434"/>
      <c r="CF1" s="434"/>
      <c r="CG1" s="434"/>
      <c r="CH1" s="435"/>
      <c r="CI1" s="30"/>
      <c r="CJ1" s="427" t="s">
        <v>62</v>
      </c>
      <c r="CK1" s="428"/>
      <c r="CL1" s="428"/>
      <c r="CM1" s="428"/>
      <c r="CN1" s="429"/>
      <c r="CO1" s="23"/>
      <c r="CP1" s="411" t="s">
        <v>54</v>
      </c>
      <c r="CQ1" s="412"/>
      <c r="CR1" s="412"/>
      <c r="CS1" s="412"/>
      <c r="CT1" s="413"/>
      <c r="CU1" s="30"/>
      <c r="CV1" s="427" t="s">
        <v>63</v>
      </c>
      <c r="CW1" s="428"/>
      <c r="CX1" s="428"/>
      <c r="CY1" s="428"/>
      <c r="CZ1" s="429"/>
      <c r="DA1" s="23"/>
      <c r="DB1" s="433" t="s">
        <v>170</v>
      </c>
      <c r="DC1" s="434"/>
      <c r="DD1" s="434"/>
      <c r="DE1" s="434"/>
      <c r="DF1" s="435"/>
      <c r="DG1" s="23"/>
      <c r="DH1" s="427" t="s">
        <v>64</v>
      </c>
      <c r="DI1" s="428"/>
      <c r="DJ1" s="428"/>
      <c r="DK1" s="428"/>
      <c r="DL1" s="429"/>
      <c r="DM1" s="30"/>
      <c r="DN1" s="427" t="s">
        <v>65</v>
      </c>
      <c r="DO1" s="428"/>
      <c r="DP1" s="428"/>
      <c r="DQ1" s="428"/>
      <c r="DR1" s="429"/>
      <c r="DS1" s="23"/>
      <c r="DT1" s="433" t="s">
        <v>170</v>
      </c>
      <c r="DU1" s="434"/>
      <c r="DV1" s="434"/>
      <c r="DW1" s="434"/>
      <c r="DX1" s="435"/>
      <c r="DY1" s="23"/>
      <c r="DZ1" s="427" t="s">
        <v>66</v>
      </c>
      <c r="EA1" s="428"/>
      <c r="EB1" s="428"/>
      <c r="EC1" s="428"/>
      <c r="ED1" s="429"/>
      <c r="EE1" s="23"/>
      <c r="EF1" s="427" t="s">
        <v>67</v>
      </c>
      <c r="EG1" s="428"/>
      <c r="EH1" s="428"/>
      <c r="EI1" s="428"/>
      <c r="EJ1" s="429"/>
      <c r="EK1" s="30"/>
      <c r="EL1" s="427" t="s">
        <v>68</v>
      </c>
      <c r="EM1" s="428"/>
      <c r="EN1" s="428"/>
      <c r="EO1" s="428"/>
      <c r="EP1" s="429"/>
      <c r="EQ1" s="23"/>
      <c r="ER1" s="433" t="s">
        <v>170</v>
      </c>
      <c r="ES1" s="434"/>
      <c r="ET1" s="434"/>
      <c r="EU1" s="434"/>
      <c r="EV1" s="435"/>
      <c r="EW1" s="23"/>
      <c r="EX1" s="427" t="s">
        <v>69</v>
      </c>
      <c r="EY1" s="428"/>
      <c r="EZ1" s="428"/>
      <c r="FA1" s="428"/>
      <c r="FB1" s="429"/>
      <c r="FC1" s="23"/>
      <c r="FD1" s="411" t="s">
        <v>391</v>
      </c>
      <c r="FE1" s="412"/>
      <c r="FF1" s="412"/>
      <c r="FG1" s="412"/>
      <c r="FH1" s="413"/>
      <c r="FI1" s="30"/>
      <c r="FJ1" s="427" t="s">
        <v>70</v>
      </c>
      <c r="FK1" s="428"/>
      <c r="FL1" s="428"/>
      <c r="FM1" s="428"/>
      <c r="FN1" s="429"/>
      <c r="FO1" s="23"/>
      <c r="FP1" s="427" t="s">
        <v>71</v>
      </c>
      <c r="FQ1" s="428"/>
      <c r="FR1" s="428"/>
      <c r="FS1" s="428"/>
      <c r="FT1" s="429"/>
      <c r="FU1" s="23"/>
      <c r="FV1" s="427" t="s">
        <v>72</v>
      </c>
      <c r="FW1" s="428"/>
      <c r="FX1" s="428"/>
      <c r="FY1" s="428"/>
      <c r="FZ1" s="429"/>
      <c r="GA1" s="23"/>
      <c r="GB1" s="419" t="s">
        <v>53</v>
      </c>
      <c r="GC1" s="420"/>
      <c r="GD1" s="420"/>
      <c r="GE1" s="420"/>
      <c r="GF1" s="421"/>
      <c r="GG1" s="30"/>
      <c r="GH1" s="411" t="s">
        <v>172</v>
      </c>
      <c r="GI1" s="412"/>
      <c r="GJ1" s="412"/>
      <c r="GK1" s="412"/>
      <c r="GL1" s="413"/>
      <c r="GM1" s="30"/>
      <c r="GN1" s="427" t="s">
        <v>73</v>
      </c>
      <c r="GO1" s="428"/>
      <c r="GP1" s="428"/>
      <c r="GQ1" s="428"/>
      <c r="GR1" s="429"/>
      <c r="GS1" s="30"/>
      <c r="GT1" s="411" t="s">
        <v>173</v>
      </c>
      <c r="GU1" s="412"/>
      <c r="GV1" s="412"/>
      <c r="GW1" s="412"/>
      <c r="GX1" s="413"/>
      <c r="GY1" s="23"/>
      <c r="GZ1" s="419" t="s">
        <v>54</v>
      </c>
      <c r="HA1" s="420"/>
      <c r="HB1" s="420"/>
      <c r="HC1" s="420"/>
      <c r="HD1" s="421"/>
      <c r="HE1" s="23"/>
      <c r="HF1" s="427" t="s">
        <v>74</v>
      </c>
      <c r="HG1" s="428"/>
      <c r="HH1" s="428"/>
      <c r="HI1" s="428"/>
      <c r="HJ1" s="429"/>
      <c r="HK1" s="30"/>
      <c r="HL1" s="427" t="s">
        <v>75</v>
      </c>
      <c r="HM1" s="428"/>
      <c r="HN1" s="428"/>
      <c r="HO1" s="428"/>
      <c r="HP1" s="429"/>
      <c r="HQ1" s="23"/>
      <c r="HR1" s="427" t="s">
        <v>76</v>
      </c>
      <c r="HS1" s="428"/>
      <c r="HT1" s="428"/>
      <c r="HU1" s="428"/>
      <c r="HV1" s="429"/>
      <c r="HW1" s="23"/>
      <c r="HX1" s="433" t="s">
        <v>314</v>
      </c>
      <c r="HY1" s="434"/>
      <c r="HZ1" s="434"/>
      <c r="IA1" s="434"/>
      <c r="IB1" s="435"/>
      <c r="IC1" s="30"/>
      <c r="ID1" s="427" t="s">
        <v>77</v>
      </c>
      <c r="IE1" s="428"/>
      <c r="IF1" s="428"/>
      <c r="IG1" s="428"/>
      <c r="IH1" s="429"/>
      <c r="II1" s="23"/>
      <c r="IJ1" s="433" t="s">
        <v>315</v>
      </c>
      <c r="IK1" s="434"/>
      <c r="IL1" s="434"/>
      <c r="IM1" s="434"/>
      <c r="IN1" s="435"/>
      <c r="IO1" s="23"/>
      <c r="IP1" s="427" t="s">
        <v>78</v>
      </c>
      <c r="IQ1" s="428"/>
      <c r="IR1" s="428"/>
      <c r="IS1" s="428"/>
      <c r="IT1" s="429"/>
      <c r="IU1" s="30"/>
      <c r="IV1" s="411" t="s">
        <v>175</v>
      </c>
      <c r="IW1" s="412"/>
      <c r="IX1" s="412"/>
      <c r="IY1" s="412"/>
      <c r="IZ1" s="413"/>
      <c r="JA1" s="30"/>
      <c r="JB1" s="419" t="s">
        <v>55</v>
      </c>
      <c r="JC1" s="420"/>
      <c r="JD1" s="420"/>
      <c r="JE1" s="420"/>
      <c r="JF1" s="421"/>
      <c r="JG1" s="23"/>
      <c r="JH1" s="427" t="s">
        <v>79</v>
      </c>
      <c r="JI1" s="428"/>
      <c r="JJ1" s="428"/>
      <c r="JK1" s="428"/>
      <c r="JL1" s="429"/>
      <c r="JM1" s="30"/>
      <c r="JN1" s="433" t="s">
        <v>174</v>
      </c>
      <c r="JO1" s="434"/>
      <c r="JP1" s="434"/>
      <c r="JQ1" s="434"/>
      <c r="JR1" s="435"/>
      <c r="JS1" s="23"/>
      <c r="JT1" s="427" t="s">
        <v>80</v>
      </c>
      <c r="JU1" s="428"/>
      <c r="JV1" s="428"/>
      <c r="JW1" s="428"/>
      <c r="JX1" s="429"/>
      <c r="JY1" s="23"/>
      <c r="JZ1" s="433" t="s">
        <v>176</v>
      </c>
      <c r="KA1" s="434"/>
      <c r="KB1" s="434"/>
      <c r="KC1" s="434"/>
      <c r="KD1" s="435"/>
      <c r="KE1" s="30"/>
      <c r="KF1" s="419" t="s">
        <v>171</v>
      </c>
      <c r="KG1" s="420"/>
      <c r="KH1" s="420"/>
      <c r="KI1" s="420"/>
      <c r="KJ1" s="421"/>
      <c r="KK1" s="23"/>
      <c r="KL1" s="427" t="s">
        <v>81</v>
      </c>
      <c r="KM1" s="428"/>
      <c r="KN1" s="428"/>
      <c r="KO1" s="428"/>
      <c r="KP1" s="429"/>
      <c r="KQ1" s="30"/>
      <c r="KR1" s="427" t="s">
        <v>82</v>
      </c>
      <c r="KS1" s="428"/>
      <c r="KT1" s="428"/>
      <c r="KU1" s="428"/>
      <c r="KV1" s="429"/>
      <c r="KW1" s="23"/>
      <c r="KX1" s="427" t="s">
        <v>83</v>
      </c>
      <c r="KY1" s="428"/>
      <c r="KZ1" s="428"/>
      <c r="LA1" s="428"/>
      <c r="LB1" s="429"/>
      <c r="LC1" s="30"/>
      <c r="LD1" s="427" t="s">
        <v>84</v>
      </c>
      <c r="LE1" s="428"/>
      <c r="LF1" s="428"/>
      <c r="LG1" s="428"/>
      <c r="LH1" s="429"/>
      <c r="LI1" s="23"/>
      <c r="LJ1" s="433" t="s">
        <v>177</v>
      </c>
      <c r="LK1" s="434"/>
      <c r="LL1" s="434"/>
      <c r="LM1" s="434"/>
      <c r="LN1" s="435"/>
      <c r="LO1" s="30"/>
      <c r="LP1" s="427" t="s">
        <v>85</v>
      </c>
      <c r="LQ1" s="428"/>
      <c r="LR1" s="428"/>
      <c r="LS1" s="428"/>
      <c r="LT1" s="429"/>
      <c r="LU1" s="23"/>
      <c r="LV1" s="433" t="s">
        <v>178</v>
      </c>
      <c r="LW1" s="434"/>
      <c r="LX1" s="434"/>
      <c r="LY1" s="434"/>
      <c r="LZ1" s="435"/>
      <c r="MA1" s="30"/>
      <c r="MB1" s="419" t="s">
        <v>179</v>
      </c>
      <c r="MC1" s="420"/>
      <c r="MD1" s="420"/>
      <c r="ME1" s="420"/>
      <c r="MF1" s="421"/>
      <c r="MG1" s="23"/>
      <c r="MH1" s="427" t="s">
        <v>86</v>
      </c>
      <c r="MI1" s="428"/>
      <c r="MJ1" s="428"/>
      <c r="MK1" s="428"/>
      <c r="ML1" s="429"/>
      <c r="MM1" s="30"/>
      <c r="MN1" s="427" t="s">
        <v>87</v>
      </c>
      <c r="MO1" s="428"/>
      <c r="MP1" s="428"/>
      <c r="MQ1" s="428"/>
      <c r="MR1" s="429"/>
      <c r="MS1" s="23"/>
      <c r="MT1" s="433" t="s">
        <v>172</v>
      </c>
      <c r="MU1" s="434"/>
      <c r="MV1" s="434"/>
      <c r="MW1" s="434"/>
      <c r="MX1" s="435"/>
      <c r="MY1" s="30"/>
      <c r="MZ1" s="427" t="s">
        <v>88</v>
      </c>
      <c r="NA1" s="428"/>
      <c r="NB1" s="428"/>
      <c r="NC1" s="428"/>
      <c r="ND1" s="429"/>
      <c r="NE1" s="23"/>
      <c r="NF1" s="433" t="s">
        <v>173</v>
      </c>
      <c r="NG1" s="434"/>
      <c r="NH1" s="434"/>
      <c r="NI1" s="434"/>
      <c r="NJ1" s="435"/>
      <c r="NK1" s="23"/>
      <c r="NL1" s="427" t="s">
        <v>89</v>
      </c>
      <c r="NM1" s="428"/>
      <c r="NN1" s="428"/>
      <c r="NO1" s="428"/>
      <c r="NP1" s="429"/>
      <c r="NQ1" s="30"/>
      <c r="NR1" s="427" t="s">
        <v>90</v>
      </c>
      <c r="NS1" s="428"/>
      <c r="NT1" s="428"/>
      <c r="NU1" s="428"/>
      <c r="NV1" s="429"/>
      <c r="NW1" s="32"/>
      <c r="NX1" s="433" t="s">
        <v>175</v>
      </c>
      <c r="NY1" s="434"/>
      <c r="NZ1" s="434"/>
      <c r="OA1" s="434"/>
      <c r="OB1" s="435"/>
      <c r="OD1" s="419" t="s">
        <v>175</v>
      </c>
      <c r="OE1" s="420"/>
      <c r="OF1" s="420"/>
      <c r="OG1" s="420"/>
      <c r="OH1" s="421"/>
    </row>
    <row r="2" spans="1:398" ht="18" customHeight="1">
      <c r="A2" s="452"/>
      <c r="B2" s="452"/>
      <c r="C2" s="452"/>
      <c r="D2" s="448"/>
      <c r="E2" s="449"/>
      <c r="F2" s="449"/>
      <c r="G2" s="449"/>
      <c r="H2" s="446"/>
      <c r="I2" s="21"/>
      <c r="J2" s="431">
        <v>45151.729166666664</v>
      </c>
      <c r="K2" s="432"/>
      <c r="L2" s="432"/>
      <c r="M2" s="432"/>
      <c r="N2" s="429"/>
      <c r="O2" s="23"/>
      <c r="P2" s="431">
        <v>45157.666666666664</v>
      </c>
      <c r="Q2" s="432"/>
      <c r="R2" s="432"/>
      <c r="S2" s="432"/>
      <c r="T2" s="429"/>
      <c r="U2" s="23"/>
      <c r="V2" s="431">
        <v>45165.729166666664</v>
      </c>
      <c r="W2" s="432"/>
      <c r="X2" s="432"/>
      <c r="Y2" s="432"/>
      <c r="Z2" s="429"/>
      <c r="AA2" s="23"/>
      <c r="AB2" s="431">
        <v>45172.625</v>
      </c>
      <c r="AC2" s="432"/>
      <c r="AD2" s="432"/>
      <c r="AE2" s="432"/>
      <c r="AF2" s="429"/>
      <c r="AG2" s="31"/>
      <c r="AH2" s="431">
        <v>45185.5625</v>
      </c>
      <c r="AI2" s="432"/>
      <c r="AJ2" s="432"/>
      <c r="AK2" s="432"/>
      <c r="AL2" s="429"/>
      <c r="AM2" s="23"/>
      <c r="AN2" s="437">
        <v>44825.78125</v>
      </c>
      <c r="AO2" s="438"/>
      <c r="AP2" s="438"/>
      <c r="AQ2" s="438"/>
      <c r="AR2" s="435"/>
      <c r="AS2" s="31"/>
      <c r="AT2" s="431">
        <v>45193.625</v>
      </c>
      <c r="AU2" s="432"/>
      <c r="AV2" s="432"/>
      <c r="AW2" s="432"/>
      <c r="AX2" s="429"/>
      <c r="AY2" s="23"/>
      <c r="AZ2" s="415">
        <v>45196.864583333336</v>
      </c>
      <c r="BA2" s="416"/>
      <c r="BB2" s="416"/>
      <c r="BC2" s="416"/>
      <c r="BD2" s="413"/>
      <c r="BE2" s="31"/>
      <c r="BF2" s="431">
        <v>45199.770833333336</v>
      </c>
      <c r="BG2" s="432"/>
      <c r="BH2" s="432"/>
      <c r="BI2" s="432"/>
      <c r="BJ2" s="429"/>
      <c r="BK2" s="23"/>
      <c r="BL2" s="437">
        <v>45204.875</v>
      </c>
      <c r="BM2" s="438"/>
      <c r="BN2" s="438"/>
      <c r="BO2" s="438"/>
      <c r="BP2" s="435"/>
      <c r="BQ2" s="23"/>
      <c r="BR2" s="431">
        <v>45207.625</v>
      </c>
      <c r="BS2" s="432"/>
      <c r="BT2" s="432"/>
      <c r="BU2" s="432"/>
      <c r="BV2" s="429"/>
      <c r="BW2" s="31"/>
      <c r="BX2" s="431">
        <v>45220.5625</v>
      </c>
      <c r="BY2" s="432"/>
      <c r="BZ2" s="432"/>
      <c r="CA2" s="432"/>
      <c r="CB2" s="429"/>
      <c r="CC2" s="23"/>
      <c r="CD2" s="437">
        <v>45225.875</v>
      </c>
      <c r="CE2" s="438"/>
      <c r="CF2" s="438"/>
      <c r="CG2" s="438"/>
      <c r="CH2" s="435"/>
      <c r="CI2" s="31"/>
      <c r="CJ2" s="431">
        <v>45228.625</v>
      </c>
      <c r="CK2" s="432"/>
      <c r="CL2" s="432"/>
      <c r="CM2" s="432"/>
      <c r="CN2" s="429"/>
      <c r="CO2" s="23"/>
      <c r="CP2" s="415">
        <v>45231.864583333336</v>
      </c>
      <c r="CQ2" s="416"/>
      <c r="CR2" s="416"/>
      <c r="CS2" s="416"/>
      <c r="CT2" s="413"/>
      <c r="CU2" s="31"/>
      <c r="CV2" s="431">
        <v>45235.729166666664</v>
      </c>
      <c r="CW2" s="432"/>
      <c r="CX2" s="432"/>
      <c r="CY2" s="432"/>
      <c r="CZ2" s="429"/>
      <c r="DA2" s="23"/>
      <c r="DB2" s="437">
        <v>45239.78125</v>
      </c>
      <c r="DC2" s="438"/>
      <c r="DD2" s="438"/>
      <c r="DE2" s="438"/>
      <c r="DF2" s="435"/>
      <c r="DG2" s="23"/>
      <c r="DH2" s="431">
        <v>45242.625</v>
      </c>
      <c r="DI2" s="432"/>
      <c r="DJ2" s="432"/>
      <c r="DK2" s="432"/>
      <c r="DL2" s="429"/>
      <c r="DM2" s="31"/>
      <c r="DN2" s="431">
        <v>45255.5625</v>
      </c>
      <c r="DO2" s="432"/>
      <c r="DP2" s="432"/>
      <c r="DQ2" s="432"/>
      <c r="DR2" s="429"/>
      <c r="DS2" s="23"/>
      <c r="DT2" s="437">
        <v>45260.875</v>
      </c>
      <c r="DU2" s="438"/>
      <c r="DV2" s="438"/>
      <c r="DW2" s="438"/>
      <c r="DX2" s="435"/>
      <c r="DY2" s="23"/>
      <c r="DZ2" s="431">
        <v>45262.666666666664</v>
      </c>
      <c r="EA2" s="432"/>
      <c r="EB2" s="432"/>
      <c r="EC2" s="432"/>
      <c r="ED2" s="429"/>
      <c r="EE2" s="23"/>
      <c r="EF2" s="431">
        <v>45265.864583333336</v>
      </c>
      <c r="EG2" s="432"/>
      <c r="EH2" s="432"/>
      <c r="EI2" s="432"/>
      <c r="EJ2" s="429"/>
      <c r="EK2" s="31"/>
      <c r="EL2" s="431">
        <v>45269.666666666664</v>
      </c>
      <c r="EM2" s="432"/>
      <c r="EN2" s="432"/>
      <c r="EO2" s="432"/>
      <c r="EP2" s="429"/>
      <c r="EQ2" s="23"/>
      <c r="ER2" s="437">
        <v>45274.875</v>
      </c>
      <c r="ES2" s="438"/>
      <c r="ET2" s="438"/>
      <c r="EU2" s="438"/>
      <c r="EV2" s="435"/>
      <c r="EW2" s="23"/>
      <c r="EX2" s="431">
        <v>45276.666666666664</v>
      </c>
      <c r="EY2" s="432"/>
      <c r="EZ2" s="432"/>
      <c r="FA2" s="432"/>
      <c r="FB2" s="429"/>
      <c r="FC2" s="23"/>
      <c r="FD2" s="415">
        <v>45280.875</v>
      </c>
      <c r="FE2" s="416"/>
      <c r="FF2" s="416"/>
      <c r="FG2" s="416"/>
      <c r="FH2" s="413"/>
      <c r="FI2" s="31"/>
      <c r="FJ2" s="431">
        <v>45283.770833333336</v>
      </c>
      <c r="FK2" s="432"/>
      <c r="FL2" s="432"/>
      <c r="FM2" s="432"/>
      <c r="FN2" s="429"/>
      <c r="FO2" s="23"/>
      <c r="FP2" s="431">
        <v>45286.770833333336</v>
      </c>
      <c r="FQ2" s="432"/>
      <c r="FR2" s="432"/>
      <c r="FS2" s="432"/>
      <c r="FT2" s="429"/>
      <c r="FU2" s="23"/>
      <c r="FV2" s="431">
        <v>45292.875</v>
      </c>
      <c r="FW2" s="432"/>
      <c r="FX2" s="432"/>
      <c r="FY2" s="432"/>
      <c r="FZ2" s="429"/>
      <c r="GA2" s="23"/>
      <c r="GB2" s="423">
        <v>45298.729166666664</v>
      </c>
      <c r="GC2" s="424"/>
      <c r="GD2" s="424"/>
      <c r="GE2" s="424"/>
      <c r="GF2" s="421"/>
      <c r="GG2" s="31"/>
      <c r="GH2" s="415">
        <v>45301.875</v>
      </c>
      <c r="GI2" s="416"/>
      <c r="GJ2" s="416"/>
      <c r="GK2" s="416"/>
      <c r="GL2" s="413"/>
      <c r="GM2" s="31"/>
      <c r="GN2" s="431">
        <v>45312.729166666664</v>
      </c>
      <c r="GO2" s="432"/>
      <c r="GP2" s="432"/>
      <c r="GQ2" s="432"/>
      <c r="GR2" s="429"/>
      <c r="GS2" s="31"/>
      <c r="GT2" s="415">
        <v>45315.875</v>
      </c>
      <c r="GU2" s="416"/>
      <c r="GV2" s="416"/>
      <c r="GW2" s="416"/>
      <c r="GX2" s="413"/>
      <c r="GY2" s="23"/>
      <c r="GZ2" s="423">
        <v>45319.645833333336</v>
      </c>
      <c r="HA2" s="424"/>
      <c r="HB2" s="424"/>
      <c r="HC2" s="424"/>
      <c r="HD2" s="421"/>
      <c r="HE2" s="23"/>
      <c r="HF2" s="431">
        <v>45322.885416666664</v>
      </c>
      <c r="HG2" s="432"/>
      <c r="HH2" s="432"/>
      <c r="HI2" s="432"/>
      <c r="HJ2" s="429"/>
      <c r="HK2" s="31"/>
      <c r="HL2" s="431">
        <v>45326.729166666664</v>
      </c>
      <c r="HM2" s="432"/>
      <c r="HN2" s="432"/>
      <c r="HO2" s="432"/>
      <c r="HP2" s="429"/>
      <c r="HQ2" s="23"/>
      <c r="HR2" s="431">
        <v>45332.666666666664</v>
      </c>
      <c r="HS2" s="432"/>
      <c r="HT2" s="432"/>
      <c r="HU2" s="432"/>
      <c r="HV2" s="429"/>
      <c r="HW2" s="23"/>
      <c r="HX2" s="437">
        <v>45337.875</v>
      </c>
      <c r="HY2" s="438"/>
      <c r="HZ2" s="438"/>
      <c r="IA2" s="438"/>
      <c r="IB2" s="435"/>
      <c r="IC2" s="31"/>
      <c r="ID2" s="431">
        <v>45339.5625</v>
      </c>
      <c r="IE2" s="432"/>
      <c r="IF2" s="432"/>
      <c r="IG2" s="432"/>
      <c r="IH2" s="429"/>
      <c r="II2" s="23"/>
      <c r="IJ2" s="437">
        <v>45344.875</v>
      </c>
      <c r="IK2" s="438"/>
      <c r="IL2" s="438"/>
      <c r="IM2" s="438"/>
      <c r="IN2" s="435"/>
      <c r="IO2" s="23"/>
      <c r="IP2" s="431">
        <v>45343.854166666664</v>
      </c>
      <c r="IQ2" s="432"/>
      <c r="IR2" s="432"/>
      <c r="IS2" s="432"/>
      <c r="IT2" s="429"/>
      <c r="IU2" s="31"/>
      <c r="IV2" s="415">
        <v>45347.666666666664</v>
      </c>
      <c r="IW2" s="416"/>
      <c r="IX2" s="416"/>
      <c r="IY2" s="416"/>
      <c r="IZ2" s="413"/>
      <c r="JA2" s="31"/>
      <c r="JB2" s="423">
        <v>45350.666666666664</v>
      </c>
      <c r="JC2" s="424"/>
      <c r="JD2" s="424"/>
      <c r="JE2" s="424"/>
      <c r="JF2" s="421"/>
      <c r="JG2" s="23"/>
      <c r="JH2" s="431">
        <v>45353.666666666664</v>
      </c>
      <c r="JI2" s="432"/>
      <c r="JJ2" s="432"/>
      <c r="JK2" s="432"/>
      <c r="JL2" s="429"/>
      <c r="JM2" s="31"/>
      <c r="JN2" s="437">
        <v>45358.875</v>
      </c>
      <c r="JO2" s="438"/>
      <c r="JP2" s="438"/>
      <c r="JQ2" s="438"/>
      <c r="JR2" s="435"/>
      <c r="JS2" s="23"/>
      <c r="JT2" s="431">
        <v>45361.697916666664</v>
      </c>
      <c r="JU2" s="432"/>
      <c r="JV2" s="432"/>
      <c r="JW2" s="432"/>
      <c r="JX2" s="429"/>
      <c r="JY2" s="23"/>
      <c r="JZ2" s="437">
        <v>45365.875</v>
      </c>
      <c r="KA2" s="438"/>
      <c r="KB2" s="438"/>
      <c r="KC2" s="438"/>
      <c r="KD2" s="435"/>
      <c r="KE2" s="31"/>
      <c r="KF2" s="423">
        <v>45367.666666666664</v>
      </c>
      <c r="KG2" s="424"/>
      <c r="KH2" s="424"/>
      <c r="KI2" s="424"/>
      <c r="KJ2" s="421"/>
      <c r="KK2" s="23"/>
      <c r="KL2" s="431">
        <v>45368.625</v>
      </c>
      <c r="KM2" s="432"/>
      <c r="KN2" s="432"/>
      <c r="KO2" s="432"/>
      <c r="KP2" s="429"/>
      <c r="KQ2" s="31"/>
      <c r="KR2" s="431">
        <v>45381.666666666664</v>
      </c>
      <c r="KS2" s="432"/>
      <c r="KT2" s="432"/>
      <c r="KU2" s="432"/>
      <c r="KV2" s="429"/>
      <c r="KW2" s="23"/>
      <c r="KX2" s="431">
        <v>45385.875</v>
      </c>
      <c r="KY2" s="432"/>
      <c r="KZ2" s="432"/>
      <c r="LA2" s="432"/>
      <c r="LB2" s="429"/>
      <c r="LC2" s="31"/>
      <c r="LD2" s="431">
        <v>45388.666666666664</v>
      </c>
      <c r="LE2" s="432"/>
      <c r="LF2" s="432"/>
      <c r="LG2" s="432"/>
      <c r="LH2" s="429"/>
      <c r="LI2" s="23"/>
      <c r="LJ2" s="437">
        <v>45393.875</v>
      </c>
      <c r="LK2" s="438"/>
      <c r="LL2" s="438"/>
      <c r="LM2" s="438"/>
      <c r="LN2" s="435"/>
      <c r="LO2" s="31"/>
      <c r="LP2" s="431">
        <v>45395.666666666664</v>
      </c>
      <c r="LQ2" s="432"/>
      <c r="LR2" s="432"/>
      <c r="LS2" s="432"/>
      <c r="LT2" s="429"/>
      <c r="LU2" s="23"/>
      <c r="LV2" s="437">
        <v>45400.875</v>
      </c>
      <c r="LW2" s="438"/>
      <c r="LX2" s="438"/>
      <c r="LY2" s="438"/>
      <c r="LZ2" s="435"/>
      <c r="MA2" s="31"/>
      <c r="MB2" s="423">
        <v>45402.666666666664</v>
      </c>
      <c r="MC2" s="424"/>
      <c r="MD2" s="424"/>
      <c r="ME2" s="424"/>
      <c r="MF2" s="421"/>
      <c r="MG2" s="23"/>
      <c r="MH2" s="431">
        <v>45402.666666666664</v>
      </c>
      <c r="MI2" s="432"/>
      <c r="MJ2" s="432"/>
      <c r="MK2" s="432"/>
      <c r="ML2" s="429"/>
      <c r="MM2" s="31"/>
      <c r="MN2" s="431">
        <v>45409.666666666664</v>
      </c>
      <c r="MO2" s="432"/>
      <c r="MP2" s="432"/>
      <c r="MQ2" s="432"/>
      <c r="MR2" s="429"/>
      <c r="MS2" s="23"/>
      <c r="MT2" s="437">
        <v>45414.875</v>
      </c>
      <c r="MU2" s="438"/>
      <c r="MV2" s="438"/>
      <c r="MW2" s="438"/>
      <c r="MX2" s="435"/>
      <c r="MY2" s="31"/>
      <c r="MZ2" s="431">
        <v>45416.666666666664</v>
      </c>
      <c r="NA2" s="432"/>
      <c r="NB2" s="432"/>
      <c r="NC2" s="432"/>
      <c r="ND2" s="429"/>
      <c r="NE2" s="23"/>
      <c r="NF2" s="437">
        <v>45421.875</v>
      </c>
      <c r="NG2" s="438"/>
      <c r="NH2" s="438"/>
      <c r="NI2" s="438"/>
      <c r="NJ2" s="435"/>
      <c r="NK2" s="23"/>
      <c r="NL2" s="431">
        <v>45423.666666666664</v>
      </c>
      <c r="NM2" s="432"/>
      <c r="NN2" s="432"/>
      <c r="NO2" s="432"/>
      <c r="NP2" s="429"/>
      <c r="NQ2" s="31"/>
      <c r="NR2" s="431">
        <v>45431.708333333336</v>
      </c>
      <c r="NS2" s="432"/>
      <c r="NT2" s="432"/>
      <c r="NU2" s="432"/>
      <c r="NV2" s="429"/>
      <c r="NW2" s="32"/>
      <c r="NX2" s="437">
        <v>45434.875</v>
      </c>
      <c r="NY2" s="438"/>
      <c r="NZ2" s="438"/>
      <c r="OA2" s="438"/>
      <c r="OB2" s="435"/>
      <c r="OD2" s="423">
        <v>45437.666666666664</v>
      </c>
      <c r="OE2" s="424"/>
      <c r="OF2" s="424"/>
      <c r="OG2" s="424"/>
      <c r="OH2" s="421"/>
    </row>
    <row r="3" spans="1:398" ht="18" customHeight="1" thickBot="1">
      <c r="A3" s="452"/>
      <c r="B3" s="452"/>
      <c r="C3" s="452"/>
      <c r="D3" s="450"/>
      <c r="E3" s="451"/>
      <c r="F3" s="451"/>
      <c r="G3" s="451"/>
      <c r="H3" s="447"/>
      <c r="I3" s="21"/>
      <c r="J3" s="409" t="s">
        <v>160</v>
      </c>
      <c r="K3" s="410"/>
      <c r="L3" s="410"/>
      <c r="M3" s="410"/>
      <c r="N3" s="430"/>
      <c r="O3" s="23"/>
      <c r="P3" s="409" t="s">
        <v>300</v>
      </c>
      <c r="Q3" s="410"/>
      <c r="R3" s="410"/>
      <c r="S3" s="410"/>
      <c r="T3" s="430"/>
      <c r="U3" s="23"/>
      <c r="V3" s="409" t="s">
        <v>165</v>
      </c>
      <c r="W3" s="410"/>
      <c r="X3" s="410"/>
      <c r="Y3" s="410"/>
      <c r="Z3" s="430"/>
      <c r="AA3" s="23"/>
      <c r="AB3" s="409" t="s">
        <v>301</v>
      </c>
      <c r="AC3" s="410"/>
      <c r="AD3" s="410"/>
      <c r="AE3" s="410"/>
      <c r="AF3" s="430"/>
      <c r="AG3" s="30"/>
      <c r="AH3" s="409" t="s">
        <v>159</v>
      </c>
      <c r="AI3" s="410"/>
      <c r="AJ3" s="410"/>
      <c r="AK3" s="410"/>
      <c r="AL3" s="430"/>
      <c r="AM3" s="23"/>
      <c r="AN3" s="439" t="s">
        <v>369</v>
      </c>
      <c r="AO3" s="440"/>
      <c r="AP3" s="440"/>
      <c r="AQ3" s="440"/>
      <c r="AR3" s="436"/>
      <c r="AS3" s="30"/>
      <c r="AT3" s="409" t="s">
        <v>168</v>
      </c>
      <c r="AU3" s="410"/>
      <c r="AV3" s="410"/>
      <c r="AW3" s="410"/>
      <c r="AX3" s="430"/>
      <c r="AY3" s="23"/>
      <c r="AZ3" s="417" t="s">
        <v>366</v>
      </c>
      <c r="BA3" s="418"/>
      <c r="BB3" s="418"/>
      <c r="BC3" s="418"/>
      <c r="BD3" s="414"/>
      <c r="BE3" s="30"/>
      <c r="BF3" s="409" t="s">
        <v>262</v>
      </c>
      <c r="BG3" s="410"/>
      <c r="BH3" s="410"/>
      <c r="BI3" s="410"/>
      <c r="BJ3" s="430"/>
      <c r="BK3" s="23"/>
      <c r="BL3" s="439" t="s">
        <v>370</v>
      </c>
      <c r="BM3" s="440"/>
      <c r="BN3" s="440"/>
      <c r="BO3" s="440"/>
      <c r="BP3" s="436"/>
      <c r="BQ3" s="23"/>
      <c r="BR3" s="409" t="s">
        <v>163</v>
      </c>
      <c r="BS3" s="410"/>
      <c r="BT3" s="410"/>
      <c r="BU3" s="410"/>
      <c r="BV3" s="430"/>
      <c r="BW3" s="30"/>
      <c r="BX3" s="409" t="s">
        <v>164</v>
      </c>
      <c r="BY3" s="410"/>
      <c r="BZ3" s="410"/>
      <c r="CA3" s="410"/>
      <c r="CB3" s="430"/>
      <c r="CC3" s="23"/>
      <c r="CD3" s="439" t="s">
        <v>368</v>
      </c>
      <c r="CE3" s="440"/>
      <c r="CF3" s="440"/>
      <c r="CG3" s="440"/>
      <c r="CH3" s="436"/>
      <c r="CI3" s="30"/>
      <c r="CJ3" s="409" t="s">
        <v>302</v>
      </c>
      <c r="CK3" s="410"/>
      <c r="CL3" s="410"/>
      <c r="CM3" s="410"/>
      <c r="CN3" s="430"/>
      <c r="CO3" s="23"/>
      <c r="CP3" s="417" t="s">
        <v>307</v>
      </c>
      <c r="CQ3" s="418"/>
      <c r="CR3" s="418"/>
      <c r="CS3" s="418"/>
      <c r="CT3" s="414"/>
      <c r="CU3" s="30"/>
      <c r="CV3" s="409" t="s">
        <v>303</v>
      </c>
      <c r="CW3" s="410"/>
      <c r="CX3" s="410"/>
      <c r="CY3" s="410"/>
      <c r="CZ3" s="430"/>
      <c r="DA3" s="23"/>
      <c r="DB3" s="439" t="s">
        <v>372</v>
      </c>
      <c r="DC3" s="440"/>
      <c r="DD3" s="440"/>
      <c r="DE3" s="440"/>
      <c r="DF3" s="436"/>
      <c r="DG3" s="23"/>
      <c r="DH3" s="409" t="s">
        <v>161</v>
      </c>
      <c r="DI3" s="410"/>
      <c r="DJ3" s="410"/>
      <c r="DK3" s="410"/>
      <c r="DL3" s="430"/>
      <c r="DM3" s="30"/>
      <c r="DN3" s="409" t="s">
        <v>264</v>
      </c>
      <c r="DO3" s="410"/>
      <c r="DP3" s="410"/>
      <c r="DQ3" s="410"/>
      <c r="DR3" s="430"/>
      <c r="DS3" s="23"/>
      <c r="DT3" s="439" t="s">
        <v>373</v>
      </c>
      <c r="DU3" s="440"/>
      <c r="DV3" s="440"/>
      <c r="DW3" s="440"/>
      <c r="DX3" s="436"/>
      <c r="DY3" s="23"/>
      <c r="DZ3" s="409" t="s">
        <v>186</v>
      </c>
      <c r="EA3" s="410"/>
      <c r="EB3" s="410"/>
      <c r="EC3" s="410"/>
      <c r="ED3" s="430"/>
      <c r="EE3" s="23"/>
      <c r="EF3" s="409" t="s">
        <v>304</v>
      </c>
      <c r="EG3" s="410"/>
      <c r="EH3" s="410"/>
      <c r="EI3" s="410"/>
      <c r="EJ3" s="430"/>
      <c r="EK3" s="30"/>
      <c r="EL3" s="409" t="s">
        <v>305</v>
      </c>
      <c r="EM3" s="410"/>
      <c r="EN3" s="410"/>
      <c r="EO3" s="410"/>
      <c r="EP3" s="430"/>
      <c r="EQ3" s="23"/>
      <c r="ER3" s="439" t="s">
        <v>381</v>
      </c>
      <c r="ES3" s="440"/>
      <c r="ET3" s="440"/>
      <c r="EU3" s="440"/>
      <c r="EV3" s="436"/>
      <c r="EW3" s="23"/>
      <c r="EX3" s="409" t="s">
        <v>268</v>
      </c>
      <c r="EY3" s="410"/>
      <c r="EZ3" s="410"/>
      <c r="FA3" s="410"/>
      <c r="FB3" s="430"/>
      <c r="FC3" s="23"/>
      <c r="FD3" s="417" t="s">
        <v>392</v>
      </c>
      <c r="FE3" s="418"/>
      <c r="FF3" s="418"/>
      <c r="FG3" s="418"/>
      <c r="FH3" s="414"/>
      <c r="FI3" s="30"/>
      <c r="FJ3" s="409" t="s">
        <v>157</v>
      </c>
      <c r="FK3" s="410"/>
      <c r="FL3" s="410"/>
      <c r="FM3" s="410"/>
      <c r="FN3" s="430"/>
      <c r="FO3" s="23"/>
      <c r="FP3" s="409" t="s">
        <v>306</v>
      </c>
      <c r="FQ3" s="410"/>
      <c r="FR3" s="410"/>
      <c r="FS3" s="410"/>
      <c r="FT3" s="430"/>
      <c r="FU3" s="23"/>
      <c r="FV3" s="409" t="s">
        <v>167</v>
      </c>
      <c r="FW3" s="410"/>
      <c r="FX3" s="410"/>
      <c r="FY3" s="410"/>
      <c r="FZ3" s="430"/>
      <c r="GA3" s="23"/>
      <c r="GB3" s="425" t="s">
        <v>162</v>
      </c>
      <c r="GC3" s="426"/>
      <c r="GD3" s="426"/>
      <c r="GE3" s="426"/>
      <c r="GF3" s="422"/>
      <c r="GG3" s="30"/>
      <c r="GH3" s="417" t="s">
        <v>186</v>
      </c>
      <c r="GI3" s="418"/>
      <c r="GJ3" s="418"/>
      <c r="GK3" s="418"/>
      <c r="GL3" s="414"/>
      <c r="GM3" s="30"/>
      <c r="GN3" s="409" t="s">
        <v>307</v>
      </c>
      <c r="GO3" s="410"/>
      <c r="GP3" s="410"/>
      <c r="GQ3" s="410"/>
      <c r="GR3" s="430"/>
      <c r="GS3" s="30"/>
      <c r="GT3" s="417" t="s">
        <v>185</v>
      </c>
      <c r="GU3" s="418"/>
      <c r="GV3" s="418"/>
      <c r="GW3" s="418"/>
      <c r="GX3" s="414"/>
      <c r="GY3" s="23"/>
      <c r="GZ3" s="425" t="s">
        <v>403</v>
      </c>
      <c r="HA3" s="426"/>
      <c r="HB3" s="426"/>
      <c r="HC3" s="426"/>
      <c r="HD3" s="422"/>
      <c r="HE3" s="23"/>
      <c r="HF3" s="409" t="s">
        <v>57</v>
      </c>
      <c r="HG3" s="410"/>
      <c r="HH3" s="410"/>
      <c r="HI3" s="410"/>
      <c r="HJ3" s="430"/>
      <c r="HK3" s="30"/>
      <c r="HL3" s="409" t="s">
        <v>162</v>
      </c>
      <c r="HM3" s="410"/>
      <c r="HN3" s="410"/>
      <c r="HO3" s="410"/>
      <c r="HP3" s="430"/>
      <c r="HQ3" s="23"/>
      <c r="HR3" s="409" t="s">
        <v>308</v>
      </c>
      <c r="HS3" s="410"/>
      <c r="HT3" s="410"/>
      <c r="HU3" s="410"/>
      <c r="HV3" s="430"/>
      <c r="HW3" s="23"/>
      <c r="HX3" s="439"/>
      <c r="HY3" s="440"/>
      <c r="HZ3" s="440"/>
      <c r="IA3" s="440"/>
      <c r="IB3" s="436"/>
      <c r="IC3" s="30"/>
      <c r="ID3" s="409" t="s">
        <v>58</v>
      </c>
      <c r="IE3" s="410"/>
      <c r="IF3" s="410"/>
      <c r="IG3" s="410"/>
      <c r="IH3" s="430"/>
      <c r="II3" s="23"/>
      <c r="IJ3" s="439"/>
      <c r="IK3" s="440"/>
      <c r="IL3" s="440"/>
      <c r="IM3" s="440"/>
      <c r="IN3" s="436"/>
      <c r="IO3" s="23"/>
      <c r="IP3" s="409" t="s">
        <v>309</v>
      </c>
      <c r="IQ3" s="410"/>
      <c r="IR3" s="410"/>
      <c r="IS3" s="410"/>
      <c r="IT3" s="430"/>
      <c r="IU3" s="30"/>
      <c r="IV3" s="417" t="s">
        <v>406</v>
      </c>
      <c r="IW3" s="418"/>
      <c r="IX3" s="418"/>
      <c r="IY3" s="418"/>
      <c r="IZ3" s="414"/>
      <c r="JA3" s="30"/>
      <c r="JB3" s="425"/>
      <c r="JC3" s="426"/>
      <c r="JD3" s="426"/>
      <c r="JE3" s="426"/>
      <c r="JF3" s="422"/>
      <c r="JG3" s="23"/>
      <c r="JH3" s="409" t="s">
        <v>261</v>
      </c>
      <c r="JI3" s="410"/>
      <c r="JJ3" s="410"/>
      <c r="JK3" s="410"/>
      <c r="JL3" s="430"/>
      <c r="JM3" s="30"/>
      <c r="JN3" s="439"/>
      <c r="JO3" s="440"/>
      <c r="JP3" s="440"/>
      <c r="JQ3" s="440"/>
      <c r="JR3" s="436"/>
      <c r="JS3" s="23"/>
      <c r="JT3" s="409" t="s">
        <v>310</v>
      </c>
      <c r="JU3" s="410"/>
      <c r="JV3" s="410"/>
      <c r="JW3" s="410"/>
      <c r="JX3" s="430"/>
      <c r="JY3" s="23"/>
      <c r="JZ3" s="439"/>
      <c r="KA3" s="440"/>
      <c r="KB3" s="440"/>
      <c r="KC3" s="440"/>
      <c r="KD3" s="436"/>
      <c r="KE3" s="30"/>
      <c r="KF3" s="425"/>
      <c r="KG3" s="426"/>
      <c r="KH3" s="426"/>
      <c r="KI3" s="426"/>
      <c r="KJ3" s="422"/>
      <c r="KK3" s="23"/>
      <c r="KL3" s="409" t="s">
        <v>158</v>
      </c>
      <c r="KM3" s="410"/>
      <c r="KN3" s="410"/>
      <c r="KO3" s="410"/>
      <c r="KP3" s="430"/>
      <c r="KQ3" s="30"/>
      <c r="KR3" s="409" t="s">
        <v>156</v>
      </c>
      <c r="KS3" s="410"/>
      <c r="KT3" s="410"/>
      <c r="KU3" s="410"/>
      <c r="KV3" s="430"/>
      <c r="KW3" s="23"/>
      <c r="KX3" s="409" t="s">
        <v>311</v>
      </c>
      <c r="KY3" s="410"/>
      <c r="KZ3" s="410"/>
      <c r="LA3" s="410"/>
      <c r="LB3" s="430"/>
      <c r="LC3" s="30"/>
      <c r="LD3" s="409" t="s">
        <v>312</v>
      </c>
      <c r="LE3" s="410"/>
      <c r="LF3" s="410"/>
      <c r="LG3" s="410"/>
      <c r="LH3" s="430"/>
      <c r="LI3" s="23"/>
      <c r="LJ3" s="439"/>
      <c r="LK3" s="440"/>
      <c r="LL3" s="440"/>
      <c r="LM3" s="440"/>
      <c r="LN3" s="436"/>
      <c r="LO3" s="30"/>
      <c r="LP3" s="409" t="s">
        <v>313</v>
      </c>
      <c r="LQ3" s="410"/>
      <c r="LR3" s="410"/>
      <c r="LS3" s="410"/>
      <c r="LT3" s="430"/>
      <c r="LU3" s="23"/>
      <c r="LV3" s="439"/>
      <c r="LW3" s="440"/>
      <c r="LX3" s="440"/>
      <c r="LY3" s="440"/>
      <c r="LZ3" s="436"/>
      <c r="MA3" s="30"/>
      <c r="MB3" s="425"/>
      <c r="MC3" s="426"/>
      <c r="MD3" s="426"/>
      <c r="ME3" s="426"/>
      <c r="MF3" s="422"/>
      <c r="MG3" s="23"/>
      <c r="MH3" s="409" t="s">
        <v>185</v>
      </c>
      <c r="MI3" s="410"/>
      <c r="MJ3" s="410"/>
      <c r="MK3" s="410"/>
      <c r="ML3" s="430"/>
      <c r="MM3" s="30"/>
      <c r="MN3" s="409" t="s">
        <v>169</v>
      </c>
      <c r="MO3" s="410"/>
      <c r="MP3" s="410"/>
      <c r="MQ3" s="410"/>
      <c r="MR3" s="430"/>
      <c r="MS3" s="23"/>
      <c r="MT3" s="439"/>
      <c r="MU3" s="440"/>
      <c r="MV3" s="440"/>
      <c r="MW3" s="440"/>
      <c r="MX3" s="436"/>
      <c r="MY3" s="30"/>
      <c r="MZ3" s="409" t="s">
        <v>269</v>
      </c>
      <c r="NA3" s="410"/>
      <c r="NB3" s="410"/>
      <c r="NC3" s="410"/>
      <c r="ND3" s="430"/>
      <c r="NE3" s="23"/>
      <c r="NF3" s="439"/>
      <c r="NG3" s="440"/>
      <c r="NH3" s="440"/>
      <c r="NI3" s="440"/>
      <c r="NJ3" s="436"/>
      <c r="NK3" s="23"/>
      <c r="NL3" s="409" t="s">
        <v>265</v>
      </c>
      <c r="NM3" s="410"/>
      <c r="NN3" s="410"/>
      <c r="NO3" s="410"/>
      <c r="NP3" s="430"/>
      <c r="NQ3" s="30"/>
      <c r="NR3" s="409" t="s">
        <v>166</v>
      </c>
      <c r="NS3" s="410"/>
      <c r="NT3" s="410"/>
      <c r="NU3" s="410"/>
      <c r="NV3" s="430"/>
      <c r="NW3" s="32"/>
      <c r="NX3" s="439"/>
      <c r="NY3" s="440"/>
      <c r="NZ3" s="440"/>
      <c r="OA3" s="440"/>
      <c r="OB3" s="436"/>
      <c r="OD3" s="425"/>
      <c r="OE3" s="426"/>
      <c r="OF3" s="426"/>
      <c r="OG3" s="426"/>
      <c r="OH3" s="422"/>
    </row>
    <row r="4" spans="1:398" ht="5.0999999999999996" customHeight="1" thickBot="1">
      <c r="A4" s="452"/>
      <c r="B4" s="452"/>
      <c r="C4" s="452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>
      <c r="A5" s="441" t="s">
        <v>152</v>
      </c>
      <c r="B5" s="443"/>
      <c r="C5" s="229"/>
      <c r="D5" s="441" t="s">
        <v>42</v>
      </c>
      <c r="E5" s="441"/>
      <c r="F5" s="441"/>
      <c r="G5" s="230" t="s">
        <v>43</v>
      </c>
      <c r="H5" s="231" t="s">
        <v>44</v>
      </c>
      <c r="I5" s="232"/>
      <c r="J5" s="441" t="s">
        <v>42</v>
      </c>
      <c r="K5" s="441"/>
      <c r="L5" s="441"/>
      <c r="M5" s="230" t="s">
        <v>43</v>
      </c>
      <c r="N5" s="231" t="s">
        <v>44</v>
      </c>
      <c r="O5" s="232"/>
      <c r="P5" s="441" t="s">
        <v>42</v>
      </c>
      <c r="Q5" s="441"/>
      <c r="R5" s="441"/>
      <c r="S5" s="230" t="s">
        <v>43</v>
      </c>
      <c r="T5" s="231" t="s">
        <v>44</v>
      </c>
      <c r="U5" s="232"/>
      <c r="V5" s="441" t="s">
        <v>42</v>
      </c>
      <c r="W5" s="441"/>
      <c r="X5" s="441"/>
      <c r="Y5" s="230" t="s">
        <v>43</v>
      </c>
      <c r="Z5" s="231" t="s">
        <v>44</v>
      </c>
      <c r="AA5" s="232"/>
      <c r="AB5" s="441" t="s">
        <v>42</v>
      </c>
      <c r="AC5" s="441"/>
      <c r="AD5" s="441"/>
      <c r="AE5" s="230" t="s">
        <v>43</v>
      </c>
      <c r="AF5" s="231" t="s">
        <v>44</v>
      </c>
      <c r="AG5" s="229"/>
      <c r="AH5" s="441" t="s">
        <v>42</v>
      </c>
      <c r="AI5" s="441"/>
      <c r="AJ5" s="441"/>
      <c r="AK5" s="230" t="s">
        <v>43</v>
      </c>
      <c r="AL5" s="231" t="s">
        <v>44</v>
      </c>
      <c r="AM5" s="232"/>
      <c r="AN5" s="441" t="s">
        <v>42</v>
      </c>
      <c r="AO5" s="441"/>
      <c r="AP5" s="441"/>
      <c r="AQ5" s="230" t="s">
        <v>43</v>
      </c>
      <c r="AR5" s="231" t="s">
        <v>44</v>
      </c>
      <c r="AS5" s="229"/>
      <c r="AT5" s="441" t="s">
        <v>42</v>
      </c>
      <c r="AU5" s="441"/>
      <c r="AV5" s="441"/>
      <c r="AW5" s="230" t="s">
        <v>43</v>
      </c>
      <c r="AX5" s="231" t="s">
        <v>44</v>
      </c>
      <c r="AY5" s="232"/>
      <c r="AZ5" s="442" t="s">
        <v>42</v>
      </c>
      <c r="BA5" s="441"/>
      <c r="BB5" s="441"/>
      <c r="BC5" s="230" t="s">
        <v>43</v>
      </c>
      <c r="BD5" s="231" t="s">
        <v>44</v>
      </c>
      <c r="BE5" s="229"/>
      <c r="BF5" s="441" t="s">
        <v>42</v>
      </c>
      <c r="BG5" s="441"/>
      <c r="BH5" s="441"/>
      <c r="BI5" s="230" t="s">
        <v>43</v>
      </c>
      <c r="BJ5" s="231" t="s">
        <v>44</v>
      </c>
      <c r="BK5" s="232"/>
      <c r="BL5" s="441" t="s">
        <v>42</v>
      </c>
      <c r="BM5" s="441"/>
      <c r="BN5" s="441"/>
      <c r="BO5" s="230" t="s">
        <v>43</v>
      </c>
      <c r="BP5" s="231" t="s">
        <v>44</v>
      </c>
      <c r="BQ5" s="232"/>
      <c r="BR5" s="441" t="s">
        <v>42</v>
      </c>
      <c r="BS5" s="441"/>
      <c r="BT5" s="441"/>
      <c r="BU5" s="230" t="s">
        <v>43</v>
      </c>
      <c r="BV5" s="231" t="s">
        <v>44</v>
      </c>
      <c r="BW5" s="229"/>
      <c r="BX5" s="441" t="s">
        <v>42</v>
      </c>
      <c r="BY5" s="441"/>
      <c r="BZ5" s="441"/>
      <c r="CA5" s="230" t="s">
        <v>43</v>
      </c>
      <c r="CB5" s="231" t="s">
        <v>44</v>
      </c>
      <c r="CC5" s="232"/>
      <c r="CD5" s="441" t="s">
        <v>42</v>
      </c>
      <c r="CE5" s="441"/>
      <c r="CF5" s="441"/>
      <c r="CG5" s="230" t="s">
        <v>43</v>
      </c>
      <c r="CH5" s="231" t="s">
        <v>44</v>
      </c>
      <c r="CI5" s="229"/>
      <c r="CJ5" s="441" t="s">
        <v>42</v>
      </c>
      <c r="CK5" s="441"/>
      <c r="CL5" s="441"/>
      <c r="CM5" s="230" t="s">
        <v>43</v>
      </c>
      <c r="CN5" s="231" t="s">
        <v>44</v>
      </c>
      <c r="CO5" s="232"/>
      <c r="CP5" s="441" t="s">
        <v>42</v>
      </c>
      <c r="CQ5" s="441"/>
      <c r="CR5" s="441"/>
      <c r="CS5" s="230" t="s">
        <v>43</v>
      </c>
      <c r="CT5" s="231" t="s">
        <v>44</v>
      </c>
      <c r="CU5" s="229"/>
      <c r="CV5" s="441" t="s">
        <v>42</v>
      </c>
      <c r="CW5" s="441"/>
      <c r="CX5" s="441"/>
      <c r="CY5" s="230" t="s">
        <v>43</v>
      </c>
      <c r="CZ5" s="231" t="s">
        <v>44</v>
      </c>
      <c r="DA5" s="232"/>
      <c r="DB5" s="441" t="s">
        <v>42</v>
      </c>
      <c r="DC5" s="441"/>
      <c r="DD5" s="441"/>
      <c r="DE5" s="230" t="s">
        <v>43</v>
      </c>
      <c r="DF5" s="231" t="s">
        <v>44</v>
      </c>
      <c r="DG5" s="232"/>
      <c r="DH5" s="441" t="s">
        <v>42</v>
      </c>
      <c r="DI5" s="441"/>
      <c r="DJ5" s="441"/>
      <c r="DK5" s="230" t="s">
        <v>43</v>
      </c>
      <c r="DL5" s="231" t="s">
        <v>44</v>
      </c>
      <c r="DM5" s="229"/>
      <c r="DN5" s="441" t="s">
        <v>42</v>
      </c>
      <c r="DO5" s="441"/>
      <c r="DP5" s="441"/>
      <c r="DQ5" s="230" t="s">
        <v>43</v>
      </c>
      <c r="DR5" s="231" t="s">
        <v>44</v>
      </c>
      <c r="DS5" s="232"/>
      <c r="DT5" s="441" t="s">
        <v>42</v>
      </c>
      <c r="DU5" s="441"/>
      <c r="DV5" s="441"/>
      <c r="DW5" s="230" t="s">
        <v>43</v>
      </c>
      <c r="DX5" s="231" t="s">
        <v>44</v>
      </c>
      <c r="DY5" s="232"/>
      <c r="DZ5" s="441" t="s">
        <v>42</v>
      </c>
      <c r="EA5" s="441"/>
      <c r="EB5" s="441"/>
      <c r="EC5" s="230" t="s">
        <v>43</v>
      </c>
      <c r="ED5" s="231" t="s">
        <v>44</v>
      </c>
      <c r="EE5" s="232"/>
      <c r="EF5" s="441" t="s">
        <v>42</v>
      </c>
      <c r="EG5" s="441"/>
      <c r="EH5" s="441"/>
      <c r="EI5" s="230" t="s">
        <v>43</v>
      </c>
      <c r="EJ5" s="231" t="s">
        <v>44</v>
      </c>
      <c r="EK5" s="229"/>
      <c r="EL5" s="441" t="s">
        <v>42</v>
      </c>
      <c r="EM5" s="441"/>
      <c r="EN5" s="441"/>
      <c r="EO5" s="230" t="s">
        <v>43</v>
      </c>
      <c r="EP5" s="231" t="s">
        <v>44</v>
      </c>
      <c r="EQ5" s="232"/>
      <c r="ER5" s="441" t="s">
        <v>42</v>
      </c>
      <c r="ES5" s="441"/>
      <c r="ET5" s="441"/>
      <c r="EU5" s="230" t="s">
        <v>43</v>
      </c>
      <c r="EV5" s="231" t="s">
        <v>44</v>
      </c>
      <c r="EW5" s="232"/>
      <c r="EX5" s="441" t="s">
        <v>42</v>
      </c>
      <c r="EY5" s="441"/>
      <c r="EZ5" s="441"/>
      <c r="FA5" s="230" t="s">
        <v>43</v>
      </c>
      <c r="FB5" s="231" t="s">
        <v>44</v>
      </c>
      <c r="FC5" s="232"/>
      <c r="FD5" s="441" t="s">
        <v>42</v>
      </c>
      <c r="FE5" s="441"/>
      <c r="FF5" s="441"/>
      <c r="FG5" s="230" t="s">
        <v>43</v>
      </c>
      <c r="FH5" s="231" t="s">
        <v>44</v>
      </c>
      <c r="FI5" s="229"/>
      <c r="FJ5" s="441" t="s">
        <v>42</v>
      </c>
      <c r="FK5" s="441"/>
      <c r="FL5" s="441"/>
      <c r="FM5" s="230" t="s">
        <v>43</v>
      </c>
      <c r="FN5" s="231" t="s">
        <v>44</v>
      </c>
      <c r="FO5" s="232"/>
      <c r="FP5" s="441" t="s">
        <v>42</v>
      </c>
      <c r="FQ5" s="441"/>
      <c r="FR5" s="441"/>
      <c r="FS5" s="230" t="s">
        <v>43</v>
      </c>
      <c r="FT5" s="231" t="s">
        <v>44</v>
      </c>
      <c r="FU5" s="232"/>
      <c r="FV5" s="441" t="s">
        <v>42</v>
      </c>
      <c r="FW5" s="441"/>
      <c r="FX5" s="441"/>
      <c r="FY5" s="230" t="s">
        <v>43</v>
      </c>
      <c r="FZ5" s="231" t="s">
        <v>44</v>
      </c>
      <c r="GA5" s="232"/>
      <c r="GB5" s="441" t="s">
        <v>42</v>
      </c>
      <c r="GC5" s="441"/>
      <c r="GD5" s="441"/>
      <c r="GE5" s="230" t="s">
        <v>43</v>
      </c>
      <c r="GF5" s="231" t="s">
        <v>44</v>
      </c>
      <c r="GG5" s="229"/>
      <c r="GH5" s="441" t="s">
        <v>42</v>
      </c>
      <c r="GI5" s="441"/>
      <c r="GJ5" s="441"/>
      <c r="GK5" s="230" t="s">
        <v>43</v>
      </c>
      <c r="GL5" s="231" t="s">
        <v>44</v>
      </c>
      <c r="GM5" s="229"/>
      <c r="GN5" s="441" t="s">
        <v>42</v>
      </c>
      <c r="GO5" s="441"/>
      <c r="GP5" s="441"/>
      <c r="GQ5" s="230" t="s">
        <v>43</v>
      </c>
      <c r="GR5" s="231" t="s">
        <v>44</v>
      </c>
      <c r="GS5" s="229"/>
      <c r="GT5" s="441" t="s">
        <v>42</v>
      </c>
      <c r="GU5" s="441"/>
      <c r="GV5" s="441"/>
      <c r="GW5" s="230" t="s">
        <v>43</v>
      </c>
      <c r="GX5" s="231" t="s">
        <v>44</v>
      </c>
      <c r="GY5" s="232"/>
      <c r="GZ5" s="441" t="s">
        <v>42</v>
      </c>
      <c r="HA5" s="441"/>
      <c r="HB5" s="441"/>
      <c r="HC5" s="230" t="s">
        <v>43</v>
      </c>
      <c r="HD5" s="231" t="s">
        <v>44</v>
      </c>
      <c r="HE5" s="232"/>
      <c r="HF5" s="441" t="s">
        <v>42</v>
      </c>
      <c r="HG5" s="441"/>
      <c r="HH5" s="441"/>
      <c r="HI5" s="230" t="s">
        <v>43</v>
      </c>
      <c r="HJ5" s="231" t="s">
        <v>44</v>
      </c>
      <c r="HK5" s="229"/>
      <c r="HL5" s="441" t="s">
        <v>42</v>
      </c>
      <c r="HM5" s="441"/>
      <c r="HN5" s="441"/>
      <c r="HO5" s="230" t="s">
        <v>43</v>
      </c>
      <c r="HP5" s="231" t="s">
        <v>44</v>
      </c>
      <c r="HQ5" s="232"/>
      <c r="HR5" s="441" t="s">
        <v>42</v>
      </c>
      <c r="HS5" s="441"/>
      <c r="HT5" s="441"/>
      <c r="HU5" s="230" t="s">
        <v>43</v>
      </c>
      <c r="HV5" s="231" t="s">
        <v>44</v>
      </c>
      <c r="HW5" s="232"/>
      <c r="HX5" s="441" t="s">
        <v>42</v>
      </c>
      <c r="HY5" s="441"/>
      <c r="HZ5" s="441"/>
      <c r="IA5" s="230" t="s">
        <v>43</v>
      </c>
      <c r="IB5" s="231" t="s">
        <v>44</v>
      </c>
      <c r="IC5" s="229"/>
      <c r="ID5" s="441" t="s">
        <v>42</v>
      </c>
      <c r="IE5" s="441"/>
      <c r="IF5" s="441"/>
      <c r="IG5" s="230" t="s">
        <v>43</v>
      </c>
      <c r="IH5" s="231" t="s">
        <v>44</v>
      </c>
      <c r="II5" s="232"/>
      <c r="IJ5" s="441" t="s">
        <v>42</v>
      </c>
      <c r="IK5" s="441"/>
      <c r="IL5" s="441"/>
      <c r="IM5" s="230" t="s">
        <v>43</v>
      </c>
      <c r="IN5" s="231" t="s">
        <v>44</v>
      </c>
      <c r="IO5" s="232"/>
      <c r="IP5" s="441" t="s">
        <v>42</v>
      </c>
      <c r="IQ5" s="441"/>
      <c r="IR5" s="441"/>
      <c r="IS5" s="230" t="s">
        <v>43</v>
      </c>
      <c r="IT5" s="231" t="s">
        <v>44</v>
      </c>
      <c r="IU5" s="229"/>
      <c r="IV5" s="441" t="s">
        <v>42</v>
      </c>
      <c r="IW5" s="441"/>
      <c r="IX5" s="441"/>
      <c r="IY5" s="230" t="s">
        <v>43</v>
      </c>
      <c r="IZ5" s="231" t="s">
        <v>44</v>
      </c>
      <c r="JA5" s="229"/>
      <c r="JB5" s="441" t="s">
        <v>42</v>
      </c>
      <c r="JC5" s="441"/>
      <c r="JD5" s="441"/>
      <c r="JE5" s="230" t="s">
        <v>43</v>
      </c>
      <c r="JF5" s="231" t="s">
        <v>44</v>
      </c>
      <c r="JG5" s="232"/>
      <c r="JH5" s="441" t="s">
        <v>42</v>
      </c>
      <c r="JI5" s="441"/>
      <c r="JJ5" s="441"/>
      <c r="JK5" s="230" t="s">
        <v>43</v>
      </c>
      <c r="JL5" s="231" t="s">
        <v>44</v>
      </c>
      <c r="JM5" s="229"/>
      <c r="JN5" s="441" t="s">
        <v>42</v>
      </c>
      <c r="JO5" s="441"/>
      <c r="JP5" s="441"/>
      <c r="JQ5" s="230" t="s">
        <v>43</v>
      </c>
      <c r="JR5" s="231" t="s">
        <v>44</v>
      </c>
      <c r="JS5" s="232"/>
      <c r="JT5" s="441" t="s">
        <v>42</v>
      </c>
      <c r="JU5" s="441"/>
      <c r="JV5" s="441"/>
      <c r="JW5" s="230" t="s">
        <v>43</v>
      </c>
      <c r="JX5" s="231" t="s">
        <v>44</v>
      </c>
      <c r="JY5" s="232"/>
      <c r="JZ5" s="442" t="s">
        <v>42</v>
      </c>
      <c r="KA5" s="441"/>
      <c r="KB5" s="441"/>
      <c r="KC5" s="230" t="s">
        <v>43</v>
      </c>
      <c r="KD5" s="231" t="s">
        <v>44</v>
      </c>
      <c r="KE5" s="229"/>
      <c r="KF5" s="441" t="s">
        <v>42</v>
      </c>
      <c r="KG5" s="441"/>
      <c r="KH5" s="441"/>
      <c r="KI5" s="230" t="s">
        <v>43</v>
      </c>
      <c r="KJ5" s="231" t="s">
        <v>44</v>
      </c>
      <c r="KK5" s="232"/>
      <c r="KL5" s="442" t="s">
        <v>42</v>
      </c>
      <c r="KM5" s="441"/>
      <c r="KN5" s="441"/>
      <c r="KO5" s="230" t="s">
        <v>43</v>
      </c>
      <c r="KP5" s="231" t="s">
        <v>44</v>
      </c>
      <c r="KQ5" s="229"/>
      <c r="KR5" s="442" t="s">
        <v>42</v>
      </c>
      <c r="KS5" s="441"/>
      <c r="KT5" s="441"/>
      <c r="KU5" s="230" t="s">
        <v>43</v>
      </c>
      <c r="KV5" s="231" t="s">
        <v>44</v>
      </c>
      <c r="KW5" s="232"/>
      <c r="KX5" s="442" t="s">
        <v>42</v>
      </c>
      <c r="KY5" s="441"/>
      <c r="KZ5" s="441"/>
      <c r="LA5" s="230" t="s">
        <v>43</v>
      </c>
      <c r="LB5" s="231" t="s">
        <v>44</v>
      </c>
      <c r="LC5" s="229"/>
      <c r="LD5" s="442" t="s">
        <v>42</v>
      </c>
      <c r="LE5" s="441"/>
      <c r="LF5" s="441"/>
      <c r="LG5" s="230" t="s">
        <v>43</v>
      </c>
      <c r="LH5" s="231" t="s">
        <v>44</v>
      </c>
      <c r="LI5" s="232"/>
      <c r="LJ5" s="442" t="s">
        <v>42</v>
      </c>
      <c r="LK5" s="441"/>
      <c r="LL5" s="441"/>
      <c r="LM5" s="230" t="s">
        <v>43</v>
      </c>
      <c r="LN5" s="231" t="s">
        <v>44</v>
      </c>
      <c r="LO5" s="229"/>
      <c r="LP5" s="442" t="s">
        <v>42</v>
      </c>
      <c r="LQ5" s="441"/>
      <c r="LR5" s="441"/>
      <c r="LS5" s="230" t="s">
        <v>43</v>
      </c>
      <c r="LT5" s="231" t="s">
        <v>44</v>
      </c>
      <c r="LU5" s="232"/>
      <c r="LV5" s="442" t="s">
        <v>42</v>
      </c>
      <c r="LW5" s="441"/>
      <c r="LX5" s="441"/>
      <c r="LY5" s="230" t="s">
        <v>43</v>
      </c>
      <c r="LZ5" s="231" t="s">
        <v>44</v>
      </c>
      <c r="MA5" s="229"/>
      <c r="MB5" s="442" t="s">
        <v>42</v>
      </c>
      <c r="MC5" s="441"/>
      <c r="MD5" s="441"/>
      <c r="ME5" s="230" t="s">
        <v>43</v>
      </c>
      <c r="MF5" s="231" t="s">
        <v>44</v>
      </c>
      <c r="MG5" s="232"/>
      <c r="MH5" s="442" t="s">
        <v>42</v>
      </c>
      <c r="MI5" s="441"/>
      <c r="MJ5" s="441"/>
      <c r="MK5" s="230" t="s">
        <v>43</v>
      </c>
      <c r="ML5" s="231" t="s">
        <v>44</v>
      </c>
      <c r="MM5" s="229"/>
      <c r="MN5" s="442" t="s">
        <v>42</v>
      </c>
      <c r="MO5" s="441"/>
      <c r="MP5" s="441"/>
      <c r="MQ5" s="230" t="s">
        <v>43</v>
      </c>
      <c r="MR5" s="231" t="s">
        <v>44</v>
      </c>
      <c r="MS5" s="232"/>
      <c r="MT5" s="442" t="s">
        <v>42</v>
      </c>
      <c r="MU5" s="441"/>
      <c r="MV5" s="441"/>
      <c r="MW5" s="230" t="s">
        <v>43</v>
      </c>
      <c r="MX5" s="231" t="s">
        <v>44</v>
      </c>
      <c r="MY5" s="229"/>
      <c r="MZ5" s="442" t="s">
        <v>42</v>
      </c>
      <c r="NA5" s="441"/>
      <c r="NB5" s="441"/>
      <c r="NC5" s="230" t="s">
        <v>43</v>
      </c>
      <c r="ND5" s="231" t="s">
        <v>44</v>
      </c>
      <c r="NE5" s="232"/>
      <c r="NF5" s="442" t="s">
        <v>42</v>
      </c>
      <c r="NG5" s="441"/>
      <c r="NH5" s="441"/>
      <c r="NI5" s="230" t="s">
        <v>43</v>
      </c>
      <c r="NJ5" s="231" t="s">
        <v>44</v>
      </c>
      <c r="NK5" s="232"/>
      <c r="NL5" s="442" t="s">
        <v>42</v>
      </c>
      <c r="NM5" s="441"/>
      <c r="NN5" s="441"/>
      <c r="NO5" s="230" t="s">
        <v>43</v>
      </c>
      <c r="NP5" s="231" t="s">
        <v>44</v>
      </c>
      <c r="NQ5" s="229"/>
      <c r="NR5" s="442" t="s">
        <v>42</v>
      </c>
      <c r="NS5" s="441"/>
      <c r="NT5" s="441"/>
      <c r="NU5" s="230" t="s">
        <v>43</v>
      </c>
      <c r="NV5" s="231" t="s">
        <v>44</v>
      </c>
      <c r="NW5" s="34"/>
      <c r="NX5" s="442" t="s">
        <v>42</v>
      </c>
      <c r="NY5" s="441"/>
      <c r="NZ5" s="441"/>
      <c r="OA5" s="230" t="s">
        <v>43</v>
      </c>
      <c r="OB5" s="231" t="s">
        <v>44</v>
      </c>
      <c r="OD5" s="442" t="s">
        <v>42</v>
      </c>
      <c r="OE5" s="441"/>
      <c r="OF5" s="441"/>
      <c r="OG5" s="230" t="s">
        <v>43</v>
      </c>
      <c r="OH5" s="231" t="s">
        <v>44</v>
      </c>
    </row>
    <row r="6" spans="1:398" ht="15" customHeight="1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>
        <v>0</v>
      </c>
      <c r="HM6" s="274" t="s">
        <v>0</v>
      </c>
      <c r="HN6" s="101">
        <v>2</v>
      </c>
      <c r="HO6" s="110" t="s">
        <v>266</v>
      </c>
      <c r="HP6" s="111" t="s">
        <v>217</v>
      </c>
      <c r="HQ6" s="90"/>
      <c r="HR6" s="101">
        <v>2</v>
      </c>
      <c r="HS6" s="274" t="s">
        <v>0</v>
      </c>
      <c r="HT6" s="101">
        <v>0</v>
      </c>
      <c r="HU6" s="110" t="s">
        <v>218</v>
      </c>
      <c r="HV6" s="111" t="s">
        <v>266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>
        <v>0</v>
      </c>
      <c r="IE6" s="274" t="s">
        <v>0</v>
      </c>
      <c r="IF6" s="101">
        <v>1</v>
      </c>
      <c r="IG6" s="110" t="s">
        <v>217</v>
      </c>
      <c r="IH6" s="111" t="s">
        <v>219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>
        <v>2</v>
      </c>
      <c r="IQ6" s="103" t="s">
        <v>0</v>
      </c>
      <c r="IR6" s="106">
        <v>1</v>
      </c>
      <c r="IS6" s="110" t="s">
        <v>215</v>
      </c>
      <c r="IT6" s="111" t="s">
        <v>345</v>
      </c>
      <c r="IU6" s="90"/>
      <c r="IV6" s="101">
        <v>1</v>
      </c>
      <c r="IW6" s="274" t="s">
        <v>0</v>
      </c>
      <c r="IX6" s="101">
        <v>2</v>
      </c>
      <c r="IY6" s="110" t="s">
        <v>218</v>
      </c>
      <c r="IZ6" s="111" t="s">
        <v>215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3.8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>
        <v>3</v>
      </c>
      <c r="HM8" s="274" t="s">
        <v>0</v>
      </c>
      <c r="HN8" s="61">
        <v>3</v>
      </c>
      <c r="HO8" s="110" t="s">
        <v>217</v>
      </c>
      <c r="HP8" s="111" t="s">
        <v>214</v>
      </c>
      <c r="HQ8" s="90"/>
      <c r="HR8" s="101">
        <v>2</v>
      </c>
      <c r="HS8" s="274" t="s">
        <v>0</v>
      </c>
      <c r="HT8" s="61">
        <v>1</v>
      </c>
      <c r="HU8" s="110" t="s">
        <v>218</v>
      </c>
      <c r="HV8" s="111" t="s">
        <v>212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>
        <v>1</v>
      </c>
      <c r="IE8" s="274" t="s">
        <v>0</v>
      </c>
      <c r="IF8" s="61">
        <v>2</v>
      </c>
      <c r="IG8" s="110" t="s">
        <v>218</v>
      </c>
      <c r="IH8" s="111" t="s">
        <v>217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>
        <v>2</v>
      </c>
      <c r="IQ8" s="274" t="s">
        <v>0</v>
      </c>
      <c r="IR8" s="274">
        <v>1</v>
      </c>
      <c r="IS8" s="110" t="s">
        <v>266</v>
      </c>
      <c r="IT8" s="111" t="s">
        <v>345</v>
      </c>
      <c r="IU8" s="90"/>
      <c r="IV8" s="101">
        <v>1</v>
      </c>
      <c r="IW8" s="274" t="s">
        <v>0</v>
      </c>
      <c r="IX8" s="61">
        <v>2</v>
      </c>
      <c r="IY8" s="110" t="s">
        <v>266</v>
      </c>
      <c r="IZ8" s="111" t="s">
        <v>219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3.8" hidden="1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3.8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>
        <v>1</v>
      </c>
      <c r="HM10" s="274" t="s">
        <v>0</v>
      </c>
      <c r="HN10" s="61">
        <v>3</v>
      </c>
      <c r="HO10" s="110" t="s">
        <v>217</v>
      </c>
      <c r="HP10" s="111" t="s">
        <v>212</v>
      </c>
      <c r="HQ10" s="90"/>
      <c r="HR10" s="61">
        <v>3</v>
      </c>
      <c r="HS10" s="274" t="s">
        <v>0</v>
      </c>
      <c r="HT10" s="61">
        <v>1</v>
      </c>
      <c r="HU10" s="110" t="s">
        <v>217</v>
      </c>
      <c r="HV10" s="111" t="s">
        <v>212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>
        <v>1</v>
      </c>
      <c r="IE10" s="274" t="s">
        <v>0</v>
      </c>
      <c r="IF10" s="61">
        <v>3</v>
      </c>
      <c r="IG10" s="110" t="s">
        <v>218</v>
      </c>
      <c r="IH10" s="111" t="s">
        <v>218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>
        <v>3</v>
      </c>
      <c r="IQ10" s="274" t="s">
        <v>0</v>
      </c>
      <c r="IR10" s="274">
        <v>1</v>
      </c>
      <c r="IS10" s="110" t="s">
        <v>219</v>
      </c>
      <c r="IT10" s="111" t="s">
        <v>210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4.4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>
        <v>2</v>
      </c>
      <c r="HM11" s="274" t="s">
        <v>0</v>
      </c>
      <c r="HN11" s="61">
        <v>3</v>
      </c>
      <c r="HO11" s="110" t="s">
        <v>218</v>
      </c>
      <c r="HP11" s="111" t="s">
        <v>326</v>
      </c>
      <c r="HQ11" s="90"/>
      <c r="HR11" s="61">
        <v>4</v>
      </c>
      <c r="HS11" s="274" t="s">
        <v>0</v>
      </c>
      <c r="HT11" s="61">
        <v>0</v>
      </c>
      <c r="HU11" s="110" t="s">
        <v>218</v>
      </c>
      <c r="HV11" s="111" t="s">
        <v>218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>
        <v>1</v>
      </c>
      <c r="IE11" s="274" t="s">
        <v>0</v>
      </c>
      <c r="IF11" s="61">
        <v>2</v>
      </c>
      <c r="IG11" s="110" t="s">
        <v>219</v>
      </c>
      <c r="IH11" s="111" t="s">
        <v>345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>
        <v>1</v>
      </c>
      <c r="IQ11" s="274" t="s">
        <v>0</v>
      </c>
      <c r="IR11" s="101">
        <v>0</v>
      </c>
      <c r="IS11" s="110" t="s">
        <v>345</v>
      </c>
      <c r="IT11" s="111" t="s">
        <v>327</v>
      </c>
      <c r="IU11" s="90"/>
      <c r="IV11" s="61">
        <v>1</v>
      </c>
      <c r="IW11" s="274" t="s">
        <v>0</v>
      </c>
      <c r="IX11" s="61">
        <v>2</v>
      </c>
      <c r="IY11" s="110" t="s">
        <v>207</v>
      </c>
      <c r="IZ11" s="111" t="s">
        <v>327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4.4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>
        <v>1</v>
      </c>
      <c r="HM12" s="274" t="s">
        <v>0</v>
      </c>
      <c r="HN12" s="61">
        <v>1</v>
      </c>
      <c r="HO12" s="110" t="s">
        <v>217</v>
      </c>
      <c r="HP12" s="111" t="s">
        <v>212</v>
      </c>
      <c r="HQ12" s="90"/>
      <c r="HR12" s="61">
        <v>3</v>
      </c>
      <c r="HS12" s="274" t="s">
        <v>0</v>
      </c>
      <c r="HT12" s="61">
        <v>1</v>
      </c>
      <c r="HU12" s="110" t="s">
        <v>217</v>
      </c>
      <c r="HV12" s="111" t="s">
        <v>218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>
        <v>1</v>
      </c>
      <c r="IE12" s="274" t="s">
        <v>0</v>
      </c>
      <c r="IF12" s="61">
        <v>3</v>
      </c>
      <c r="IG12" s="110" t="s">
        <v>217</v>
      </c>
      <c r="IH12" s="111" t="s">
        <v>218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>
        <v>2</v>
      </c>
      <c r="IQ12" s="274" t="s">
        <v>0</v>
      </c>
      <c r="IR12" s="101">
        <v>1</v>
      </c>
      <c r="IS12" s="110" t="s">
        <v>266</v>
      </c>
      <c r="IT12" s="111" t="s">
        <v>389</v>
      </c>
      <c r="IU12" s="90"/>
      <c r="IV12" s="61">
        <v>1</v>
      </c>
      <c r="IW12" s="274" t="s">
        <v>0</v>
      </c>
      <c r="IX12" s="61">
        <v>1</v>
      </c>
      <c r="IY12" s="110" t="s">
        <v>266</v>
      </c>
      <c r="IZ12" s="111" t="s">
        <v>215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4.4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>
        <v>0</v>
      </c>
      <c r="HM13" s="274" t="s">
        <v>0</v>
      </c>
      <c r="HN13" s="61">
        <v>2</v>
      </c>
      <c r="HO13" s="110" t="s">
        <v>217</v>
      </c>
      <c r="HP13" s="111" t="s">
        <v>212</v>
      </c>
      <c r="HQ13" s="90"/>
      <c r="HR13" s="61">
        <v>3</v>
      </c>
      <c r="HS13" s="274" t="s">
        <v>0</v>
      </c>
      <c r="HT13" s="61">
        <v>0</v>
      </c>
      <c r="HU13" s="110" t="s">
        <v>217</v>
      </c>
      <c r="HV13" s="111" t="s">
        <v>212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>
        <v>0</v>
      </c>
      <c r="IE13" s="274" t="s">
        <v>0</v>
      </c>
      <c r="IF13" s="61">
        <v>3</v>
      </c>
      <c r="IG13" s="110" t="s">
        <v>217</v>
      </c>
      <c r="IH13" s="111" t="s">
        <v>218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>
        <v>1</v>
      </c>
      <c r="IW13" s="274" t="s">
        <v>0</v>
      </c>
      <c r="IX13" s="61">
        <v>2</v>
      </c>
      <c r="IY13" s="110" t="s">
        <v>216</v>
      </c>
      <c r="IZ13" s="111" t="s">
        <v>327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4.4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>
        <v>1</v>
      </c>
      <c r="HM14" s="274" t="s">
        <v>0</v>
      </c>
      <c r="HN14" s="61">
        <v>2</v>
      </c>
      <c r="HO14" s="110" t="s">
        <v>207</v>
      </c>
      <c r="HP14" s="111" t="s">
        <v>212</v>
      </c>
      <c r="HQ14" s="90"/>
      <c r="HR14" s="61">
        <v>3</v>
      </c>
      <c r="HS14" s="274" t="s">
        <v>0</v>
      </c>
      <c r="HT14" s="61">
        <v>1</v>
      </c>
      <c r="HU14" s="110" t="s">
        <v>217</v>
      </c>
      <c r="HV14" s="111" t="s">
        <v>212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>
        <v>2</v>
      </c>
      <c r="IE14" s="274" t="s">
        <v>0</v>
      </c>
      <c r="IF14" s="61">
        <v>1</v>
      </c>
      <c r="IG14" s="110" t="s">
        <v>207</v>
      </c>
      <c r="IH14" s="111" t="s">
        <v>210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>
        <v>1</v>
      </c>
      <c r="IQ14" s="274" t="s">
        <v>0</v>
      </c>
      <c r="IR14" s="101">
        <v>0</v>
      </c>
      <c r="IS14" s="110" t="s">
        <v>207</v>
      </c>
      <c r="IT14" s="111" t="s">
        <v>389</v>
      </c>
      <c r="IU14" s="90"/>
      <c r="IV14" s="61">
        <v>1</v>
      </c>
      <c r="IW14" s="274" t="s">
        <v>0</v>
      </c>
      <c r="IX14" s="61">
        <v>1</v>
      </c>
      <c r="IY14" s="110" t="s">
        <v>219</v>
      </c>
      <c r="IZ14" s="111" t="s">
        <v>389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3.8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4.4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>
        <v>1</v>
      </c>
      <c r="HM16" s="274" t="s">
        <v>0</v>
      </c>
      <c r="HN16" s="61">
        <v>1</v>
      </c>
      <c r="HO16" s="110" t="s">
        <v>397</v>
      </c>
      <c r="HP16" s="111" t="s">
        <v>218</v>
      </c>
      <c r="HQ16" s="90"/>
      <c r="HR16" s="61">
        <v>4</v>
      </c>
      <c r="HS16" s="274" t="s">
        <v>0</v>
      </c>
      <c r="HT16" s="61">
        <v>0</v>
      </c>
      <c r="HU16" s="110" t="s">
        <v>217</v>
      </c>
      <c r="HV16" s="111" t="s">
        <v>360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>
        <v>1</v>
      </c>
      <c r="IE16" s="274" t="s">
        <v>0</v>
      </c>
      <c r="IF16" s="61">
        <v>2</v>
      </c>
      <c r="IG16" s="110" t="s">
        <v>219</v>
      </c>
      <c r="IH16" s="111" t="s">
        <v>217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>
        <v>2</v>
      </c>
      <c r="IQ16" s="274" t="s">
        <v>0</v>
      </c>
      <c r="IR16" s="101">
        <v>0</v>
      </c>
      <c r="IS16" s="110" t="s">
        <v>207</v>
      </c>
      <c r="IT16" s="111" t="s">
        <v>210</v>
      </c>
      <c r="IU16" s="90"/>
      <c r="IV16" s="61">
        <v>3</v>
      </c>
      <c r="IW16" s="274" t="s">
        <v>0</v>
      </c>
      <c r="IX16" s="61">
        <v>1</v>
      </c>
      <c r="IY16" s="110" t="s">
        <v>410</v>
      </c>
      <c r="IZ16" s="111" t="s">
        <v>411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4.4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>
        <v>1</v>
      </c>
      <c r="HM17" s="274" t="s">
        <v>0</v>
      </c>
      <c r="HN17" s="61">
        <v>2</v>
      </c>
      <c r="HO17" s="110" t="s">
        <v>217</v>
      </c>
      <c r="HP17" s="111" t="s">
        <v>289</v>
      </c>
      <c r="HQ17" s="90"/>
      <c r="HR17" s="61">
        <v>4</v>
      </c>
      <c r="HS17" s="274" t="s">
        <v>0</v>
      </c>
      <c r="HT17" s="61">
        <v>0</v>
      </c>
      <c r="HU17" s="110" t="s">
        <v>217</v>
      </c>
      <c r="HV17" s="111" t="s">
        <v>218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>
        <v>1</v>
      </c>
      <c r="IE17" s="274" t="s">
        <v>0</v>
      </c>
      <c r="IF17" s="61">
        <v>3</v>
      </c>
      <c r="IG17" s="110" t="s">
        <v>217</v>
      </c>
      <c r="IH17" s="111" t="s">
        <v>218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>
        <v>4</v>
      </c>
      <c r="IQ17" s="274" t="s">
        <v>0</v>
      </c>
      <c r="IR17" s="101">
        <v>1</v>
      </c>
      <c r="IS17" s="110" t="s">
        <v>219</v>
      </c>
      <c r="IT17" s="111" t="s">
        <v>210</v>
      </c>
      <c r="IU17" s="90"/>
      <c r="IV17" s="61">
        <v>1</v>
      </c>
      <c r="IW17" s="274" t="s">
        <v>0</v>
      </c>
      <c r="IX17" s="61">
        <v>2</v>
      </c>
      <c r="IY17" s="110" t="s">
        <v>219</v>
      </c>
      <c r="IZ17" s="111" t="s">
        <v>210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3.8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>
        <v>0</v>
      </c>
      <c r="HM18" s="274" t="s">
        <v>0</v>
      </c>
      <c r="HN18" s="61">
        <v>5</v>
      </c>
      <c r="HO18" s="110" t="s">
        <v>217</v>
      </c>
      <c r="HP18" s="111" t="s">
        <v>218</v>
      </c>
      <c r="HQ18" s="90"/>
      <c r="HR18" s="61">
        <v>5</v>
      </c>
      <c r="HS18" s="274" t="s">
        <v>0</v>
      </c>
      <c r="HT18" s="61">
        <v>0</v>
      </c>
      <c r="HU18" s="110" t="s">
        <v>218</v>
      </c>
      <c r="HV18" s="111" t="s">
        <v>210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>
        <v>0</v>
      </c>
      <c r="IE18" s="274" t="s">
        <v>0</v>
      </c>
      <c r="IF18" s="61">
        <v>5</v>
      </c>
      <c r="IG18" s="110" t="s">
        <v>217</v>
      </c>
      <c r="IH18" s="111" t="s">
        <v>218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>
        <v>5</v>
      </c>
      <c r="IQ18" s="274" t="s">
        <v>0</v>
      </c>
      <c r="IR18" s="101">
        <v>0</v>
      </c>
      <c r="IS18" s="110" t="s">
        <v>216</v>
      </c>
      <c r="IT18" s="111" t="s">
        <v>216</v>
      </c>
      <c r="IU18" s="90"/>
      <c r="IV18" s="61">
        <v>0</v>
      </c>
      <c r="IW18" s="274" t="s">
        <v>0</v>
      </c>
      <c r="IX18" s="61">
        <v>5</v>
      </c>
      <c r="IY18" s="110" t="s">
        <v>216</v>
      </c>
      <c r="IZ18" s="111" t="s">
        <v>327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3.8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>
        <v>1</v>
      </c>
      <c r="HM20" s="274" t="s">
        <v>0</v>
      </c>
      <c r="HN20" s="61">
        <v>3</v>
      </c>
      <c r="HO20" s="110" t="s">
        <v>217</v>
      </c>
      <c r="HP20" s="111" t="s">
        <v>389</v>
      </c>
      <c r="HQ20" s="90"/>
      <c r="HR20" s="61">
        <v>3</v>
      </c>
      <c r="HS20" s="274" t="s">
        <v>0</v>
      </c>
      <c r="HT20" s="61">
        <v>0</v>
      </c>
      <c r="HU20" s="110" t="s">
        <v>218</v>
      </c>
      <c r="HV20" s="111" t="s">
        <v>210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>
        <v>0</v>
      </c>
      <c r="IE20" s="274" t="s">
        <v>0</v>
      </c>
      <c r="IF20" s="61">
        <v>2</v>
      </c>
      <c r="IG20" s="110" t="s">
        <v>217</v>
      </c>
      <c r="IH20" s="111" t="s">
        <v>389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>
        <v>3</v>
      </c>
      <c r="IQ20" s="274" t="s">
        <v>0</v>
      </c>
      <c r="IR20" s="101">
        <v>1</v>
      </c>
      <c r="IS20" s="110" t="s">
        <v>266</v>
      </c>
      <c r="IT20" s="111" t="s">
        <v>215</v>
      </c>
      <c r="IU20" s="90"/>
      <c r="IV20" s="61">
        <v>0</v>
      </c>
      <c r="IW20" s="274" t="s">
        <v>0</v>
      </c>
      <c r="IX20" s="61">
        <v>0</v>
      </c>
      <c r="IY20" s="110" t="s">
        <v>219</v>
      </c>
      <c r="IZ20" s="111" t="s">
        <v>389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3.8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>
        <v>1</v>
      </c>
      <c r="HM21" s="274" t="s">
        <v>0</v>
      </c>
      <c r="HN21" s="61">
        <v>2</v>
      </c>
      <c r="HO21" s="110" t="s">
        <v>217</v>
      </c>
      <c r="HP21" s="111" t="s">
        <v>208</v>
      </c>
      <c r="HQ21" s="90"/>
      <c r="HR21" s="61">
        <v>3</v>
      </c>
      <c r="HS21" s="274" t="s">
        <v>0</v>
      </c>
      <c r="HT21" s="61">
        <v>0</v>
      </c>
      <c r="HU21" s="110" t="s">
        <v>217</v>
      </c>
      <c r="HV21" s="111" t="s">
        <v>218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>
        <v>1</v>
      </c>
      <c r="IE21" s="274" t="s">
        <v>0</v>
      </c>
      <c r="IF21" s="61">
        <v>2</v>
      </c>
      <c r="IG21" s="110" t="s">
        <v>218</v>
      </c>
      <c r="IH21" s="111" t="s">
        <v>389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>
        <v>3</v>
      </c>
      <c r="IQ21" s="274" t="s">
        <v>0</v>
      </c>
      <c r="IR21" s="101">
        <v>0</v>
      </c>
      <c r="IS21" s="110" t="s">
        <v>216</v>
      </c>
      <c r="IT21" s="111" t="s">
        <v>216</v>
      </c>
      <c r="IU21" s="90"/>
      <c r="IV21" s="61">
        <v>1</v>
      </c>
      <c r="IW21" s="274" t="s">
        <v>0</v>
      </c>
      <c r="IX21" s="61">
        <v>3</v>
      </c>
      <c r="IY21" s="110" t="s">
        <v>219</v>
      </c>
      <c r="IZ21" s="111" t="s">
        <v>219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3.8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>
        <v>0</v>
      </c>
      <c r="HM22" s="274" t="s">
        <v>0</v>
      </c>
      <c r="HN22" s="61">
        <v>2</v>
      </c>
      <c r="HO22" s="110" t="s">
        <v>217</v>
      </c>
      <c r="HP22" s="111" t="s">
        <v>217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>
        <v>1</v>
      </c>
      <c r="IE22" s="274" t="s">
        <v>0</v>
      </c>
      <c r="IF22" s="61">
        <v>2</v>
      </c>
      <c r="IG22" s="110" t="s">
        <v>217</v>
      </c>
      <c r="IH22" s="111" t="s">
        <v>218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>
        <v>2</v>
      </c>
      <c r="IQ22" s="274" t="s">
        <v>0</v>
      </c>
      <c r="IR22" s="101">
        <v>0</v>
      </c>
      <c r="IS22" s="110" t="s">
        <v>219</v>
      </c>
      <c r="IT22" s="111" t="s">
        <v>218</v>
      </c>
      <c r="IU22" s="90"/>
      <c r="IV22" s="61">
        <v>0</v>
      </c>
      <c r="IW22" s="274" t="s">
        <v>0</v>
      </c>
      <c r="IX22" s="61">
        <v>2</v>
      </c>
      <c r="IY22" s="110" t="s">
        <v>219</v>
      </c>
      <c r="IZ22" s="111" t="s">
        <v>389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4.4" hidden="1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3.8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>
        <v>1</v>
      </c>
      <c r="HM24" s="274" t="s">
        <v>0</v>
      </c>
      <c r="HN24" s="61">
        <v>3</v>
      </c>
      <c r="HO24" s="110" t="s">
        <v>219</v>
      </c>
      <c r="HP24" s="111" t="s">
        <v>217</v>
      </c>
      <c r="HQ24" s="90"/>
      <c r="HR24" s="61">
        <v>3</v>
      </c>
      <c r="HS24" s="274" t="s">
        <v>0</v>
      </c>
      <c r="HT24" s="61">
        <v>0</v>
      </c>
      <c r="HU24" s="110" t="s">
        <v>217</v>
      </c>
      <c r="HV24" s="111" t="s">
        <v>218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>
        <v>0</v>
      </c>
      <c r="IE24" s="274" t="s">
        <v>0</v>
      </c>
      <c r="IF24" s="61">
        <v>3</v>
      </c>
      <c r="IG24" s="110" t="s">
        <v>217</v>
      </c>
      <c r="IH24" s="111" t="s">
        <v>218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>
        <v>3</v>
      </c>
      <c r="IQ24" s="274" t="s">
        <v>0</v>
      </c>
      <c r="IR24" s="101">
        <v>0</v>
      </c>
      <c r="IS24" s="110" t="s">
        <v>266</v>
      </c>
      <c r="IT24" s="111" t="s">
        <v>219</v>
      </c>
      <c r="IU24" s="90"/>
      <c r="IV24" s="61">
        <v>1</v>
      </c>
      <c r="IW24" s="274" t="s">
        <v>0</v>
      </c>
      <c r="IX24" s="61">
        <v>3</v>
      </c>
      <c r="IY24" s="110" t="s">
        <v>266</v>
      </c>
      <c r="IZ24" s="111" t="s">
        <v>327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3.8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>
        <v>2</v>
      </c>
      <c r="HM25" s="274" t="s">
        <v>0</v>
      </c>
      <c r="HN25" s="61">
        <v>4</v>
      </c>
      <c r="HO25" s="110" t="s">
        <v>219</v>
      </c>
      <c r="HP25" s="111" t="s">
        <v>212</v>
      </c>
      <c r="HQ25" s="90"/>
      <c r="HR25" s="61">
        <v>4</v>
      </c>
      <c r="HS25" s="274" t="s">
        <v>0</v>
      </c>
      <c r="HT25" s="61">
        <v>0</v>
      </c>
      <c r="HU25" s="110" t="s">
        <v>218</v>
      </c>
      <c r="HV25" s="111" t="s">
        <v>218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>
        <v>0</v>
      </c>
      <c r="IE25" s="274" t="s">
        <v>0</v>
      </c>
      <c r="IF25" s="61">
        <v>1</v>
      </c>
      <c r="IG25" s="110" t="s">
        <v>218</v>
      </c>
      <c r="IH25" s="111" t="s">
        <v>216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>
        <v>2</v>
      </c>
      <c r="IQ25" s="274" t="s">
        <v>0</v>
      </c>
      <c r="IR25" s="101">
        <v>0</v>
      </c>
      <c r="IS25" s="110" t="s">
        <v>207</v>
      </c>
      <c r="IT25" s="111" t="s">
        <v>210</v>
      </c>
      <c r="IU25" s="90"/>
      <c r="IV25" s="61">
        <v>1</v>
      </c>
      <c r="IW25" s="274" t="s">
        <v>0</v>
      </c>
      <c r="IX25" s="61">
        <v>2</v>
      </c>
      <c r="IY25" s="110" t="s">
        <v>266</v>
      </c>
      <c r="IZ25" s="111" t="s">
        <v>210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3.8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>
        <v>1</v>
      </c>
      <c r="HM26" s="274" t="s">
        <v>0</v>
      </c>
      <c r="HN26" s="61">
        <v>2</v>
      </c>
      <c r="HO26" s="110" t="s">
        <v>218</v>
      </c>
      <c r="HP26" s="111" t="s">
        <v>217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>
        <v>0</v>
      </c>
      <c r="IE26" s="274" t="s">
        <v>0</v>
      </c>
      <c r="IF26" s="61">
        <v>3</v>
      </c>
      <c r="IG26" s="110" t="s">
        <v>218</v>
      </c>
      <c r="IH26" s="111" t="s">
        <v>217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>
        <v>3</v>
      </c>
      <c r="IQ26" s="274" t="s">
        <v>0</v>
      </c>
      <c r="IR26" s="101">
        <v>0</v>
      </c>
      <c r="IS26" s="110" t="s">
        <v>216</v>
      </c>
      <c r="IT26" s="111" t="s">
        <v>389</v>
      </c>
      <c r="IU26" s="90"/>
      <c r="IV26" s="61">
        <v>0</v>
      </c>
      <c r="IW26" s="274" t="s">
        <v>0</v>
      </c>
      <c r="IX26" s="61">
        <v>2</v>
      </c>
      <c r="IY26" s="110" t="s">
        <v>266</v>
      </c>
      <c r="IZ26" s="111" t="s">
        <v>219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3.8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>
        <v>1</v>
      </c>
      <c r="HM27" s="274" t="s">
        <v>0</v>
      </c>
      <c r="HN27" s="61">
        <v>3</v>
      </c>
      <c r="HO27" s="110" t="s">
        <v>217</v>
      </c>
      <c r="HP27" s="111" t="s">
        <v>218</v>
      </c>
      <c r="HQ27" s="90"/>
      <c r="HR27" s="61">
        <v>3</v>
      </c>
      <c r="HS27" s="274" t="s">
        <v>0</v>
      </c>
      <c r="HT27" s="61">
        <v>1</v>
      </c>
      <c r="HU27" s="110" t="s">
        <v>217</v>
      </c>
      <c r="HV27" s="111" t="s">
        <v>218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>
        <v>2</v>
      </c>
      <c r="IE27" s="274" t="s">
        <v>0</v>
      </c>
      <c r="IF27" s="61">
        <v>2</v>
      </c>
      <c r="IG27" s="110" t="s">
        <v>217</v>
      </c>
      <c r="IH27" s="111" t="s">
        <v>216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>
        <v>3</v>
      </c>
      <c r="IQ27" s="274" t="s">
        <v>0</v>
      </c>
      <c r="IR27" s="101">
        <v>1</v>
      </c>
      <c r="IS27" s="110" t="s">
        <v>216</v>
      </c>
      <c r="IT27" s="111" t="s">
        <v>210</v>
      </c>
      <c r="IU27" s="90"/>
      <c r="IV27" s="61">
        <v>2</v>
      </c>
      <c r="IW27" s="274" t="s">
        <v>0</v>
      </c>
      <c r="IX27" s="61">
        <v>3</v>
      </c>
      <c r="IY27" s="110" t="s">
        <v>327</v>
      </c>
      <c r="IZ27" s="111" t="s">
        <v>210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3.8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>
        <v>1</v>
      </c>
      <c r="HM28" s="274" t="s">
        <v>0</v>
      </c>
      <c r="HN28" s="61">
        <v>2</v>
      </c>
      <c r="HO28" s="110" t="s">
        <v>207</v>
      </c>
      <c r="HP28" s="111" t="s">
        <v>212</v>
      </c>
      <c r="HQ28" s="90"/>
      <c r="HR28" s="61">
        <v>3</v>
      </c>
      <c r="HS28" s="274" t="s">
        <v>0</v>
      </c>
      <c r="HT28" s="61">
        <v>0</v>
      </c>
      <c r="HU28" s="110" t="s">
        <v>218</v>
      </c>
      <c r="HV28" s="111" t="s">
        <v>212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>
        <v>0</v>
      </c>
      <c r="IE28" s="274" t="s">
        <v>0</v>
      </c>
      <c r="IF28" s="61">
        <v>4</v>
      </c>
      <c r="IG28" s="110" t="s">
        <v>217</v>
      </c>
      <c r="IH28" s="111" t="s">
        <v>389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>
        <v>1</v>
      </c>
      <c r="IQ28" s="274" t="s">
        <v>0</v>
      </c>
      <c r="IR28" s="101">
        <v>0</v>
      </c>
      <c r="IS28" s="110" t="s">
        <v>207</v>
      </c>
      <c r="IT28" s="111" t="s">
        <v>389</v>
      </c>
      <c r="IU28" s="90"/>
      <c r="IV28" s="61">
        <v>0</v>
      </c>
      <c r="IW28" s="274" t="s">
        <v>0</v>
      </c>
      <c r="IX28" s="61">
        <v>3</v>
      </c>
      <c r="IY28" s="110" t="s">
        <v>216</v>
      </c>
      <c r="IZ28" s="111" t="s">
        <v>266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3.8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>
        <v>2</v>
      </c>
      <c r="HM29" s="274" t="s">
        <v>0</v>
      </c>
      <c r="HN29" s="61">
        <v>3</v>
      </c>
      <c r="HO29" s="110" t="s">
        <v>217</v>
      </c>
      <c r="HP29" s="111" t="s">
        <v>212</v>
      </c>
      <c r="HQ29" s="90"/>
      <c r="HR29" s="61">
        <v>4</v>
      </c>
      <c r="HS29" s="274" t="s">
        <v>0</v>
      </c>
      <c r="HT29" s="61">
        <v>1</v>
      </c>
      <c r="HU29" s="110" t="s">
        <v>218</v>
      </c>
      <c r="HV29" s="111" t="s">
        <v>212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>
        <v>1</v>
      </c>
      <c r="IE29" s="274" t="s">
        <v>0</v>
      </c>
      <c r="IF29" s="61">
        <v>3</v>
      </c>
      <c r="IG29" s="110" t="s">
        <v>216</v>
      </c>
      <c r="IH29" s="111" t="s">
        <v>389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>
        <v>3</v>
      </c>
      <c r="IQ29" s="274" t="s">
        <v>0</v>
      </c>
      <c r="IR29" s="101">
        <v>1</v>
      </c>
      <c r="IS29" s="110" t="s">
        <v>216</v>
      </c>
      <c r="IT29" s="111" t="s">
        <v>389</v>
      </c>
      <c r="IU29" s="90"/>
      <c r="IV29" s="61">
        <v>1</v>
      </c>
      <c r="IW29" s="274" t="s">
        <v>0</v>
      </c>
      <c r="IX29" s="61">
        <v>2</v>
      </c>
      <c r="IY29" s="110" t="s">
        <v>216</v>
      </c>
      <c r="IZ29" s="111" t="s">
        <v>389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4.4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>
        <v>2</v>
      </c>
      <c r="HM30" s="274" t="s">
        <v>0</v>
      </c>
      <c r="HN30" s="61">
        <v>3</v>
      </c>
      <c r="HO30" s="110" t="s">
        <v>217</v>
      </c>
      <c r="HP30" s="111" t="s">
        <v>218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3.8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>
        <v>1</v>
      </c>
      <c r="HM31" s="274" t="s">
        <v>0</v>
      </c>
      <c r="HN31" s="61">
        <v>1</v>
      </c>
      <c r="HO31" s="110" t="s">
        <v>217</v>
      </c>
      <c r="HP31" s="111" t="s">
        <v>212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>
        <v>4</v>
      </c>
      <c r="IQ31" s="274" t="s">
        <v>0</v>
      </c>
      <c r="IR31" s="101">
        <v>2</v>
      </c>
      <c r="IS31" s="110" t="s">
        <v>266</v>
      </c>
      <c r="IT31" s="111" t="s">
        <v>215</v>
      </c>
      <c r="IU31" s="90"/>
      <c r="IV31" s="61">
        <v>1</v>
      </c>
      <c r="IW31" s="274" t="s">
        <v>0</v>
      </c>
      <c r="IX31" s="61">
        <v>2</v>
      </c>
      <c r="IY31" s="110" t="s">
        <v>266</v>
      </c>
      <c r="IZ31" s="111" t="s">
        <v>210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3.8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>
        <v>1</v>
      </c>
      <c r="HM32" s="274" t="s">
        <v>0</v>
      </c>
      <c r="HN32" s="61">
        <v>2</v>
      </c>
      <c r="HO32" s="110" t="s">
        <v>217</v>
      </c>
      <c r="HP32" s="111" t="s">
        <v>289</v>
      </c>
      <c r="HQ32" s="90"/>
      <c r="HR32" s="61">
        <v>4</v>
      </c>
      <c r="HS32" s="274" t="s">
        <v>0</v>
      </c>
      <c r="HT32" s="61">
        <v>1</v>
      </c>
      <c r="HU32" s="110" t="s">
        <v>217</v>
      </c>
      <c r="HV32" s="111" t="s">
        <v>212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>
        <v>1</v>
      </c>
      <c r="IE32" s="274" t="s">
        <v>0</v>
      </c>
      <c r="IF32" s="61">
        <v>3</v>
      </c>
      <c r="IG32" s="110" t="s">
        <v>218</v>
      </c>
      <c r="IH32" s="111" t="s">
        <v>210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>
        <v>3</v>
      </c>
      <c r="IQ32" s="274" t="s">
        <v>0</v>
      </c>
      <c r="IR32" s="101">
        <v>2</v>
      </c>
      <c r="IS32" s="110" t="s">
        <v>266</v>
      </c>
      <c r="IT32" s="111" t="s">
        <v>215</v>
      </c>
      <c r="IU32" s="90"/>
      <c r="IV32" s="61">
        <v>1</v>
      </c>
      <c r="IW32" s="274" t="s">
        <v>0</v>
      </c>
      <c r="IX32" s="61">
        <v>3</v>
      </c>
      <c r="IY32" s="110" t="s">
        <v>266</v>
      </c>
      <c r="IZ32" s="111" t="s">
        <v>327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3.8" hidden="1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3.8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>
        <v>1</v>
      </c>
      <c r="HM34" s="274" t="s">
        <v>0</v>
      </c>
      <c r="HN34" s="61">
        <v>3</v>
      </c>
      <c r="HO34" s="110" t="s">
        <v>219</v>
      </c>
      <c r="HP34" s="111" t="s">
        <v>217</v>
      </c>
      <c r="HQ34" s="90"/>
      <c r="HR34" s="61">
        <v>3</v>
      </c>
      <c r="HS34" s="274" t="s">
        <v>0</v>
      </c>
      <c r="HT34" s="61">
        <v>0</v>
      </c>
      <c r="HU34" s="110" t="s">
        <v>218</v>
      </c>
      <c r="HV34" s="111" t="s">
        <v>217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>
        <v>1</v>
      </c>
      <c r="IE34" s="274" t="s">
        <v>0</v>
      </c>
      <c r="IF34" s="61">
        <v>2</v>
      </c>
      <c r="IG34" s="110" t="s">
        <v>217</v>
      </c>
      <c r="IH34" s="111" t="s">
        <v>218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>
        <v>2</v>
      </c>
      <c r="IQ34" s="274" t="s">
        <v>0</v>
      </c>
      <c r="IR34" s="101">
        <v>0</v>
      </c>
      <c r="IS34" s="110" t="s">
        <v>266</v>
      </c>
      <c r="IT34" s="111" t="s">
        <v>215</v>
      </c>
      <c r="IU34" s="90"/>
      <c r="IV34" s="61">
        <v>1</v>
      </c>
      <c r="IW34" s="274" t="s">
        <v>0</v>
      </c>
      <c r="IX34" s="61">
        <v>2</v>
      </c>
      <c r="IY34" s="110" t="s">
        <v>216</v>
      </c>
      <c r="IZ34" s="111" t="s">
        <v>266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4.4" hidden="1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3.8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>
        <v>1</v>
      </c>
      <c r="HM36" s="274" t="s">
        <v>0</v>
      </c>
      <c r="HN36" s="61">
        <v>2</v>
      </c>
      <c r="HO36" s="110" t="s">
        <v>217</v>
      </c>
      <c r="HP36" s="111" t="s">
        <v>289</v>
      </c>
      <c r="HQ36" s="90"/>
      <c r="HR36" s="61">
        <v>3</v>
      </c>
      <c r="HS36" s="274" t="s">
        <v>0</v>
      </c>
      <c r="HT36" s="61">
        <v>1</v>
      </c>
      <c r="HU36" s="110" t="s">
        <v>217</v>
      </c>
      <c r="HV36" s="111" t="s">
        <v>345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>
        <v>1</v>
      </c>
      <c r="IE36" s="274" t="s">
        <v>0</v>
      </c>
      <c r="IF36" s="61">
        <v>2</v>
      </c>
      <c r="IG36" s="110" t="s">
        <v>218</v>
      </c>
      <c r="IH36" s="111" t="s">
        <v>389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>
        <v>3</v>
      </c>
      <c r="IQ36" s="274" t="s">
        <v>0</v>
      </c>
      <c r="IR36" s="101">
        <v>0</v>
      </c>
      <c r="IS36" s="110" t="s">
        <v>266</v>
      </c>
      <c r="IT36" s="111" t="s">
        <v>215</v>
      </c>
      <c r="IU36" s="90"/>
      <c r="IV36" s="61">
        <v>1</v>
      </c>
      <c r="IW36" s="274" t="s">
        <v>0</v>
      </c>
      <c r="IX36" s="61">
        <v>2</v>
      </c>
      <c r="IY36" s="110" t="s">
        <v>266</v>
      </c>
      <c r="IZ36" s="111" t="s">
        <v>389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3.8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>
        <v>3</v>
      </c>
      <c r="HM37" s="274" t="s">
        <v>0</v>
      </c>
      <c r="HN37" s="61">
        <v>3</v>
      </c>
      <c r="HO37" s="110" t="s">
        <v>217</v>
      </c>
      <c r="HP37" s="111" t="s">
        <v>210</v>
      </c>
      <c r="HQ37" s="90"/>
      <c r="HR37" s="61">
        <v>3</v>
      </c>
      <c r="HS37" s="274" t="s">
        <v>0</v>
      </c>
      <c r="HT37" s="61">
        <v>0</v>
      </c>
      <c r="HU37" s="110" t="s">
        <v>214</v>
      </c>
      <c r="HV37" s="111" t="s">
        <v>212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>
        <v>1</v>
      </c>
      <c r="IE37" s="274" t="s">
        <v>0</v>
      </c>
      <c r="IF37" s="61">
        <v>2</v>
      </c>
      <c r="IG37" s="110" t="s">
        <v>218</v>
      </c>
      <c r="IH37" s="111" t="s">
        <v>214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>
        <v>2</v>
      </c>
      <c r="IQ37" s="274" t="s">
        <v>0</v>
      </c>
      <c r="IR37" s="101">
        <v>0</v>
      </c>
      <c r="IS37" s="110" t="s">
        <v>266</v>
      </c>
      <c r="IT37" s="111" t="s">
        <v>345</v>
      </c>
      <c r="IU37" s="90"/>
      <c r="IV37" s="61">
        <v>2</v>
      </c>
      <c r="IW37" s="274" t="s">
        <v>0</v>
      </c>
      <c r="IX37" s="61">
        <v>2</v>
      </c>
      <c r="IY37" s="110" t="s">
        <v>266</v>
      </c>
      <c r="IZ37" s="111" t="s">
        <v>219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3.8" hidden="1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4.4" hidden="1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3.8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>
        <v>1</v>
      </c>
      <c r="HM40" s="274" t="s">
        <v>0</v>
      </c>
      <c r="HN40" s="61">
        <v>3</v>
      </c>
      <c r="HO40" s="110" t="s">
        <v>217</v>
      </c>
      <c r="HP40" s="111" t="s">
        <v>219</v>
      </c>
      <c r="HQ40" s="90"/>
      <c r="HR40" s="61">
        <v>3</v>
      </c>
      <c r="HS40" s="274" t="s">
        <v>0</v>
      </c>
      <c r="HT40" s="61">
        <v>0</v>
      </c>
      <c r="HU40" s="110" t="s">
        <v>218</v>
      </c>
      <c r="HV40" s="111" t="s">
        <v>212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>
        <v>1</v>
      </c>
      <c r="IE40" s="274" t="s">
        <v>0</v>
      </c>
      <c r="IF40" s="61">
        <v>3</v>
      </c>
      <c r="IG40" s="110" t="s">
        <v>218</v>
      </c>
      <c r="IH40" s="111" t="s">
        <v>216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>
        <v>3</v>
      </c>
      <c r="IQ40" s="274" t="s">
        <v>0</v>
      </c>
      <c r="IR40" s="101">
        <v>1</v>
      </c>
      <c r="IS40" s="110" t="s">
        <v>219</v>
      </c>
      <c r="IT40" s="111" t="s">
        <v>266</v>
      </c>
      <c r="IU40" s="90"/>
      <c r="IV40" s="61">
        <v>1</v>
      </c>
      <c r="IW40" s="274" t="s">
        <v>0</v>
      </c>
      <c r="IX40" s="61">
        <v>3</v>
      </c>
      <c r="IY40" s="110" t="s">
        <v>219</v>
      </c>
      <c r="IZ40" s="111" t="s">
        <v>389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4.4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>
        <v>1</v>
      </c>
      <c r="HM41" s="274" t="s">
        <v>0</v>
      </c>
      <c r="HN41" s="61">
        <v>2</v>
      </c>
      <c r="HO41" s="110" t="s">
        <v>218</v>
      </c>
      <c r="HP41" s="111" t="s">
        <v>212</v>
      </c>
      <c r="HQ41" s="90"/>
      <c r="HR41" s="61">
        <v>4</v>
      </c>
      <c r="HS41" s="274" t="s">
        <v>0</v>
      </c>
      <c r="HT41" s="61">
        <v>0</v>
      </c>
      <c r="HU41" s="110" t="s">
        <v>218</v>
      </c>
      <c r="HV41" s="111" t="s">
        <v>212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>
        <v>0</v>
      </c>
      <c r="IE41" s="274" t="s">
        <v>0</v>
      </c>
      <c r="IF41" s="61">
        <v>2</v>
      </c>
      <c r="IG41" s="110" t="s">
        <v>218</v>
      </c>
      <c r="IH41" s="111" t="s">
        <v>216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>
        <v>3</v>
      </c>
      <c r="IQ41" s="274" t="s">
        <v>0</v>
      </c>
      <c r="IR41" s="101">
        <v>0</v>
      </c>
      <c r="IS41" s="110" t="s">
        <v>219</v>
      </c>
      <c r="IT41" s="111" t="s">
        <v>389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3.8" hidden="1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3.8" hidden="1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3.8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>
        <v>1</v>
      </c>
      <c r="HM44" s="274" t="s">
        <v>0</v>
      </c>
      <c r="HN44" s="61">
        <v>2</v>
      </c>
      <c r="HO44" s="110" t="s">
        <v>217</v>
      </c>
      <c r="HP44" s="111" t="s">
        <v>397</v>
      </c>
      <c r="HQ44" s="90"/>
      <c r="HR44" s="61">
        <v>2</v>
      </c>
      <c r="HS44" s="274" t="s">
        <v>0</v>
      </c>
      <c r="HT44" s="61">
        <v>0</v>
      </c>
      <c r="HU44" s="110" t="s">
        <v>217</v>
      </c>
      <c r="HV44" s="111" t="s">
        <v>212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>
        <v>0</v>
      </c>
      <c r="IE44" s="274" t="s">
        <v>0</v>
      </c>
      <c r="IF44" s="61">
        <v>2</v>
      </c>
      <c r="IG44" s="110" t="s">
        <v>217</v>
      </c>
      <c r="IH44" s="111" t="s">
        <v>214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>
        <v>3</v>
      </c>
      <c r="IQ44" s="274" t="s">
        <v>0</v>
      </c>
      <c r="IR44" s="101">
        <v>0</v>
      </c>
      <c r="IS44" s="110" t="s">
        <v>219</v>
      </c>
      <c r="IT44" s="111" t="s">
        <v>266</v>
      </c>
      <c r="IU44" s="90"/>
      <c r="IV44" s="61">
        <v>2</v>
      </c>
      <c r="IW44" s="274" t="s">
        <v>0</v>
      </c>
      <c r="IX44" s="61">
        <v>2</v>
      </c>
      <c r="IY44" s="110" t="s">
        <v>219</v>
      </c>
      <c r="IZ44" s="111" t="s">
        <v>327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3.8" hidden="1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3.8" hidden="1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4.4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>
        <v>1</v>
      </c>
      <c r="HM48" s="274" t="s">
        <v>0</v>
      </c>
      <c r="HN48" s="61">
        <v>4</v>
      </c>
      <c r="HO48" s="110" t="s">
        <v>218</v>
      </c>
      <c r="HP48" s="111" t="s">
        <v>217</v>
      </c>
      <c r="HQ48" s="90"/>
      <c r="HR48" s="61">
        <v>5</v>
      </c>
      <c r="HS48" s="274" t="s">
        <v>0</v>
      </c>
      <c r="HT48" s="61">
        <v>0</v>
      </c>
      <c r="HU48" s="110" t="s">
        <v>218</v>
      </c>
      <c r="HV48" s="111" t="s">
        <v>218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>
        <v>0</v>
      </c>
      <c r="IE48" s="274" t="s">
        <v>0</v>
      </c>
      <c r="IF48" s="61">
        <v>5</v>
      </c>
      <c r="IG48" s="110" t="s">
        <v>218</v>
      </c>
      <c r="IH48" s="111" t="s">
        <v>218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>
        <v>4</v>
      </c>
      <c r="IQ48" s="274" t="s">
        <v>0</v>
      </c>
      <c r="IR48" s="101">
        <v>0</v>
      </c>
      <c r="IS48" s="110" t="s">
        <v>216</v>
      </c>
      <c r="IT48" s="111" t="s">
        <v>216</v>
      </c>
      <c r="IU48" s="90"/>
      <c r="IV48" s="61">
        <v>1</v>
      </c>
      <c r="IW48" s="274" t="s">
        <v>0</v>
      </c>
      <c r="IX48" s="61">
        <v>5</v>
      </c>
      <c r="IY48" s="110" t="s">
        <v>216</v>
      </c>
      <c r="IZ48" s="111" t="s">
        <v>216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3.8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>
        <v>1</v>
      </c>
      <c r="HM49" s="274" t="s">
        <v>0</v>
      </c>
      <c r="HN49" s="61">
        <v>3</v>
      </c>
      <c r="HO49" s="110" t="s">
        <v>217</v>
      </c>
      <c r="HP49" s="111" t="s">
        <v>212</v>
      </c>
      <c r="HQ49" s="90"/>
      <c r="HR49" s="61">
        <v>4</v>
      </c>
      <c r="HS49" s="274" t="s">
        <v>0</v>
      </c>
      <c r="HT49" s="61">
        <v>0</v>
      </c>
      <c r="HU49" s="110" t="s">
        <v>218</v>
      </c>
      <c r="HV49" s="111" t="s">
        <v>218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>
        <v>0</v>
      </c>
      <c r="IE49" s="274" t="s">
        <v>0</v>
      </c>
      <c r="IF49" s="61">
        <v>3</v>
      </c>
      <c r="IG49" s="110" t="s">
        <v>218</v>
      </c>
      <c r="IH49" s="111" t="s">
        <v>389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>
        <v>4</v>
      </c>
      <c r="IQ49" s="274" t="s">
        <v>0</v>
      </c>
      <c r="IR49" s="101">
        <v>0</v>
      </c>
      <c r="IS49" s="110" t="s">
        <v>219</v>
      </c>
      <c r="IT49" s="111" t="s">
        <v>389</v>
      </c>
      <c r="IU49" s="90"/>
      <c r="IV49" s="61">
        <v>1</v>
      </c>
      <c r="IW49" s="274" t="s">
        <v>0</v>
      </c>
      <c r="IX49" s="61">
        <v>3</v>
      </c>
      <c r="IY49" s="110" t="s">
        <v>266</v>
      </c>
      <c r="IZ49" s="111" t="s">
        <v>389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3.8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>
        <v>1</v>
      </c>
      <c r="HM51" s="274" t="s">
        <v>0</v>
      </c>
      <c r="HN51" s="101">
        <v>2</v>
      </c>
      <c r="HO51" s="110" t="s">
        <v>218</v>
      </c>
      <c r="HP51" s="111" t="s">
        <v>219</v>
      </c>
      <c r="HQ51" s="90"/>
      <c r="HR51" s="101">
        <v>2</v>
      </c>
      <c r="HS51" s="274" t="s">
        <v>0</v>
      </c>
      <c r="HT51" s="101">
        <v>1</v>
      </c>
      <c r="HU51" s="110" t="s">
        <v>217</v>
      </c>
      <c r="HV51" s="111" t="s">
        <v>212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>
        <v>1</v>
      </c>
      <c r="IE51" s="274" t="s">
        <v>0</v>
      </c>
      <c r="IF51" s="101">
        <v>3</v>
      </c>
      <c r="IG51" s="110" t="s">
        <v>216</v>
      </c>
      <c r="IH51" s="111" t="s">
        <v>212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>
        <v>3</v>
      </c>
      <c r="IQ51" s="274" t="s">
        <v>0</v>
      </c>
      <c r="IR51" s="101">
        <v>0</v>
      </c>
      <c r="IS51" s="110" t="s">
        <v>219</v>
      </c>
      <c r="IT51" s="111" t="s">
        <v>210</v>
      </c>
      <c r="IU51" s="90"/>
      <c r="IV51" s="101">
        <v>1</v>
      </c>
      <c r="IW51" s="274" t="s">
        <v>0</v>
      </c>
      <c r="IX51" s="101">
        <v>3</v>
      </c>
      <c r="IY51" s="110" t="s">
        <v>216</v>
      </c>
      <c r="IZ51" s="111" t="s">
        <v>210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3.8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>
        <v>1</v>
      </c>
      <c r="HM52" s="274" t="s">
        <v>0</v>
      </c>
      <c r="HN52" s="61">
        <v>3</v>
      </c>
      <c r="HO52" s="110" t="s">
        <v>217</v>
      </c>
      <c r="HP52" s="111" t="s">
        <v>266</v>
      </c>
      <c r="HQ52" s="90"/>
      <c r="HR52" s="61">
        <v>3</v>
      </c>
      <c r="HS52" s="274" t="s">
        <v>0</v>
      </c>
      <c r="HT52" s="61">
        <v>1</v>
      </c>
      <c r="HU52" s="110" t="s">
        <v>218</v>
      </c>
      <c r="HV52" s="111" t="s">
        <v>218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>
        <v>1</v>
      </c>
      <c r="IE52" s="274" t="s">
        <v>0</v>
      </c>
      <c r="IF52" s="61">
        <v>3</v>
      </c>
      <c r="IG52" s="110" t="s">
        <v>218</v>
      </c>
      <c r="IH52" s="111" t="s">
        <v>218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>
        <v>3</v>
      </c>
      <c r="IQ52" s="274" t="s">
        <v>0</v>
      </c>
      <c r="IR52" s="101">
        <v>0</v>
      </c>
      <c r="IS52" s="110" t="s">
        <v>219</v>
      </c>
      <c r="IT52" s="111" t="s">
        <v>266</v>
      </c>
      <c r="IU52" s="90"/>
      <c r="IV52" s="61">
        <v>1</v>
      </c>
      <c r="IW52" s="274" t="s">
        <v>0</v>
      </c>
      <c r="IX52" s="61">
        <v>2</v>
      </c>
      <c r="IY52" s="110" t="s">
        <v>219</v>
      </c>
      <c r="IZ52" s="111" t="s">
        <v>327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3.8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>
        <v>1</v>
      </c>
      <c r="HM53" s="274" t="s">
        <v>0</v>
      </c>
      <c r="HN53" s="61">
        <v>2</v>
      </c>
      <c r="HO53" s="110" t="s">
        <v>217</v>
      </c>
      <c r="HP53" s="111" t="s">
        <v>217</v>
      </c>
      <c r="HQ53" s="90"/>
      <c r="HR53" s="61">
        <v>2</v>
      </c>
      <c r="HS53" s="274" t="s">
        <v>0</v>
      </c>
      <c r="HT53" s="61">
        <v>1</v>
      </c>
      <c r="HU53" s="110" t="s">
        <v>217</v>
      </c>
      <c r="HV53" s="111" t="s">
        <v>217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>
        <v>1</v>
      </c>
      <c r="IE53" s="274" t="s">
        <v>0</v>
      </c>
      <c r="IF53" s="61">
        <v>2</v>
      </c>
      <c r="IG53" s="110" t="s">
        <v>218</v>
      </c>
      <c r="IH53" s="111" t="s">
        <v>218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>
        <v>2</v>
      </c>
      <c r="IQ53" s="274" t="s">
        <v>0</v>
      </c>
      <c r="IR53" s="101">
        <v>1</v>
      </c>
      <c r="IS53" s="110" t="s">
        <v>219</v>
      </c>
      <c r="IT53" s="111" t="s">
        <v>389</v>
      </c>
      <c r="IU53" s="90"/>
      <c r="IV53" s="61">
        <v>2</v>
      </c>
      <c r="IW53" s="274" t="s">
        <v>0</v>
      </c>
      <c r="IX53" s="61">
        <v>2</v>
      </c>
      <c r="IY53" s="110" t="s">
        <v>219</v>
      </c>
      <c r="IZ53" s="111" t="s">
        <v>389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3.8" hidden="1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3.8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>
        <v>1</v>
      </c>
      <c r="HM55" s="274" t="s">
        <v>0</v>
      </c>
      <c r="HN55" s="61">
        <v>3</v>
      </c>
      <c r="HO55" s="110" t="s">
        <v>218</v>
      </c>
      <c r="HP55" s="111" t="s">
        <v>218</v>
      </c>
      <c r="HQ55" s="90"/>
      <c r="HR55" s="61">
        <v>4</v>
      </c>
      <c r="HS55" s="274" t="s">
        <v>0</v>
      </c>
      <c r="HT55" s="61">
        <v>2</v>
      </c>
      <c r="HU55" s="110" t="s">
        <v>218</v>
      </c>
      <c r="HV55" s="111" t="s">
        <v>212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>
        <v>1</v>
      </c>
      <c r="IE55" s="274" t="s">
        <v>0</v>
      </c>
      <c r="IF55" s="61">
        <v>3</v>
      </c>
      <c r="IG55" s="110" t="s">
        <v>218</v>
      </c>
      <c r="IH55" s="111" t="s">
        <v>217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>
        <v>3</v>
      </c>
      <c r="IQ55" s="274" t="s">
        <v>0</v>
      </c>
      <c r="IR55" s="101">
        <v>2</v>
      </c>
      <c r="IS55" s="110" t="s">
        <v>327</v>
      </c>
      <c r="IT55" s="111" t="s">
        <v>210</v>
      </c>
      <c r="IU55" s="90"/>
      <c r="IV55" s="61">
        <v>0</v>
      </c>
      <c r="IW55" s="274" t="s">
        <v>0</v>
      </c>
      <c r="IX55" s="61">
        <v>3</v>
      </c>
      <c r="IY55" s="110" t="s">
        <v>220</v>
      </c>
      <c r="IZ55" s="111" t="s">
        <v>345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4.4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>
        <v>2</v>
      </c>
      <c r="HM56" s="274" t="s">
        <v>0</v>
      </c>
      <c r="HN56" s="61">
        <v>3</v>
      </c>
      <c r="HO56" s="110" t="s">
        <v>217</v>
      </c>
      <c r="HP56" s="111" t="s">
        <v>212</v>
      </c>
      <c r="HQ56" s="90"/>
      <c r="HR56" s="61">
        <v>3</v>
      </c>
      <c r="HS56" s="274" t="s">
        <v>0</v>
      </c>
      <c r="HT56" s="61">
        <v>1</v>
      </c>
      <c r="HU56" s="110" t="s">
        <v>218</v>
      </c>
      <c r="HV56" s="111" t="s">
        <v>215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>
        <v>2</v>
      </c>
      <c r="IE56" s="274" t="s">
        <v>0</v>
      </c>
      <c r="IF56" s="61">
        <v>3</v>
      </c>
      <c r="IG56" s="110" t="s">
        <v>217</v>
      </c>
      <c r="IH56" s="111" t="s">
        <v>215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>
        <v>2</v>
      </c>
      <c r="IQ56" s="274" t="s">
        <v>0</v>
      </c>
      <c r="IR56" s="101">
        <v>0</v>
      </c>
      <c r="IS56" s="110" t="s">
        <v>216</v>
      </c>
      <c r="IT56" s="111" t="s">
        <v>389</v>
      </c>
      <c r="IU56" s="90"/>
      <c r="IV56" s="61">
        <v>2</v>
      </c>
      <c r="IW56" s="274" t="s">
        <v>0</v>
      </c>
      <c r="IX56" s="61">
        <v>2</v>
      </c>
      <c r="IY56" s="110" t="s">
        <v>266</v>
      </c>
      <c r="IZ56" s="111" t="s">
        <v>216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3.8" hidden="1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3.8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>
        <v>1</v>
      </c>
      <c r="HM59" s="274" t="s">
        <v>0</v>
      </c>
      <c r="HN59" s="61">
        <v>3</v>
      </c>
      <c r="HO59" s="110" t="s">
        <v>217</v>
      </c>
      <c r="HP59" s="111" t="s">
        <v>219</v>
      </c>
      <c r="HQ59" s="90"/>
      <c r="HR59" s="61">
        <v>3</v>
      </c>
      <c r="HS59" s="274" t="s">
        <v>0</v>
      </c>
      <c r="HT59" s="61">
        <v>0</v>
      </c>
      <c r="HU59" s="110" t="s">
        <v>217</v>
      </c>
      <c r="HV59" s="111" t="s">
        <v>218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>
        <v>1</v>
      </c>
      <c r="IE59" s="274" t="s">
        <v>0</v>
      </c>
      <c r="IF59" s="61">
        <v>3</v>
      </c>
      <c r="IG59" s="110" t="s">
        <v>218</v>
      </c>
      <c r="IH59" s="111" t="s">
        <v>212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>
        <v>2</v>
      </c>
      <c r="IQ59" s="274" t="s">
        <v>0</v>
      </c>
      <c r="IR59" s="101">
        <v>0</v>
      </c>
      <c r="IS59" s="110" t="s">
        <v>219</v>
      </c>
      <c r="IT59" s="111" t="s">
        <v>216</v>
      </c>
      <c r="IU59" s="90"/>
      <c r="IV59" s="61">
        <v>1</v>
      </c>
      <c r="IW59" s="274" t="s">
        <v>0</v>
      </c>
      <c r="IX59" s="61">
        <v>2</v>
      </c>
      <c r="IY59" s="110" t="s">
        <v>216</v>
      </c>
      <c r="IZ59" s="111" t="s">
        <v>327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4.4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>
        <v>2</v>
      </c>
      <c r="HM60" s="274" t="s">
        <v>0</v>
      </c>
      <c r="HN60" s="61">
        <v>2</v>
      </c>
      <c r="HO60" s="110" t="s">
        <v>217</v>
      </c>
      <c r="HP60" s="111" t="s">
        <v>327</v>
      </c>
      <c r="HQ60" s="90"/>
      <c r="HR60" s="61">
        <v>2</v>
      </c>
      <c r="HS60" s="274" t="s">
        <v>0</v>
      </c>
      <c r="HT60" s="61">
        <v>1</v>
      </c>
      <c r="HU60" s="110" t="s">
        <v>266</v>
      </c>
      <c r="HV60" s="111" t="s">
        <v>215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>
        <v>1</v>
      </c>
      <c r="IE60" s="274" t="s">
        <v>0</v>
      </c>
      <c r="IF60" s="61">
        <v>2</v>
      </c>
      <c r="IG60" s="110" t="s">
        <v>217</v>
      </c>
      <c r="IH60" s="111" t="s">
        <v>216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>
        <v>3</v>
      </c>
      <c r="IQ60" s="274" t="s">
        <v>0</v>
      </c>
      <c r="IR60" s="101">
        <v>1</v>
      </c>
      <c r="IS60" s="110" t="s">
        <v>219</v>
      </c>
      <c r="IT60" s="111" t="s">
        <v>266</v>
      </c>
      <c r="IU60" s="90"/>
      <c r="IV60" s="61">
        <v>1</v>
      </c>
      <c r="IW60" s="274" t="s">
        <v>0</v>
      </c>
      <c r="IX60" s="61">
        <v>1</v>
      </c>
      <c r="IY60" s="110" t="s">
        <v>215</v>
      </c>
      <c r="IZ60" s="111" t="s">
        <v>327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4.4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>
        <v>2</v>
      </c>
      <c r="HM61" s="274" t="s">
        <v>0</v>
      </c>
      <c r="HN61" s="61">
        <v>2</v>
      </c>
      <c r="HO61" s="110" t="s">
        <v>212</v>
      </c>
      <c r="HP61" s="111" t="s">
        <v>212</v>
      </c>
      <c r="HQ61" s="90"/>
      <c r="HR61" s="61">
        <v>3</v>
      </c>
      <c r="HS61" s="274" t="s">
        <v>0</v>
      </c>
      <c r="HT61" s="61">
        <v>1</v>
      </c>
      <c r="HU61" s="110" t="s">
        <v>218</v>
      </c>
      <c r="HV61" s="111" t="s">
        <v>212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>
        <v>3</v>
      </c>
      <c r="IQ61" s="274" t="s">
        <v>0</v>
      </c>
      <c r="IR61" s="101">
        <v>1</v>
      </c>
      <c r="IS61" s="110" t="s">
        <v>219</v>
      </c>
      <c r="IT61" s="111" t="s">
        <v>389</v>
      </c>
      <c r="IU61" s="90"/>
      <c r="IV61" s="61">
        <v>1</v>
      </c>
      <c r="IW61" s="274" t="s">
        <v>0</v>
      </c>
      <c r="IX61" s="61">
        <v>1</v>
      </c>
      <c r="IY61" s="110" t="s">
        <v>266</v>
      </c>
      <c r="IZ61" s="111" t="s">
        <v>210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3.8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4.4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>
        <v>0</v>
      </c>
      <c r="HM63" s="274" t="s">
        <v>0</v>
      </c>
      <c r="HN63" s="61">
        <v>3</v>
      </c>
      <c r="HO63" s="110" t="s">
        <v>217</v>
      </c>
      <c r="HP63" s="111" t="s">
        <v>217</v>
      </c>
      <c r="HQ63" s="90"/>
      <c r="HR63" s="61">
        <v>3</v>
      </c>
      <c r="HS63" s="274" t="s">
        <v>0</v>
      </c>
      <c r="HT63" s="61">
        <v>1</v>
      </c>
      <c r="HU63" s="110" t="s">
        <v>217</v>
      </c>
      <c r="HV63" s="111" t="s">
        <v>218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>
        <v>3</v>
      </c>
      <c r="IQ63" s="274" t="s">
        <v>0</v>
      </c>
      <c r="IR63" s="101">
        <v>0</v>
      </c>
      <c r="IS63" s="110" t="s">
        <v>219</v>
      </c>
      <c r="IT63" s="111" t="s">
        <v>389</v>
      </c>
      <c r="IU63" s="90"/>
      <c r="IV63" s="61">
        <v>1</v>
      </c>
      <c r="IW63" s="274" t="s">
        <v>0</v>
      </c>
      <c r="IX63" s="61">
        <v>4</v>
      </c>
      <c r="IY63" s="110" t="s">
        <v>266</v>
      </c>
      <c r="IZ63" s="111" t="s">
        <v>327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3.8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>
        <v>1</v>
      </c>
      <c r="HM64" s="274" t="s">
        <v>0</v>
      </c>
      <c r="HN64" s="61">
        <v>3</v>
      </c>
      <c r="HO64" s="110" t="s">
        <v>266</v>
      </c>
      <c r="HP64" s="111" t="s">
        <v>217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>
        <v>2</v>
      </c>
      <c r="IQ64" s="274" t="s">
        <v>0</v>
      </c>
      <c r="IR64" s="101">
        <v>0</v>
      </c>
      <c r="IS64" s="110" t="s">
        <v>207</v>
      </c>
      <c r="IT64" s="111" t="s">
        <v>210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3.8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>
        <v>1</v>
      </c>
      <c r="HM65" s="274" t="s">
        <v>0</v>
      </c>
      <c r="HN65" s="61">
        <v>2</v>
      </c>
      <c r="HO65" s="110" t="s">
        <v>217</v>
      </c>
      <c r="HP65" s="111" t="s">
        <v>212</v>
      </c>
      <c r="HQ65" s="90"/>
      <c r="HR65" s="61">
        <v>3</v>
      </c>
      <c r="HS65" s="274" t="s">
        <v>0</v>
      </c>
      <c r="HT65" s="61">
        <v>0</v>
      </c>
      <c r="HU65" s="110" t="s">
        <v>217</v>
      </c>
      <c r="HV65" s="111" t="s">
        <v>212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>
        <v>1</v>
      </c>
      <c r="IE65" s="274" t="s">
        <v>0</v>
      </c>
      <c r="IF65" s="61">
        <v>2</v>
      </c>
      <c r="IG65" s="110" t="s">
        <v>217</v>
      </c>
      <c r="IH65" s="111" t="s">
        <v>389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>
        <v>2</v>
      </c>
      <c r="IQ65" s="274" t="s">
        <v>0</v>
      </c>
      <c r="IR65" s="101">
        <v>0</v>
      </c>
      <c r="IS65" s="110" t="s">
        <v>219</v>
      </c>
      <c r="IT65" s="111" t="s">
        <v>389</v>
      </c>
      <c r="IU65" s="90"/>
      <c r="IV65" s="61">
        <v>1</v>
      </c>
      <c r="IW65" s="274" t="s">
        <v>0</v>
      </c>
      <c r="IX65" s="61">
        <v>2</v>
      </c>
      <c r="IY65" s="110" t="s">
        <v>266</v>
      </c>
      <c r="IZ65" s="111" t="s">
        <v>327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4.4" hidden="1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3.8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>
        <v>1</v>
      </c>
      <c r="HM67" s="274" t="s">
        <v>0</v>
      </c>
      <c r="HN67" s="61">
        <v>2</v>
      </c>
      <c r="HO67" s="110" t="s">
        <v>217</v>
      </c>
      <c r="HP67" s="111" t="s">
        <v>218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3.8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>
        <v>2</v>
      </c>
      <c r="HM68" s="274" t="s">
        <v>0</v>
      </c>
      <c r="HN68" s="61">
        <v>2</v>
      </c>
      <c r="HO68" s="110" t="s">
        <v>217</v>
      </c>
      <c r="HP68" s="111" t="s">
        <v>214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>
        <v>4</v>
      </c>
      <c r="IQ68" s="274" t="s">
        <v>0</v>
      </c>
      <c r="IR68" s="101">
        <v>0</v>
      </c>
      <c r="IS68" s="110" t="s">
        <v>219</v>
      </c>
      <c r="IT68" s="111" t="s">
        <v>210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3.8" hidden="1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3.8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>
        <v>1</v>
      </c>
      <c r="HM71" s="274" t="s">
        <v>0</v>
      </c>
      <c r="HN71" s="61">
        <v>2</v>
      </c>
      <c r="HO71" s="110" t="s">
        <v>219</v>
      </c>
      <c r="HP71" s="111" t="s">
        <v>327</v>
      </c>
      <c r="HQ71" s="90"/>
      <c r="HR71" s="61">
        <v>2</v>
      </c>
      <c r="HS71" s="274" t="s">
        <v>0</v>
      </c>
      <c r="HT71" s="61">
        <v>1</v>
      </c>
      <c r="HU71" s="110" t="s">
        <v>217</v>
      </c>
      <c r="HV71" s="111" t="s">
        <v>218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>
        <v>2</v>
      </c>
      <c r="IE71" s="274" t="s">
        <v>0</v>
      </c>
      <c r="IF71" s="61">
        <v>3</v>
      </c>
      <c r="IG71" s="110" t="s">
        <v>216</v>
      </c>
      <c r="IH71" s="111" t="s">
        <v>214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>
        <v>2</v>
      </c>
      <c r="IQ71" s="274" t="s">
        <v>0</v>
      </c>
      <c r="IR71" s="101">
        <v>0</v>
      </c>
      <c r="IS71" s="110" t="s">
        <v>215</v>
      </c>
      <c r="IT71" s="111" t="s">
        <v>219</v>
      </c>
      <c r="IU71" s="90"/>
      <c r="IV71" s="61">
        <v>2</v>
      </c>
      <c r="IW71" s="274" t="s">
        <v>0</v>
      </c>
      <c r="IX71" s="61">
        <v>3</v>
      </c>
      <c r="IY71" s="110" t="s">
        <v>215</v>
      </c>
      <c r="IZ71" s="111" t="s">
        <v>215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3.8" hidden="1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3.8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>
        <v>2</v>
      </c>
      <c r="HM73" s="274" t="s">
        <v>0</v>
      </c>
      <c r="HN73" s="61">
        <v>4</v>
      </c>
      <c r="HO73" s="110" t="s">
        <v>289</v>
      </c>
      <c r="HP73" s="111" t="s">
        <v>218</v>
      </c>
      <c r="HQ73" s="90"/>
      <c r="HR73" s="61">
        <v>5</v>
      </c>
      <c r="HS73" s="274" t="s">
        <v>0</v>
      </c>
      <c r="HT73" s="61">
        <v>1</v>
      </c>
      <c r="HU73" s="110" t="s">
        <v>217</v>
      </c>
      <c r="HV73" s="111" t="s">
        <v>219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>
        <v>3</v>
      </c>
      <c r="IE73" s="274" t="s">
        <v>0</v>
      </c>
      <c r="IF73" s="61">
        <v>4</v>
      </c>
      <c r="IG73" s="110" t="s">
        <v>207</v>
      </c>
      <c r="IH73" s="111" t="s">
        <v>210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>
        <v>6</v>
      </c>
      <c r="IQ73" s="274" t="s">
        <v>0</v>
      </c>
      <c r="IR73" s="101">
        <v>0</v>
      </c>
      <c r="IS73" s="110" t="s">
        <v>215</v>
      </c>
      <c r="IT73" s="111" t="s">
        <v>389</v>
      </c>
      <c r="IU73" s="90"/>
      <c r="IV73" s="61">
        <v>0</v>
      </c>
      <c r="IW73" s="274" t="s">
        <v>0</v>
      </c>
      <c r="IX73" s="61">
        <v>2</v>
      </c>
      <c r="IY73" s="110" t="s">
        <v>219</v>
      </c>
      <c r="IZ73" s="111" t="s">
        <v>215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3.8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>
        <v>1</v>
      </c>
      <c r="HM75" s="274" t="s">
        <v>0</v>
      </c>
      <c r="HN75" s="61">
        <v>3</v>
      </c>
      <c r="HO75" s="110" t="s">
        <v>217</v>
      </c>
      <c r="HP75" s="111" t="s">
        <v>219</v>
      </c>
      <c r="HQ75" s="90"/>
      <c r="HR75" s="61">
        <v>3</v>
      </c>
      <c r="HS75" s="274" t="s">
        <v>0</v>
      </c>
      <c r="HT75" s="61">
        <v>0</v>
      </c>
      <c r="HU75" s="110" t="s">
        <v>218</v>
      </c>
      <c r="HV75" s="111" t="s">
        <v>218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>
        <v>1</v>
      </c>
      <c r="IE75" s="274" t="s">
        <v>0</v>
      </c>
      <c r="IF75" s="61">
        <v>3</v>
      </c>
      <c r="IG75" s="110" t="s">
        <v>218</v>
      </c>
      <c r="IH75" s="111" t="s">
        <v>327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>
        <v>4</v>
      </c>
      <c r="IQ75" s="274" t="s">
        <v>0</v>
      </c>
      <c r="IR75" s="101">
        <v>0</v>
      </c>
      <c r="IS75" s="110" t="s">
        <v>219</v>
      </c>
      <c r="IT75" s="111" t="s">
        <v>327</v>
      </c>
      <c r="IU75" s="90"/>
      <c r="IV75" s="61">
        <v>0</v>
      </c>
      <c r="IW75" s="274" t="s">
        <v>0</v>
      </c>
      <c r="IX75" s="61">
        <v>1</v>
      </c>
      <c r="IY75" s="110" t="s">
        <v>266</v>
      </c>
      <c r="IZ75" s="111" t="s">
        <v>327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3.8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>
        <v>1</v>
      </c>
      <c r="HM76" s="274" t="s">
        <v>0</v>
      </c>
      <c r="HN76" s="61">
        <v>3</v>
      </c>
      <c r="HO76" s="110" t="s">
        <v>212</v>
      </c>
      <c r="HP76" s="111" t="s">
        <v>215</v>
      </c>
      <c r="HQ76" s="90"/>
      <c r="HR76" s="61">
        <v>4</v>
      </c>
      <c r="HS76" s="274" t="s">
        <v>0</v>
      </c>
      <c r="HT76" s="61">
        <v>0</v>
      </c>
      <c r="HU76" s="110" t="s">
        <v>218</v>
      </c>
      <c r="HV76" s="111" t="s">
        <v>208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>
        <v>0</v>
      </c>
      <c r="IE76" s="274" t="s">
        <v>0</v>
      </c>
      <c r="IF76" s="61">
        <v>2</v>
      </c>
      <c r="IG76" s="110" t="s">
        <v>207</v>
      </c>
      <c r="IH76" s="111" t="s">
        <v>210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>
        <v>3</v>
      </c>
      <c r="IQ76" s="274" t="s">
        <v>0</v>
      </c>
      <c r="IR76" s="101">
        <v>0</v>
      </c>
      <c r="IS76" s="110" t="s">
        <v>389</v>
      </c>
      <c r="IT76" s="111" t="s">
        <v>210</v>
      </c>
      <c r="IU76" s="90"/>
      <c r="IV76" s="61">
        <v>1</v>
      </c>
      <c r="IW76" s="274" t="s">
        <v>0</v>
      </c>
      <c r="IX76" s="61">
        <v>3</v>
      </c>
      <c r="IY76" s="110" t="s">
        <v>216</v>
      </c>
      <c r="IZ76" s="111" t="s">
        <v>389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4.4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>
        <v>0</v>
      </c>
      <c r="HM77" s="274" t="s">
        <v>0</v>
      </c>
      <c r="HN77" s="61">
        <v>2</v>
      </c>
      <c r="HO77" s="110" t="s">
        <v>217</v>
      </c>
      <c r="HP77" s="111" t="s">
        <v>289</v>
      </c>
      <c r="HQ77" s="90"/>
      <c r="HR77" s="61">
        <v>4</v>
      </c>
      <c r="HS77" s="274" t="s">
        <v>0</v>
      </c>
      <c r="HT77" s="61">
        <v>0</v>
      </c>
      <c r="HU77" s="110" t="s">
        <v>217</v>
      </c>
      <c r="HV77" s="111" t="s">
        <v>218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>
        <v>1</v>
      </c>
      <c r="IE77" s="274" t="s">
        <v>0</v>
      </c>
      <c r="IF77" s="61">
        <v>2</v>
      </c>
      <c r="IG77" s="110" t="s">
        <v>218</v>
      </c>
      <c r="IH77" s="111" t="s">
        <v>389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>
        <v>3</v>
      </c>
      <c r="IQ77" s="274" t="s">
        <v>0</v>
      </c>
      <c r="IR77" s="101">
        <v>0</v>
      </c>
      <c r="IS77" s="110" t="s">
        <v>266</v>
      </c>
      <c r="IT77" s="111" t="s">
        <v>389</v>
      </c>
      <c r="IU77" s="90"/>
      <c r="IV77" s="61">
        <v>1</v>
      </c>
      <c r="IW77" s="274" t="s">
        <v>0</v>
      </c>
      <c r="IX77" s="61">
        <v>2</v>
      </c>
      <c r="IY77" s="110" t="s">
        <v>219</v>
      </c>
      <c r="IZ77" s="111" t="s">
        <v>266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4.4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>
        <v>2</v>
      </c>
      <c r="HM78" s="274" t="s">
        <v>0</v>
      </c>
      <c r="HN78" s="61">
        <v>3</v>
      </c>
      <c r="HO78" s="110" t="s">
        <v>217</v>
      </c>
      <c r="HP78" s="111" t="s">
        <v>212</v>
      </c>
      <c r="HQ78" s="90"/>
      <c r="HR78" s="61">
        <v>3</v>
      </c>
      <c r="HS78" s="274" t="s">
        <v>0</v>
      </c>
      <c r="HT78" s="61">
        <v>0</v>
      </c>
      <c r="HU78" s="110" t="s">
        <v>218</v>
      </c>
      <c r="HV78" s="111" t="s">
        <v>219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>
        <v>1</v>
      </c>
      <c r="IE78" s="274" t="s">
        <v>0</v>
      </c>
      <c r="IF78" s="61">
        <v>3</v>
      </c>
      <c r="IG78" s="110" t="s">
        <v>218</v>
      </c>
      <c r="IH78" s="111" t="s">
        <v>214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>
        <v>2</v>
      </c>
      <c r="IQ78" s="274" t="s">
        <v>0</v>
      </c>
      <c r="IR78" s="101">
        <v>1</v>
      </c>
      <c r="IS78" s="110" t="s">
        <v>219</v>
      </c>
      <c r="IT78" s="111" t="s">
        <v>266</v>
      </c>
      <c r="IU78" s="90"/>
      <c r="IV78" s="61">
        <v>1</v>
      </c>
      <c r="IW78" s="274" t="s">
        <v>0</v>
      </c>
      <c r="IX78" s="61">
        <v>2</v>
      </c>
      <c r="IY78" s="110" t="s">
        <v>219</v>
      </c>
      <c r="IZ78" s="111" t="s">
        <v>327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3.8" hidden="1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3.8" hidden="1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3.8" hidden="1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3.8" hidden="1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3.8" hidden="1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4.4" thickBot="1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3.8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3.8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3.8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3.8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3.8">
      <c r="B89" s="116"/>
      <c r="M89" s="110"/>
      <c r="N89" s="110"/>
      <c r="S89" s="110"/>
      <c r="T89" s="110"/>
    </row>
    <row r="90" spans="1:398" ht="13.8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V297"/>
  <sheetViews>
    <sheetView zoomScale="80" zoomScaleNormal="80" workbookViewId="0">
      <pane xSplit="3" ySplit="11" topLeftCell="JC74" activePane="bottomRight" state="frozen"/>
      <selection pane="topRight" activeCell="D1" sqref="D1"/>
      <selection pane="bottomLeft" activeCell="A12" sqref="A12"/>
      <selection pane="bottomRight" activeCell="KO7" sqref="KO7:KQ7"/>
    </sheetView>
  </sheetViews>
  <sheetFormatPr defaultColWidth="9.109375" defaultRowHeight="13.2"/>
  <cols>
    <col min="1" max="1" width="4.6640625" style="12" customWidth="1"/>
    <col min="2" max="2" width="24.6640625" style="26" customWidth="1"/>
    <col min="3" max="3" width="0.88671875" style="26" customWidth="1"/>
    <col min="4" max="5" width="4.33203125" style="26" hidden="1" customWidth="1"/>
    <col min="6" max="6" width="4.88671875" style="26" hidden="1" customWidth="1"/>
    <col min="7" max="9" width="4.33203125" style="26" hidden="1" customWidth="1"/>
    <col min="10" max="10" width="0.88671875" style="26" hidden="1" customWidth="1"/>
    <col min="11" max="12" width="4.33203125" style="12" customWidth="1"/>
    <col min="13" max="14" width="5.33203125" style="12" customWidth="1"/>
    <col min="15" max="15" width="4.33203125" style="12" customWidth="1"/>
    <col min="16" max="16" width="4.6640625" style="12" customWidth="1"/>
    <col min="17" max="17" width="0.88671875" style="25" customWidth="1"/>
    <col min="18" max="18" width="5" style="12" customWidth="1"/>
    <col min="19" max="19" width="4.44140625" style="12" customWidth="1"/>
    <col min="20" max="20" width="5.88671875" style="12" customWidth="1"/>
    <col min="21" max="23" width="4.33203125" style="12" customWidth="1"/>
    <col min="24" max="24" width="0.88671875" style="12" customWidth="1"/>
    <col min="25" max="26" width="4.33203125" style="12" customWidth="1"/>
    <col min="27" max="27" width="5.109375" style="12" customWidth="1"/>
    <col min="28" max="30" width="4.33203125" style="12" customWidth="1"/>
    <col min="31" max="31" width="0.88671875" style="12" customWidth="1"/>
    <col min="32" max="33" width="4.33203125" style="12" customWidth="1"/>
    <col min="34" max="34" width="5.109375" style="12" bestFit="1" customWidth="1"/>
    <col min="35" max="35" width="3.6640625" style="12" customWidth="1"/>
    <col min="36" max="37" width="4.33203125" style="12" customWidth="1"/>
    <col min="38" max="38" width="0.88671875" style="12" customWidth="1"/>
    <col min="39" max="40" width="4.33203125" style="12" customWidth="1"/>
    <col min="41" max="41" width="5" style="12" customWidth="1"/>
    <col min="42" max="44" width="4.33203125" style="12" customWidth="1"/>
    <col min="45" max="45" width="0.88671875" style="12" customWidth="1"/>
    <col min="46" max="47" width="4.33203125" style="12" customWidth="1"/>
    <col min="48" max="48" width="5.109375" style="12" bestFit="1" customWidth="1"/>
    <col min="49" max="51" width="4.33203125" style="12" customWidth="1"/>
    <col min="52" max="52" width="0.88671875" style="12" customWidth="1"/>
    <col min="53" max="54" width="4.33203125" style="12" customWidth="1"/>
    <col min="55" max="55" width="5.109375" style="12" bestFit="1" customWidth="1"/>
    <col min="56" max="58" width="4.33203125" style="12" customWidth="1"/>
    <col min="59" max="59" width="0.88671875" style="12" customWidth="1"/>
    <col min="60" max="61" width="4.33203125" style="12" customWidth="1"/>
    <col min="62" max="62" width="5" style="12" customWidth="1"/>
    <col min="63" max="65" width="4.33203125" style="12" customWidth="1"/>
    <col min="66" max="66" width="0.88671875" style="12" customWidth="1"/>
    <col min="67" max="68" width="4.33203125" style="12" customWidth="1"/>
    <col min="69" max="69" width="5.109375" style="12" bestFit="1" customWidth="1"/>
    <col min="70" max="72" width="4.33203125" style="12" customWidth="1"/>
    <col min="73" max="73" width="0.88671875" style="12" customWidth="1"/>
    <col min="74" max="75" width="4.33203125" style="12" customWidth="1"/>
    <col min="76" max="76" width="4.88671875" style="12" customWidth="1"/>
    <col min="77" max="79" width="4.33203125" style="12" customWidth="1"/>
    <col min="80" max="80" width="0.88671875" style="12" customWidth="1"/>
    <col min="81" max="82" width="4.33203125" style="12" customWidth="1"/>
    <col min="83" max="83" width="5.44140625" style="12" customWidth="1"/>
    <col min="84" max="86" width="4.33203125" style="12" customWidth="1"/>
    <col min="87" max="87" width="0.88671875" style="12" customWidth="1"/>
    <col min="88" max="89" width="4.33203125" style="12" customWidth="1"/>
    <col min="90" max="90" width="5" style="12" customWidth="1"/>
    <col min="91" max="93" width="4.33203125" style="12" customWidth="1"/>
    <col min="94" max="94" width="0.88671875" style="12" customWidth="1"/>
    <col min="95" max="96" width="4.33203125" style="12" customWidth="1"/>
    <col min="97" max="97" width="5.109375" style="12" bestFit="1" customWidth="1"/>
    <col min="98" max="100" width="4.33203125" style="12" customWidth="1"/>
    <col min="101" max="101" width="0.88671875" style="12" customWidth="1"/>
    <col min="102" max="103" width="4.33203125" style="12" customWidth="1"/>
    <col min="104" max="104" width="5.109375" style="12" bestFit="1" customWidth="1"/>
    <col min="105" max="107" width="4.33203125" style="12" customWidth="1"/>
    <col min="108" max="108" width="0.88671875" style="12" customWidth="1"/>
    <col min="109" max="110" width="4.33203125" style="12" customWidth="1"/>
    <col min="111" max="111" width="5.109375" style="12" customWidth="1"/>
    <col min="112" max="112" width="4.44140625" style="12" customWidth="1"/>
    <col min="113" max="114" width="4.33203125" style="12" customWidth="1"/>
    <col min="115" max="115" width="0.88671875" style="12" customWidth="1"/>
    <col min="116" max="117" width="4.33203125" style="12" customWidth="1"/>
    <col min="118" max="118" width="5.109375" style="12" customWidth="1"/>
    <col min="119" max="121" width="4.33203125" style="12" customWidth="1"/>
    <col min="122" max="122" width="0.88671875" style="12" customWidth="1"/>
    <col min="123" max="124" width="4.33203125" style="12" customWidth="1"/>
    <col min="125" max="125" width="5.109375" style="12" customWidth="1"/>
    <col min="126" max="128" width="4.33203125" style="12" customWidth="1"/>
    <col min="129" max="129" width="0.88671875" style="12" customWidth="1"/>
    <col min="130" max="131" width="4.33203125" style="12" customWidth="1"/>
    <col min="132" max="132" width="5.109375" style="12" bestFit="1" customWidth="1"/>
    <col min="133" max="135" width="4.33203125" style="12" customWidth="1"/>
    <col min="136" max="136" width="0.88671875" style="12" customWidth="1"/>
    <col min="137" max="138" width="4.33203125" style="12" customWidth="1"/>
    <col min="139" max="139" width="5.44140625" style="12" customWidth="1"/>
    <col min="140" max="142" width="4.33203125" style="12" customWidth="1"/>
    <col min="143" max="143" width="0.88671875" style="12" customWidth="1"/>
    <col min="144" max="145" width="4.33203125" style="12" customWidth="1"/>
    <col min="146" max="146" width="5.109375" style="12" bestFit="1" customWidth="1"/>
    <col min="147" max="149" width="4.33203125" style="12" customWidth="1"/>
    <col min="150" max="150" width="0.88671875" style="12" customWidth="1"/>
    <col min="151" max="152" width="4.33203125" style="12" customWidth="1"/>
    <col min="153" max="153" width="5.109375" style="12" bestFit="1" customWidth="1"/>
    <col min="154" max="156" width="4.33203125" style="12" customWidth="1"/>
    <col min="157" max="157" width="0.88671875" style="12" customWidth="1"/>
    <col min="158" max="158" width="4.88671875" style="12" customWidth="1"/>
    <col min="159" max="159" width="4.6640625" style="12" customWidth="1"/>
    <col min="160" max="160" width="4.88671875" style="12" customWidth="1"/>
    <col min="161" max="163" width="4.33203125" style="12" customWidth="1"/>
    <col min="164" max="164" width="0.88671875" style="12" customWidth="1"/>
    <col min="165" max="166" width="5" style="12" customWidth="1"/>
    <col min="167" max="167" width="4.88671875" style="12" customWidth="1"/>
    <col min="168" max="168" width="5" style="12" customWidth="1"/>
    <col min="169" max="169" width="5.44140625" style="12" customWidth="1"/>
    <col min="170" max="170" width="5.109375" style="12" customWidth="1"/>
    <col min="171" max="171" width="0.88671875" style="12" customWidth="1"/>
    <col min="172" max="173" width="4.33203125" style="12" customWidth="1"/>
    <col min="174" max="174" width="5.109375" style="12" bestFit="1" customWidth="1"/>
    <col min="175" max="177" width="4.33203125" style="12" customWidth="1"/>
    <col min="178" max="178" width="0.88671875" style="12" customWidth="1"/>
    <col min="179" max="180" width="4.33203125" style="12" customWidth="1"/>
    <col min="181" max="181" width="5.109375" style="12" bestFit="1" customWidth="1"/>
    <col min="182" max="184" width="4.33203125" style="12" customWidth="1"/>
    <col min="185" max="185" width="0.88671875" style="12" customWidth="1"/>
    <col min="186" max="187" width="4.33203125" style="12" customWidth="1"/>
    <col min="188" max="188" width="5.33203125" style="12" customWidth="1"/>
    <col min="189" max="189" width="5.44140625" style="12" customWidth="1"/>
    <col min="190" max="191" width="4.33203125" style="12" customWidth="1"/>
    <col min="192" max="192" width="0.88671875" style="12" customWidth="1"/>
    <col min="193" max="194" width="4.33203125" style="12" customWidth="1"/>
    <col min="195" max="195" width="5.109375" style="12" bestFit="1" customWidth="1"/>
    <col min="196" max="198" width="4.33203125" style="12" customWidth="1"/>
    <col min="199" max="199" width="0.88671875" style="12" customWidth="1"/>
    <col min="200" max="201" width="4.33203125" style="12" customWidth="1"/>
    <col min="202" max="202" width="5.33203125" style="12" customWidth="1"/>
    <col min="203" max="205" width="4.33203125" style="12" customWidth="1"/>
    <col min="206" max="206" width="0.88671875" style="12" customWidth="1"/>
    <col min="207" max="208" width="4.33203125" style="12" customWidth="1"/>
    <col min="209" max="209" width="4.88671875" style="12" customWidth="1"/>
    <col min="210" max="212" width="4.33203125" style="12" customWidth="1"/>
    <col min="213" max="213" width="0.88671875" style="12" customWidth="1"/>
    <col min="214" max="215" width="4.33203125" style="12" customWidth="1"/>
    <col min="216" max="216" width="5.109375" style="12" bestFit="1" customWidth="1"/>
    <col min="217" max="219" width="4.33203125" style="12" customWidth="1"/>
    <col min="220" max="220" width="0.88671875" style="12" customWidth="1"/>
    <col min="221" max="222" width="4.33203125" style="12" customWidth="1"/>
    <col min="223" max="223" width="5.109375" style="12" bestFit="1" customWidth="1"/>
    <col min="224" max="226" width="4.33203125" style="12" customWidth="1"/>
    <col min="227" max="227" width="0.88671875" style="12" customWidth="1"/>
    <col min="228" max="229" width="4.33203125" style="12" customWidth="1"/>
    <col min="230" max="230" width="5.88671875" style="12" customWidth="1"/>
    <col min="231" max="233" width="4.33203125" style="12" customWidth="1"/>
    <col min="234" max="234" width="0.88671875" style="12" customWidth="1"/>
    <col min="235" max="236" width="4.33203125" style="12" customWidth="1"/>
    <col min="237" max="237" width="5.109375" style="12" bestFit="1" customWidth="1"/>
    <col min="238" max="240" width="4.33203125" style="12" customWidth="1"/>
    <col min="241" max="241" width="0.88671875" style="12" customWidth="1"/>
    <col min="242" max="243" width="4.33203125" style="12" customWidth="1"/>
    <col min="244" max="244" width="5.109375" style="12" bestFit="1" customWidth="1"/>
    <col min="245" max="247" width="4.33203125" style="12" customWidth="1"/>
    <col min="248" max="248" width="0.88671875" style="12" customWidth="1"/>
    <col min="249" max="250" width="4.33203125" style="12" customWidth="1"/>
    <col min="251" max="251" width="5.109375" style="12" bestFit="1" customWidth="1"/>
    <col min="252" max="254" width="4.33203125" style="12" customWidth="1"/>
    <col min="255" max="255" width="0.88671875" style="12" customWidth="1"/>
    <col min="256" max="257" width="4.33203125" style="12" customWidth="1"/>
    <col min="258" max="258" width="5.109375" style="12" bestFit="1" customWidth="1"/>
    <col min="259" max="261" width="4.33203125" style="12" customWidth="1"/>
    <col min="262" max="262" width="0.88671875" style="12" customWidth="1"/>
    <col min="263" max="263" width="4.88671875" style="12" customWidth="1"/>
    <col min="264" max="264" width="5" style="12" customWidth="1"/>
    <col min="265" max="266" width="4.88671875" style="12" customWidth="1"/>
    <col min="267" max="268" width="4.33203125" style="12" customWidth="1"/>
    <col min="269" max="269" width="0.88671875" style="12" hidden="1" customWidth="1"/>
    <col min="270" max="271" width="4.33203125" style="12" hidden="1" customWidth="1"/>
    <col min="272" max="272" width="5.33203125" style="12" hidden="1" customWidth="1"/>
    <col min="273" max="275" width="4.33203125" style="12" hidden="1" customWidth="1"/>
    <col min="276" max="276" width="0.88671875" style="12" customWidth="1"/>
    <col min="277" max="278" width="4.33203125" style="12" customWidth="1"/>
    <col min="279" max="279" width="5.109375" style="12" bestFit="1" customWidth="1"/>
    <col min="280" max="282" width="4.33203125" style="12" customWidth="1"/>
    <col min="283" max="283" width="0.88671875" style="12" hidden="1" customWidth="1"/>
    <col min="284" max="289" width="4.33203125" style="12" hidden="1" customWidth="1"/>
    <col min="290" max="290" width="0.88671875" style="12" customWidth="1"/>
    <col min="291" max="292" width="4.33203125" style="12" customWidth="1"/>
    <col min="293" max="293" width="5.109375" style="12" bestFit="1" customWidth="1"/>
    <col min="294" max="296" width="4.33203125" style="12" customWidth="1"/>
    <col min="297" max="297" width="0.88671875" style="12" customWidth="1"/>
    <col min="298" max="299" width="4.33203125" style="12" customWidth="1"/>
    <col min="300" max="300" width="5.109375" style="12" bestFit="1" customWidth="1"/>
    <col min="301" max="303" width="4.33203125" style="12" customWidth="1"/>
    <col min="304" max="304" width="0.88671875" style="12" customWidth="1"/>
    <col min="305" max="307" width="5" style="12" customWidth="1"/>
    <col min="308" max="310" width="4.33203125" style="12" customWidth="1"/>
    <col min="311" max="311" width="0.88671875" style="12" customWidth="1"/>
    <col min="312" max="317" width="4.33203125" style="12" customWidth="1"/>
    <col min="318" max="318" width="0.88671875" style="12" customWidth="1"/>
    <col min="319" max="320" width="4.33203125" style="12" customWidth="1"/>
    <col min="321" max="321" width="5.33203125" style="12" customWidth="1"/>
    <col min="322" max="324" width="4.33203125" style="12" customWidth="1"/>
    <col min="325" max="325" width="0.88671875" style="12" customWidth="1"/>
    <col min="326" max="331" width="4.33203125" style="12" customWidth="1"/>
    <col min="332" max="332" width="0.88671875" style="12" customWidth="1"/>
    <col min="333" max="334" width="4.33203125" style="12" customWidth="1"/>
    <col min="335" max="335" width="5" style="12" customWidth="1"/>
    <col min="336" max="338" width="4.33203125" style="12" customWidth="1"/>
    <col min="339" max="339" width="0.88671875" style="12" customWidth="1"/>
    <col min="340" max="341" width="4.33203125" style="12" customWidth="1"/>
    <col min="342" max="342" width="5.109375" style="12" bestFit="1" customWidth="1"/>
    <col min="343" max="345" width="4.33203125" style="12" customWidth="1"/>
    <col min="346" max="346" width="0.88671875" style="12" customWidth="1"/>
    <col min="347" max="352" width="4.33203125" style="12" customWidth="1"/>
    <col min="353" max="353" width="0.88671875" style="12" customWidth="1"/>
    <col min="354" max="355" width="4.33203125" style="12" customWidth="1"/>
    <col min="356" max="356" width="5.109375" style="12" bestFit="1" customWidth="1"/>
    <col min="357" max="359" width="4.33203125" style="12" customWidth="1"/>
    <col min="360" max="360" width="0.88671875" style="12" customWidth="1"/>
    <col min="361" max="366" width="4.33203125" style="12" customWidth="1"/>
    <col min="367" max="367" width="0.88671875" style="12" customWidth="1"/>
    <col min="368" max="369" width="4.33203125" style="12" customWidth="1"/>
    <col min="370" max="370" width="5.6640625" style="12" customWidth="1"/>
    <col min="371" max="373" width="4.33203125" style="12" customWidth="1"/>
    <col min="374" max="374" width="0.88671875" style="12" customWidth="1"/>
    <col min="375" max="380" width="4.33203125" style="12" customWidth="1"/>
    <col min="381" max="381" width="0.88671875" style="12" customWidth="1"/>
    <col min="382" max="383" width="4.33203125" style="12" customWidth="1"/>
    <col min="384" max="384" width="5.109375" style="12" bestFit="1" customWidth="1"/>
    <col min="385" max="387" width="4.33203125" style="12" customWidth="1"/>
    <col min="388" max="388" width="0.88671875" style="12" customWidth="1"/>
    <col min="389" max="390" width="4.33203125" style="12" customWidth="1"/>
    <col min="391" max="391" width="6.6640625" style="12" customWidth="1"/>
    <col min="392" max="394" width="4.33203125" style="12" customWidth="1"/>
    <col min="395" max="395" width="0.88671875" style="12" customWidth="1"/>
    <col min="396" max="397" width="4.33203125" style="12" customWidth="1"/>
    <col min="398" max="398" width="5.109375" style="12" bestFit="1" customWidth="1"/>
    <col min="399" max="401" width="4.33203125" style="12" customWidth="1"/>
    <col min="402" max="402" width="0.88671875" style="12" customWidth="1"/>
    <col min="403" max="408" width="4.33203125" style="12" customWidth="1"/>
    <col min="409" max="409" width="0.88671875" style="12" customWidth="1"/>
    <col min="410" max="411" width="4.33203125" style="12" customWidth="1"/>
    <col min="412" max="412" width="5.109375" style="12" bestFit="1" customWidth="1"/>
    <col min="413" max="415" width="4.33203125" style="12" customWidth="1"/>
    <col min="416" max="416" width="0.88671875" style="12" customWidth="1"/>
    <col min="417" max="422" width="4.33203125" style="12" customWidth="1"/>
    <col min="423" max="423" width="0.88671875" style="12" customWidth="1"/>
    <col min="424" max="425" width="4.33203125" style="12" customWidth="1"/>
    <col min="426" max="426" width="5.109375" style="12" bestFit="1" customWidth="1"/>
    <col min="427" max="429" width="4.33203125" style="12" customWidth="1"/>
    <col min="430" max="430" width="0.88671875" style="12" customWidth="1"/>
    <col min="431" max="432" width="4.33203125" style="12" customWidth="1"/>
    <col min="433" max="433" width="5.109375" style="12" bestFit="1" customWidth="1"/>
    <col min="434" max="436" width="4.33203125" style="12" customWidth="1"/>
    <col min="437" max="437" width="0.88671875" style="12" customWidth="1"/>
    <col min="438" max="443" width="4.33203125" style="12" customWidth="1"/>
    <col min="444" max="444" width="0.88671875" style="12" customWidth="1"/>
    <col min="445" max="450" width="4.33203125" style="12" customWidth="1"/>
    <col min="451" max="451" width="1.33203125" style="12" customWidth="1"/>
    <col min="452" max="457" width="4.33203125" style="12" customWidth="1"/>
    <col min="458" max="458" width="1.33203125" style="12" customWidth="1"/>
    <col min="459" max="464" width="4.33203125" style="12" customWidth="1"/>
    <col min="465" max="16384" width="9.109375" style="12"/>
  </cols>
  <sheetData>
    <row r="1" spans="1:464" ht="18" customHeight="1">
      <c r="A1" s="516"/>
      <c r="B1" s="517"/>
      <c r="C1" s="518"/>
      <c r="D1" s="525">
        <f>Tipy!D1</f>
        <v>0</v>
      </c>
      <c r="E1" s="525"/>
      <c r="F1" s="525"/>
      <c r="G1" s="525"/>
      <c r="H1" s="525"/>
      <c r="I1" s="526"/>
      <c r="J1" s="10"/>
      <c r="K1" s="486" t="str">
        <f>Tipy!J1</f>
        <v>1. kolo</v>
      </c>
      <c r="L1" s="487"/>
      <c r="M1" s="487"/>
      <c r="N1" s="487"/>
      <c r="O1" s="487"/>
      <c r="P1" s="497"/>
      <c r="Q1" s="11"/>
      <c r="R1" s="486" t="str">
        <f>Tipy!P1</f>
        <v>2. kolo</v>
      </c>
      <c r="S1" s="487"/>
      <c r="T1" s="487"/>
      <c r="U1" s="487"/>
      <c r="V1" s="487"/>
      <c r="W1" s="497"/>
      <c r="X1" s="11"/>
      <c r="Y1" s="486" t="str">
        <f>Tipy!V1</f>
        <v>3. kolo</v>
      </c>
      <c r="Z1" s="487"/>
      <c r="AA1" s="487"/>
      <c r="AB1" s="487"/>
      <c r="AC1" s="487"/>
      <c r="AD1" s="497"/>
      <c r="AE1" s="11"/>
      <c r="AF1" s="486" t="str">
        <f>Tipy!AB1</f>
        <v>4. kolo</v>
      </c>
      <c r="AG1" s="487"/>
      <c r="AH1" s="487"/>
      <c r="AI1" s="487"/>
      <c r="AJ1" s="487"/>
      <c r="AK1" s="497"/>
      <c r="AL1" s="11"/>
      <c r="AM1" s="486" t="str">
        <f>Tipy!AH1</f>
        <v>5. kolo</v>
      </c>
      <c r="AN1" s="487"/>
      <c r="AO1" s="487"/>
      <c r="AP1" s="487"/>
      <c r="AQ1" s="487"/>
      <c r="AR1" s="497"/>
      <c r="AS1" s="11"/>
      <c r="AT1" s="514" t="str">
        <f>Tipy!AN1</f>
        <v>Skupina</v>
      </c>
      <c r="AU1" s="498"/>
      <c r="AV1" s="498"/>
      <c r="AW1" s="498"/>
      <c r="AX1" s="498"/>
      <c r="AY1" s="499"/>
      <c r="AZ1" s="11"/>
      <c r="BA1" s="486" t="str">
        <f>Tipy!AT1</f>
        <v>6. kolo</v>
      </c>
      <c r="BB1" s="487"/>
      <c r="BC1" s="487"/>
      <c r="BD1" s="487"/>
      <c r="BE1" s="487"/>
      <c r="BF1" s="497"/>
      <c r="BG1" s="11"/>
      <c r="BH1" s="488" t="str">
        <f>Tipy!AZ1</f>
        <v>3. kolo</v>
      </c>
      <c r="BI1" s="489"/>
      <c r="BJ1" s="489"/>
      <c r="BK1" s="489"/>
      <c r="BL1" s="489"/>
      <c r="BM1" s="513"/>
      <c r="BN1" s="11"/>
      <c r="BO1" s="486" t="str">
        <f>Tipy!BF1</f>
        <v>7. kolo</v>
      </c>
      <c r="BP1" s="487"/>
      <c r="BQ1" s="487"/>
      <c r="BR1" s="487"/>
      <c r="BS1" s="487"/>
      <c r="BT1" s="497"/>
      <c r="BU1" s="11"/>
      <c r="BV1" s="514" t="str">
        <f>Tipy!BL1</f>
        <v>Skupina</v>
      </c>
      <c r="BW1" s="498"/>
      <c r="BX1" s="498"/>
      <c r="BY1" s="498"/>
      <c r="BZ1" s="498"/>
      <c r="CA1" s="499"/>
      <c r="CB1" s="11"/>
      <c r="CC1" s="486" t="str">
        <f>Tipy!BR1</f>
        <v>8. kolo</v>
      </c>
      <c r="CD1" s="487"/>
      <c r="CE1" s="487"/>
      <c r="CF1" s="487"/>
      <c r="CG1" s="487"/>
      <c r="CH1" s="497"/>
      <c r="CI1" s="11"/>
      <c r="CJ1" s="486" t="str">
        <f>Tipy!BX1</f>
        <v>9. kolo</v>
      </c>
      <c r="CK1" s="487"/>
      <c r="CL1" s="487"/>
      <c r="CM1" s="487"/>
      <c r="CN1" s="487"/>
      <c r="CO1" s="497"/>
      <c r="CP1" s="11"/>
      <c r="CQ1" s="514" t="str">
        <f>Tipy!CD1</f>
        <v>Skupina</v>
      </c>
      <c r="CR1" s="498"/>
      <c r="CS1" s="498"/>
      <c r="CT1" s="498"/>
      <c r="CU1" s="498"/>
      <c r="CV1" s="499"/>
      <c r="CW1" s="11"/>
      <c r="CX1" s="486" t="str">
        <f>Tipy!CJ1</f>
        <v>10. kolo</v>
      </c>
      <c r="CY1" s="487"/>
      <c r="CZ1" s="487"/>
      <c r="DA1" s="487"/>
      <c r="DB1" s="487"/>
      <c r="DC1" s="497"/>
      <c r="DD1" s="11"/>
      <c r="DE1" s="488" t="str">
        <f>Tipy!CP1</f>
        <v>4. kolo</v>
      </c>
      <c r="DF1" s="489"/>
      <c r="DG1" s="489"/>
      <c r="DH1" s="489"/>
      <c r="DI1" s="489"/>
      <c r="DJ1" s="513"/>
      <c r="DK1" s="11"/>
      <c r="DL1" s="486" t="str">
        <f>Tipy!CV1</f>
        <v>11. kolo</v>
      </c>
      <c r="DM1" s="487"/>
      <c r="DN1" s="487"/>
      <c r="DO1" s="487"/>
      <c r="DP1" s="487"/>
      <c r="DQ1" s="497"/>
      <c r="DR1" s="11"/>
      <c r="DS1" s="514" t="str">
        <f>Tipy!DB1</f>
        <v>Skupina</v>
      </c>
      <c r="DT1" s="498"/>
      <c r="DU1" s="498"/>
      <c r="DV1" s="498"/>
      <c r="DW1" s="498"/>
      <c r="DX1" s="499"/>
      <c r="DY1" s="11"/>
      <c r="DZ1" s="486" t="str">
        <f>Tipy!DH1</f>
        <v>12. kolo</v>
      </c>
      <c r="EA1" s="487"/>
      <c r="EB1" s="487"/>
      <c r="EC1" s="487"/>
      <c r="ED1" s="487"/>
      <c r="EE1" s="497"/>
      <c r="EF1" s="11"/>
      <c r="EG1" s="486" t="str">
        <f>Tipy!DN1</f>
        <v>13. kolo</v>
      </c>
      <c r="EH1" s="487"/>
      <c r="EI1" s="487"/>
      <c r="EJ1" s="487"/>
      <c r="EK1" s="487"/>
      <c r="EL1" s="497"/>
      <c r="EM1" s="11"/>
      <c r="EN1" s="514" t="str">
        <f>Tipy!DT1</f>
        <v>Skupina</v>
      </c>
      <c r="EO1" s="498"/>
      <c r="EP1" s="498"/>
      <c r="EQ1" s="498"/>
      <c r="ER1" s="498"/>
      <c r="ES1" s="499"/>
      <c r="ET1" s="11"/>
      <c r="EU1" s="486" t="str">
        <f>Tipy!DZ1</f>
        <v>14. kolo</v>
      </c>
      <c r="EV1" s="487"/>
      <c r="EW1" s="487"/>
      <c r="EX1" s="487"/>
      <c r="EY1" s="487"/>
      <c r="EZ1" s="497"/>
      <c r="FA1" s="11"/>
      <c r="FB1" s="486" t="str">
        <f>Tipy!EF1</f>
        <v>15. kolo</v>
      </c>
      <c r="FC1" s="487"/>
      <c r="FD1" s="487"/>
      <c r="FE1" s="487"/>
      <c r="FF1" s="487"/>
      <c r="FG1" s="497"/>
      <c r="FH1" s="11"/>
      <c r="FI1" s="486" t="str">
        <f>Tipy!EL1</f>
        <v>16. kolo</v>
      </c>
      <c r="FJ1" s="487"/>
      <c r="FK1" s="487"/>
      <c r="FL1" s="487"/>
      <c r="FM1" s="487"/>
      <c r="FN1" s="497"/>
      <c r="FO1" s="11"/>
      <c r="FP1" s="514" t="str">
        <f>Tipy!ER1</f>
        <v>Skupina</v>
      </c>
      <c r="FQ1" s="498"/>
      <c r="FR1" s="498"/>
      <c r="FS1" s="498"/>
      <c r="FT1" s="498"/>
      <c r="FU1" s="499"/>
      <c r="FV1" s="11"/>
      <c r="FW1" s="486" t="str">
        <f>Tipy!EX1</f>
        <v>17. kolo</v>
      </c>
      <c r="FX1" s="487"/>
      <c r="FY1" s="487"/>
      <c r="FZ1" s="487"/>
      <c r="GA1" s="487"/>
      <c r="GB1" s="497"/>
      <c r="GC1" s="11"/>
      <c r="GD1" s="488" t="str">
        <f>Tipy!FD1</f>
        <v xml:space="preserve">Štvrťfinále </v>
      </c>
      <c r="GE1" s="489"/>
      <c r="GF1" s="489"/>
      <c r="GG1" s="489"/>
      <c r="GH1" s="489"/>
      <c r="GI1" s="513"/>
      <c r="GJ1" s="11"/>
      <c r="GK1" s="486" t="str">
        <f>Tipy!FJ1</f>
        <v>18. kolo</v>
      </c>
      <c r="GL1" s="487"/>
      <c r="GM1" s="487"/>
      <c r="GN1" s="487"/>
      <c r="GO1" s="487"/>
      <c r="GP1" s="497"/>
      <c r="GQ1" s="11"/>
      <c r="GR1" s="486" t="str">
        <f>Tipy!FP1</f>
        <v>19. kolo</v>
      </c>
      <c r="GS1" s="487"/>
      <c r="GT1" s="487"/>
      <c r="GU1" s="487"/>
      <c r="GV1" s="487"/>
      <c r="GW1" s="497"/>
      <c r="GX1" s="11"/>
      <c r="GY1" s="486" t="str">
        <f>Tipy!FV1</f>
        <v>20. kolo</v>
      </c>
      <c r="GZ1" s="487"/>
      <c r="HA1" s="487"/>
      <c r="HB1" s="487"/>
      <c r="HC1" s="487"/>
      <c r="HD1" s="497"/>
      <c r="HE1" s="11"/>
      <c r="HF1" s="509" t="str">
        <f>Tipy!GB1</f>
        <v>3. kolo</v>
      </c>
      <c r="HG1" s="510"/>
      <c r="HH1" s="510"/>
      <c r="HI1" s="510"/>
      <c r="HJ1" s="510"/>
      <c r="HK1" s="515"/>
      <c r="HL1" s="11"/>
      <c r="HM1" s="488" t="str">
        <f>Tipy!GH1</f>
        <v>Semifinále - 1.z</v>
      </c>
      <c r="HN1" s="489"/>
      <c r="HO1" s="489"/>
      <c r="HP1" s="489"/>
      <c r="HQ1" s="489"/>
      <c r="HR1" s="513"/>
      <c r="HS1" s="11"/>
      <c r="HT1" s="486" t="str">
        <f>Tipy!GN1</f>
        <v>21. kolo</v>
      </c>
      <c r="HU1" s="487"/>
      <c r="HV1" s="487"/>
      <c r="HW1" s="487"/>
      <c r="HX1" s="487"/>
      <c r="HY1" s="497"/>
      <c r="HZ1" s="11"/>
      <c r="IA1" s="488" t="str">
        <f>Tipy!GT1</f>
        <v>Semifinále - 2.z</v>
      </c>
      <c r="IB1" s="489"/>
      <c r="IC1" s="489"/>
      <c r="ID1" s="489"/>
      <c r="IE1" s="489"/>
      <c r="IF1" s="513"/>
      <c r="IG1" s="11"/>
      <c r="IH1" s="506" t="str">
        <f>Tipy!GZ1</f>
        <v>4. kolo</v>
      </c>
      <c r="II1" s="507"/>
      <c r="IJ1" s="507"/>
      <c r="IK1" s="507"/>
      <c r="IL1" s="507"/>
      <c r="IM1" s="508"/>
      <c r="IN1" s="11"/>
      <c r="IO1" s="486" t="str">
        <f>Tipy!HF1</f>
        <v>22. kolo</v>
      </c>
      <c r="IP1" s="487"/>
      <c r="IQ1" s="487"/>
      <c r="IR1" s="487"/>
      <c r="IS1" s="487"/>
      <c r="IT1" s="497"/>
      <c r="IU1" s="11"/>
      <c r="IV1" s="486" t="str">
        <f>Tipy!HL1</f>
        <v>23. kolo</v>
      </c>
      <c r="IW1" s="487"/>
      <c r="IX1" s="487"/>
      <c r="IY1" s="487"/>
      <c r="IZ1" s="487"/>
      <c r="JA1" s="497"/>
      <c r="JB1" s="11"/>
      <c r="JC1" s="486" t="str">
        <f>Tipy!HR1</f>
        <v>24. kolo</v>
      </c>
      <c r="JD1" s="487"/>
      <c r="JE1" s="487"/>
      <c r="JF1" s="487"/>
      <c r="JG1" s="487"/>
      <c r="JH1" s="497"/>
      <c r="JI1" s="11"/>
      <c r="JJ1" s="514" t="str">
        <f>Tipy!HX1</f>
        <v>Play off - 1.z</v>
      </c>
      <c r="JK1" s="498"/>
      <c r="JL1" s="498"/>
      <c r="JM1" s="498"/>
      <c r="JN1" s="498"/>
      <c r="JO1" s="499"/>
      <c r="JP1" s="11"/>
      <c r="JQ1" s="486" t="str">
        <f>Tipy!ID1</f>
        <v>25. kolo</v>
      </c>
      <c r="JR1" s="487"/>
      <c r="JS1" s="487"/>
      <c r="JT1" s="487"/>
      <c r="JU1" s="487"/>
      <c r="JV1" s="497"/>
      <c r="JW1" s="11"/>
      <c r="JX1" s="514" t="str">
        <f>Tipy!IJ1</f>
        <v>Play off - 2.z</v>
      </c>
      <c r="JY1" s="498"/>
      <c r="JZ1" s="498"/>
      <c r="KA1" s="498"/>
      <c r="KB1" s="498"/>
      <c r="KC1" s="499"/>
      <c r="KD1" s="11"/>
      <c r="KE1" s="486" t="str">
        <f>Tipy!IP1</f>
        <v>26. kolo</v>
      </c>
      <c r="KF1" s="487"/>
      <c r="KG1" s="487"/>
      <c r="KH1" s="487"/>
      <c r="KI1" s="487"/>
      <c r="KJ1" s="497"/>
      <c r="KK1" s="11"/>
      <c r="KL1" s="488" t="str">
        <f>Tipy!IV1</f>
        <v>Finále</v>
      </c>
      <c r="KM1" s="489"/>
      <c r="KN1" s="489"/>
      <c r="KO1" s="489"/>
      <c r="KP1" s="489"/>
      <c r="KQ1" s="513"/>
      <c r="KR1" s="11"/>
      <c r="KS1" s="506" t="str">
        <f>Tipy!JB1</f>
        <v>5. kolo</v>
      </c>
      <c r="KT1" s="507"/>
      <c r="KU1" s="507"/>
      <c r="KV1" s="507"/>
      <c r="KW1" s="507"/>
      <c r="KX1" s="508"/>
      <c r="KY1" s="11"/>
      <c r="KZ1" s="486" t="str">
        <f>Tipy!JH1</f>
        <v>27. kolo</v>
      </c>
      <c r="LA1" s="487"/>
      <c r="LB1" s="487"/>
      <c r="LC1" s="487"/>
      <c r="LD1" s="487"/>
      <c r="LE1" s="497"/>
      <c r="LF1" s="11"/>
      <c r="LG1" s="514" t="str">
        <f>Tipy!JN1</f>
        <v>Osemfinále - 1.z</v>
      </c>
      <c r="LH1" s="498"/>
      <c r="LI1" s="498"/>
      <c r="LJ1" s="498"/>
      <c r="LK1" s="498"/>
      <c r="LL1" s="499"/>
      <c r="LM1" s="11"/>
      <c r="LN1" s="486" t="str">
        <f>Tipy!JT1</f>
        <v>28. kolo</v>
      </c>
      <c r="LO1" s="487"/>
      <c r="LP1" s="487"/>
      <c r="LQ1" s="487"/>
      <c r="LR1" s="487"/>
      <c r="LS1" s="497"/>
      <c r="LT1" s="11"/>
      <c r="LU1" s="514" t="str">
        <f>Tipy!JZ1</f>
        <v>Osemfinále - 2.z</v>
      </c>
      <c r="LV1" s="498"/>
      <c r="LW1" s="498"/>
      <c r="LX1" s="498"/>
      <c r="LY1" s="498"/>
      <c r="LZ1" s="499"/>
      <c r="MA1" s="11"/>
      <c r="MB1" s="506" t="str">
        <f>Tipy!KF1</f>
        <v>Štvrťfinále</v>
      </c>
      <c r="MC1" s="507"/>
      <c r="MD1" s="507"/>
      <c r="ME1" s="507"/>
      <c r="MF1" s="507"/>
      <c r="MG1" s="508"/>
      <c r="MH1" s="11"/>
      <c r="MI1" s="486" t="str">
        <f>Tipy!KL1</f>
        <v>29. kolo</v>
      </c>
      <c r="MJ1" s="487"/>
      <c r="MK1" s="487"/>
      <c r="ML1" s="487"/>
      <c r="MM1" s="487"/>
      <c r="MN1" s="497"/>
      <c r="MO1" s="11"/>
      <c r="MP1" s="486" t="str">
        <f>Tipy!KR1</f>
        <v>30. kolo</v>
      </c>
      <c r="MQ1" s="487"/>
      <c r="MR1" s="487"/>
      <c r="MS1" s="487"/>
      <c r="MT1" s="487"/>
      <c r="MU1" s="497"/>
      <c r="MV1" s="11"/>
      <c r="MW1" s="486" t="str">
        <f>Tipy!KX1</f>
        <v>31. kolo</v>
      </c>
      <c r="MX1" s="487"/>
      <c r="MY1" s="487"/>
      <c r="MZ1" s="487"/>
      <c r="NA1" s="487"/>
      <c r="NB1" s="497"/>
      <c r="NC1" s="11"/>
      <c r="ND1" s="486" t="str">
        <f>Tipy!LD1</f>
        <v>32. kolo</v>
      </c>
      <c r="NE1" s="487"/>
      <c r="NF1" s="487"/>
      <c r="NG1" s="487"/>
      <c r="NH1" s="487"/>
      <c r="NI1" s="497"/>
      <c r="NJ1" s="11"/>
      <c r="NK1" s="514" t="str">
        <f>Tipy!LJ1</f>
        <v>Štvrťfinále - 1.z</v>
      </c>
      <c r="NL1" s="498"/>
      <c r="NM1" s="498"/>
      <c r="NN1" s="498"/>
      <c r="NO1" s="498"/>
      <c r="NP1" s="499"/>
      <c r="NQ1" s="11"/>
      <c r="NR1" s="486" t="str">
        <f>Tipy!LP1</f>
        <v>33. kolo</v>
      </c>
      <c r="NS1" s="487"/>
      <c r="NT1" s="487"/>
      <c r="NU1" s="487"/>
      <c r="NV1" s="487"/>
      <c r="NW1" s="497"/>
      <c r="NX1" s="11"/>
      <c r="NY1" s="514" t="str">
        <f>Tipy!LV1</f>
        <v>Štvrťfinále - 2.z</v>
      </c>
      <c r="NZ1" s="498"/>
      <c r="OA1" s="498"/>
      <c r="OB1" s="498"/>
      <c r="OC1" s="498"/>
      <c r="OD1" s="499"/>
      <c r="OE1" s="11"/>
      <c r="OF1" s="506" t="str">
        <f>Tipy!MB1</f>
        <v>Semifinále</v>
      </c>
      <c r="OG1" s="507"/>
      <c r="OH1" s="507"/>
      <c r="OI1" s="507"/>
      <c r="OJ1" s="507"/>
      <c r="OK1" s="508"/>
      <c r="OL1" s="11"/>
      <c r="OM1" s="486" t="str">
        <f>Tipy!MH1</f>
        <v>34. kolo</v>
      </c>
      <c r="ON1" s="487"/>
      <c r="OO1" s="487"/>
      <c r="OP1" s="487"/>
      <c r="OQ1" s="487"/>
      <c r="OR1" s="497"/>
      <c r="OS1" s="11"/>
      <c r="OT1" s="486" t="str">
        <f>Tipy!MN1</f>
        <v>35. kolo</v>
      </c>
      <c r="OU1" s="487"/>
      <c r="OV1" s="487"/>
      <c r="OW1" s="487"/>
      <c r="OX1" s="487"/>
      <c r="OY1" s="497"/>
      <c r="OZ1" s="11"/>
      <c r="PA1" s="514" t="str">
        <f>Tipy!MT1</f>
        <v>Semifinále - 1.z</v>
      </c>
      <c r="PB1" s="498"/>
      <c r="PC1" s="498"/>
      <c r="PD1" s="498"/>
      <c r="PE1" s="498"/>
      <c r="PF1" s="499"/>
      <c r="PG1" s="11"/>
      <c r="PH1" s="486" t="str">
        <f>Tipy!MZ1</f>
        <v>36. kolo</v>
      </c>
      <c r="PI1" s="487"/>
      <c r="PJ1" s="487"/>
      <c r="PK1" s="487"/>
      <c r="PL1" s="487"/>
      <c r="PM1" s="497"/>
      <c r="PN1" s="11"/>
      <c r="PO1" s="514" t="str">
        <f>Tipy!NF1</f>
        <v>Semifinále - 2.z</v>
      </c>
      <c r="PP1" s="498"/>
      <c r="PQ1" s="498"/>
      <c r="PR1" s="498"/>
      <c r="PS1" s="498"/>
      <c r="PT1" s="499"/>
      <c r="PU1" s="11"/>
      <c r="PV1" s="486" t="str">
        <f>Tipy!NL1</f>
        <v>37. kolo</v>
      </c>
      <c r="PW1" s="487"/>
      <c r="PX1" s="487"/>
      <c r="PY1" s="487"/>
      <c r="PZ1" s="487"/>
      <c r="QA1" s="497"/>
      <c r="QB1" s="11"/>
      <c r="QC1" s="486" t="str">
        <f>Tipy!NR1</f>
        <v>38. kolo</v>
      </c>
      <c r="QD1" s="487"/>
      <c r="QE1" s="487"/>
      <c r="QF1" s="487"/>
      <c r="QG1" s="487"/>
      <c r="QH1" s="497"/>
      <c r="QJ1" s="514" t="str">
        <f>Tipy!NX1</f>
        <v>Finále</v>
      </c>
      <c r="QK1" s="498"/>
      <c r="QL1" s="498"/>
      <c r="QM1" s="498"/>
      <c r="QN1" s="498"/>
      <c r="QO1" s="499"/>
      <c r="QQ1" s="506" t="str">
        <f>Tipy!OD1</f>
        <v>Finále</v>
      </c>
      <c r="QR1" s="507"/>
      <c r="QS1" s="507"/>
      <c r="QT1" s="507"/>
      <c r="QU1" s="507"/>
      <c r="QV1" s="508"/>
    </row>
    <row r="2" spans="1:464" ht="18" customHeight="1">
      <c r="A2" s="519"/>
      <c r="B2" s="520"/>
      <c r="C2" s="521"/>
      <c r="D2" s="449">
        <f>Tipy!D2</f>
        <v>0</v>
      </c>
      <c r="E2" s="449"/>
      <c r="F2" s="449"/>
      <c r="G2" s="449"/>
      <c r="H2" s="525"/>
      <c r="I2" s="526"/>
      <c r="J2" s="10"/>
      <c r="K2" s="431">
        <f>Tipy!J2</f>
        <v>45151.729166666664</v>
      </c>
      <c r="L2" s="432"/>
      <c r="M2" s="432"/>
      <c r="N2" s="432"/>
      <c r="O2" s="487"/>
      <c r="P2" s="497"/>
      <c r="Q2" s="13"/>
      <c r="R2" s="431">
        <f>Tipy!P2</f>
        <v>45157.666666666664</v>
      </c>
      <c r="S2" s="432"/>
      <c r="T2" s="432"/>
      <c r="U2" s="432"/>
      <c r="V2" s="487"/>
      <c r="W2" s="497"/>
      <c r="X2" s="13"/>
      <c r="Y2" s="431">
        <f>Tipy!V2</f>
        <v>45165.729166666664</v>
      </c>
      <c r="Z2" s="432"/>
      <c r="AA2" s="432"/>
      <c r="AB2" s="432"/>
      <c r="AC2" s="487"/>
      <c r="AD2" s="497"/>
      <c r="AE2" s="13"/>
      <c r="AF2" s="431">
        <f>Tipy!AB2</f>
        <v>45172.625</v>
      </c>
      <c r="AG2" s="432"/>
      <c r="AH2" s="432"/>
      <c r="AI2" s="432"/>
      <c r="AJ2" s="487"/>
      <c r="AK2" s="497"/>
      <c r="AL2" s="13"/>
      <c r="AM2" s="431">
        <f>Tipy!AH2</f>
        <v>45185.5625</v>
      </c>
      <c r="AN2" s="432"/>
      <c r="AO2" s="432"/>
      <c r="AP2" s="432"/>
      <c r="AQ2" s="487"/>
      <c r="AR2" s="497"/>
      <c r="AS2" s="13"/>
      <c r="AT2" s="437">
        <f>Tipy!AN2</f>
        <v>44825.78125</v>
      </c>
      <c r="AU2" s="438"/>
      <c r="AV2" s="438"/>
      <c r="AW2" s="438"/>
      <c r="AX2" s="498"/>
      <c r="AY2" s="499"/>
      <c r="AZ2" s="13"/>
      <c r="BA2" s="431">
        <f>Tipy!AT2</f>
        <v>45193.625</v>
      </c>
      <c r="BB2" s="432"/>
      <c r="BC2" s="432"/>
      <c r="BD2" s="432"/>
      <c r="BE2" s="487"/>
      <c r="BF2" s="497"/>
      <c r="BG2" s="13"/>
      <c r="BH2" s="415">
        <f>Tipy!AZ2</f>
        <v>45196.864583333336</v>
      </c>
      <c r="BI2" s="416"/>
      <c r="BJ2" s="416"/>
      <c r="BK2" s="416"/>
      <c r="BL2" s="489"/>
      <c r="BM2" s="513"/>
      <c r="BN2" s="13"/>
      <c r="BO2" s="431">
        <f>Tipy!BF2</f>
        <v>45199.770833333336</v>
      </c>
      <c r="BP2" s="432"/>
      <c r="BQ2" s="432"/>
      <c r="BR2" s="432"/>
      <c r="BS2" s="487"/>
      <c r="BT2" s="497"/>
      <c r="BU2" s="13"/>
      <c r="BV2" s="437">
        <f>Tipy!BL2</f>
        <v>45204.875</v>
      </c>
      <c r="BW2" s="438"/>
      <c r="BX2" s="438"/>
      <c r="BY2" s="438"/>
      <c r="BZ2" s="498"/>
      <c r="CA2" s="499"/>
      <c r="CB2" s="13"/>
      <c r="CC2" s="431">
        <f>Tipy!BR2</f>
        <v>45207.625</v>
      </c>
      <c r="CD2" s="432"/>
      <c r="CE2" s="432"/>
      <c r="CF2" s="432"/>
      <c r="CG2" s="487"/>
      <c r="CH2" s="497"/>
      <c r="CI2" s="13"/>
      <c r="CJ2" s="431">
        <f>Tipy!BX2</f>
        <v>45220.5625</v>
      </c>
      <c r="CK2" s="432"/>
      <c r="CL2" s="432"/>
      <c r="CM2" s="432"/>
      <c r="CN2" s="487"/>
      <c r="CO2" s="497"/>
      <c r="CP2" s="13"/>
      <c r="CQ2" s="437">
        <f>Tipy!CD2</f>
        <v>45225.875</v>
      </c>
      <c r="CR2" s="438"/>
      <c r="CS2" s="438"/>
      <c r="CT2" s="438"/>
      <c r="CU2" s="498"/>
      <c r="CV2" s="499"/>
      <c r="CW2" s="13"/>
      <c r="CX2" s="431">
        <f>Tipy!CJ2</f>
        <v>45228.625</v>
      </c>
      <c r="CY2" s="432"/>
      <c r="CZ2" s="432"/>
      <c r="DA2" s="432"/>
      <c r="DB2" s="487"/>
      <c r="DC2" s="497"/>
      <c r="DD2" s="13"/>
      <c r="DE2" s="415">
        <f>Tipy!CP2</f>
        <v>45231.864583333336</v>
      </c>
      <c r="DF2" s="416"/>
      <c r="DG2" s="416"/>
      <c r="DH2" s="416"/>
      <c r="DI2" s="489"/>
      <c r="DJ2" s="513"/>
      <c r="DK2" s="13"/>
      <c r="DL2" s="431">
        <f>Tipy!CV2</f>
        <v>45235.729166666664</v>
      </c>
      <c r="DM2" s="432"/>
      <c r="DN2" s="432"/>
      <c r="DO2" s="432"/>
      <c r="DP2" s="487"/>
      <c r="DQ2" s="497"/>
      <c r="DR2" s="13"/>
      <c r="DS2" s="437">
        <f>Tipy!DB2</f>
        <v>45239.78125</v>
      </c>
      <c r="DT2" s="438"/>
      <c r="DU2" s="438"/>
      <c r="DV2" s="438"/>
      <c r="DW2" s="498"/>
      <c r="DX2" s="499"/>
      <c r="DY2" s="13"/>
      <c r="DZ2" s="431">
        <f>Tipy!DH2</f>
        <v>45242.625</v>
      </c>
      <c r="EA2" s="432"/>
      <c r="EB2" s="432"/>
      <c r="EC2" s="432"/>
      <c r="ED2" s="487"/>
      <c r="EE2" s="497"/>
      <c r="EF2" s="13"/>
      <c r="EG2" s="431">
        <f>Tipy!DN2</f>
        <v>45255.5625</v>
      </c>
      <c r="EH2" s="432"/>
      <c r="EI2" s="432"/>
      <c r="EJ2" s="432"/>
      <c r="EK2" s="487"/>
      <c r="EL2" s="497"/>
      <c r="EM2" s="13"/>
      <c r="EN2" s="437">
        <f>Tipy!DT2</f>
        <v>45260.875</v>
      </c>
      <c r="EO2" s="438"/>
      <c r="EP2" s="438"/>
      <c r="EQ2" s="438"/>
      <c r="ER2" s="498"/>
      <c r="ES2" s="499"/>
      <c r="ET2" s="13"/>
      <c r="EU2" s="431">
        <f>Tipy!DZ2</f>
        <v>45262.666666666664</v>
      </c>
      <c r="EV2" s="432"/>
      <c r="EW2" s="432"/>
      <c r="EX2" s="432"/>
      <c r="EY2" s="487"/>
      <c r="EZ2" s="497"/>
      <c r="FA2" s="13"/>
      <c r="FB2" s="431">
        <f>Tipy!EF2</f>
        <v>45265.864583333336</v>
      </c>
      <c r="FC2" s="432"/>
      <c r="FD2" s="432"/>
      <c r="FE2" s="432"/>
      <c r="FF2" s="487"/>
      <c r="FG2" s="497"/>
      <c r="FH2" s="13"/>
      <c r="FI2" s="431">
        <f>Tipy!EL2</f>
        <v>45269.666666666664</v>
      </c>
      <c r="FJ2" s="432"/>
      <c r="FK2" s="432"/>
      <c r="FL2" s="432"/>
      <c r="FM2" s="487"/>
      <c r="FN2" s="497"/>
      <c r="FO2" s="13"/>
      <c r="FP2" s="437">
        <f>Tipy!ER2</f>
        <v>45274.875</v>
      </c>
      <c r="FQ2" s="438"/>
      <c r="FR2" s="438"/>
      <c r="FS2" s="438"/>
      <c r="FT2" s="498"/>
      <c r="FU2" s="499"/>
      <c r="FV2" s="13"/>
      <c r="FW2" s="431">
        <f>Tipy!EX2</f>
        <v>45276.666666666664</v>
      </c>
      <c r="FX2" s="432"/>
      <c r="FY2" s="432"/>
      <c r="FZ2" s="432"/>
      <c r="GA2" s="487"/>
      <c r="GB2" s="497"/>
      <c r="GC2" s="13"/>
      <c r="GD2" s="415">
        <f>Tipy!FD2</f>
        <v>45280.875</v>
      </c>
      <c r="GE2" s="416"/>
      <c r="GF2" s="416"/>
      <c r="GG2" s="416"/>
      <c r="GH2" s="489"/>
      <c r="GI2" s="513"/>
      <c r="GJ2" s="13"/>
      <c r="GK2" s="431">
        <f>Tipy!FJ2</f>
        <v>45283.770833333336</v>
      </c>
      <c r="GL2" s="432"/>
      <c r="GM2" s="432"/>
      <c r="GN2" s="432"/>
      <c r="GO2" s="487"/>
      <c r="GP2" s="497"/>
      <c r="GQ2" s="13"/>
      <c r="GR2" s="431">
        <f>Tipy!FP2</f>
        <v>45286.770833333336</v>
      </c>
      <c r="GS2" s="432"/>
      <c r="GT2" s="432"/>
      <c r="GU2" s="432"/>
      <c r="GV2" s="487"/>
      <c r="GW2" s="497"/>
      <c r="GX2" s="13"/>
      <c r="GY2" s="431">
        <f>Tipy!FV2</f>
        <v>45292.875</v>
      </c>
      <c r="GZ2" s="432"/>
      <c r="HA2" s="432"/>
      <c r="HB2" s="432"/>
      <c r="HC2" s="487"/>
      <c r="HD2" s="497"/>
      <c r="HE2" s="13"/>
      <c r="HF2" s="511">
        <f>Tipy!GB2</f>
        <v>45298.729166666664</v>
      </c>
      <c r="HG2" s="512"/>
      <c r="HH2" s="512"/>
      <c r="HI2" s="512"/>
      <c r="HJ2" s="510"/>
      <c r="HK2" s="515"/>
      <c r="HL2" s="13"/>
      <c r="HM2" s="415">
        <f>Tipy!GH2</f>
        <v>45301.875</v>
      </c>
      <c r="HN2" s="416"/>
      <c r="HO2" s="416"/>
      <c r="HP2" s="416"/>
      <c r="HQ2" s="489"/>
      <c r="HR2" s="513"/>
      <c r="HS2" s="13"/>
      <c r="HT2" s="431">
        <f>Tipy!GN2</f>
        <v>45312.729166666664</v>
      </c>
      <c r="HU2" s="432"/>
      <c r="HV2" s="432"/>
      <c r="HW2" s="432"/>
      <c r="HX2" s="487"/>
      <c r="HY2" s="497"/>
      <c r="HZ2" s="13"/>
      <c r="IA2" s="415">
        <f>Tipy!GT2</f>
        <v>45315.875</v>
      </c>
      <c r="IB2" s="416"/>
      <c r="IC2" s="416"/>
      <c r="ID2" s="416"/>
      <c r="IE2" s="489"/>
      <c r="IF2" s="513"/>
      <c r="IG2" s="13"/>
      <c r="IH2" s="423">
        <f>Tipy!GZ2</f>
        <v>45319.645833333336</v>
      </c>
      <c r="II2" s="424"/>
      <c r="IJ2" s="424"/>
      <c r="IK2" s="424"/>
      <c r="IL2" s="507"/>
      <c r="IM2" s="508"/>
      <c r="IN2" s="13"/>
      <c r="IO2" s="431">
        <f>Tipy!HF2</f>
        <v>45322.885416666664</v>
      </c>
      <c r="IP2" s="432"/>
      <c r="IQ2" s="432"/>
      <c r="IR2" s="432"/>
      <c r="IS2" s="487"/>
      <c r="IT2" s="497"/>
      <c r="IU2" s="13"/>
      <c r="IV2" s="431">
        <f>Tipy!HL2</f>
        <v>45326.729166666664</v>
      </c>
      <c r="IW2" s="432"/>
      <c r="IX2" s="432"/>
      <c r="IY2" s="432"/>
      <c r="IZ2" s="487"/>
      <c r="JA2" s="497"/>
      <c r="JB2" s="13"/>
      <c r="JC2" s="431">
        <f>Tipy!HR2</f>
        <v>45332.666666666664</v>
      </c>
      <c r="JD2" s="432"/>
      <c r="JE2" s="432"/>
      <c r="JF2" s="432"/>
      <c r="JG2" s="487"/>
      <c r="JH2" s="497"/>
      <c r="JI2" s="13"/>
      <c r="JJ2" s="437">
        <f>Tipy!HX2</f>
        <v>45337.875</v>
      </c>
      <c r="JK2" s="438"/>
      <c r="JL2" s="438"/>
      <c r="JM2" s="438"/>
      <c r="JN2" s="498"/>
      <c r="JO2" s="499"/>
      <c r="JP2" s="13"/>
      <c r="JQ2" s="431">
        <f>Tipy!ID2</f>
        <v>45339.5625</v>
      </c>
      <c r="JR2" s="432"/>
      <c r="JS2" s="432"/>
      <c r="JT2" s="432"/>
      <c r="JU2" s="487"/>
      <c r="JV2" s="497"/>
      <c r="JW2" s="13"/>
      <c r="JX2" s="437">
        <f>Tipy!IJ2</f>
        <v>45344.875</v>
      </c>
      <c r="JY2" s="438"/>
      <c r="JZ2" s="438"/>
      <c r="KA2" s="438"/>
      <c r="KB2" s="498"/>
      <c r="KC2" s="499"/>
      <c r="KD2" s="13"/>
      <c r="KE2" s="431">
        <f>Tipy!IP2</f>
        <v>45343.854166666664</v>
      </c>
      <c r="KF2" s="432"/>
      <c r="KG2" s="432"/>
      <c r="KH2" s="432"/>
      <c r="KI2" s="487"/>
      <c r="KJ2" s="497"/>
      <c r="KK2" s="13"/>
      <c r="KL2" s="415">
        <f>Tipy!IV2</f>
        <v>45347.666666666664</v>
      </c>
      <c r="KM2" s="416"/>
      <c r="KN2" s="416"/>
      <c r="KO2" s="416"/>
      <c r="KP2" s="489"/>
      <c r="KQ2" s="513"/>
      <c r="KR2" s="13"/>
      <c r="KS2" s="423">
        <f>Tipy!JB2</f>
        <v>45350.666666666664</v>
      </c>
      <c r="KT2" s="424"/>
      <c r="KU2" s="424"/>
      <c r="KV2" s="424"/>
      <c r="KW2" s="507"/>
      <c r="KX2" s="508"/>
      <c r="KY2" s="13"/>
      <c r="KZ2" s="431">
        <f>Tipy!JH2</f>
        <v>45353.666666666664</v>
      </c>
      <c r="LA2" s="432"/>
      <c r="LB2" s="432"/>
      <c r="LC2" s="432"/>
      <c r="LD2" s="487"/>
      <c r="LE2" s="497"/>
      <c r="LF2" s="13"/>
      <c r="LG2" s="437">
        <f>Tipy!JN2</f>
        <v>45358.875</v>
      </c>
      <c r="LH2" s="438"/>
      <c r="LI2" s="438"/>
      <c r="LJ2" s="438"/>
      <c r="LK2" s="498"/>
      <c r="LL2" s="499"/>
      <c r="LM2" s="13"/>
      <c r="LN2" s="431">
        <f>Tipy!JT2</f>
        <v>45361.697916666664</v>
      </c>
      <c r="LO2" s="432"/>
      <c r="LP2" s="432"/>
      <c r="LQ2" s="432"/>
      <c r="LR2" s="487"/>
      <c r="LS2" s="497"/>
      <c r="LT2" s="13"/>
      <c r="LU2" s="437">
        <f>Tipy!JZ2</f>
        <v>45365.875</v>
      </c>
      <c r="LV2" s="438"/>
      <c r="LW2" s="438"/>
      <c r="LX2" s="438"/>
      <c r="LY2" s="498"/>
      <c r="LZ2" s="499"/>
      <c r="MA2" s="13"/>
      <c r="MB2" s="423">
        <f>Tipy!KF2</f>
        <v>45367.666666666664</v>
      </c>
      <c r="MC2" s="424"/>
      <c r="MD2" s="424"/>
      <c r="ME2" s="424"/>
      <c r="MF2" s="507"/>
      <c r="MG2" s="508"/>
      <c r="MH2" s="13"/>
      <c r="MI2" s="431">
        <f>Tipy!KL2</f>
        <v>45368.625</v>
      </c>
      <c r="MJ2" s="432"/>
      <c r="MK2" s="432"/>
      <c r="ML2" s="432"/>
      <c r="MM2" s="487"/>
      <c r="MN2" s="497"/>
      <c r="MO2" s="13"/>
      <c r="MP2" s="431">
        <f>Tipy!KR2</f>
        <v>45381.666666666664</v>
      </c>
      <c r="MQ2" s="432"/>
      <c r="MR2" s="432"/>
      <c r="MS2" s="432"/>
      <c r="MT2" s="487"/>
      <c r="MU2" s="497"/>
      <c r="MV2" s="13"/>
      <c r="MW2" s="431">
        <f>Tipy!KX2</f>
        <v>45385.875</v>
      </c>
      <c r="MX2" s="432"/>
      <c r="MY2" s="432"/>
      <c r="MZ2" s="432"/>
      <c r="NA2" s="487"/>
      <c r="NB2" s="497"/>
      <c r="NC2" s="13"/>
      <c r="ND2" s="431">
        <f>Tipy!LD2</f>
        <v>45388.666666666664</v>
      </c>
      <c r="NE2" s="432"/>
      <c r="NF2" s="432"/>
      <c r="NG2" s="432"/>
      <c r="NH2" s="487"/>
      <c r="NI2" s="497"/>
      <c r="NJ2" s="13"/>
      <c r="NK2" s="437">
        <f>Tipy!LJ2</f>
        <v>45393.875</v>
      </c>
      <c r="NL2" s="438"/>
      <c r="NM2" s="438"/>
      <c r="NN2" s="438"/>
      <c r="NO2" s="498"/>
      <c r="NP2" s="499"/>
      <c r="NQ2" s="13"/>
      <c r="NR2" s="431">
        <f>Tipy!LP2</f>
        <v>45395.666666666664</v>
      </c>
      <c r="NS2" s="432"/>
      <c r="NT2" s="432"/>
      <c r="NU2" s="432"/>
      <c r="NV2" s="487"/>
      <c r="NW2" s="497"/>
      <c r="NX2" s="13"/>
      <c r="NY2" s="437">
        <f>Tipy!LV2</f>
        <v>45400.875</v>
      </c>
      <c r="NZ2" s="438"/>
      <c r="OA2" s="438"/>
      <c r="OB2" s="438"/>
      <c r="OC2" s="498"/>
      <c r="OD2" s="499"/>
      <c r="OE2" s="13"/>
      <c r="OF2" s="423">
        <f>Tipy!MB2</f>
        <v>45402.666666666664</v>
      </c>
      <c r="OG2" s="424"/>
      <c r="OH2" s="424"/>
      <c r="OI2" s="424"/>
      <c r="OJ2" s="507"/>
      <c r="OK2" s="508"/>
      <c r="OL2" s="13"/>
      <c r="OM2" s="431">
        <f>Tipy!MH2</f>
        <v>45402.666666666664</v>
      </c>
      <c r="ON2" s="432"/>
      <c r="OO2" s="432"/>
      <c r="OP2" s="432"/>
      <c r="OQ2" s="487"/>
      <c r="OR2" s="497"/>
      <c r="OS2" s="13"/>
      <c r="OT2" s="431">
        <f>Tipy!MN2</f>
        <v>45409.666666666664</v>
      </c>
      <c r="OU2" s="432"/>
      <c r="OV2" s="432"/>
      <c r="OW2" s="432"/>
      <c r="OX2" s="487"/>
      <c r="OY2" s="497"/>
      <c r="OZ2" s="13"/>
      <c r="PA2" s="437">
        <f>Tipy!MT2</f>
        <v>45414.875</v>
      </c>
      <c r="PB2" s="438"/>
      <c r="PC2" s="438"/>
      <c r="PD2" s="438"/>
      <c r="PE2" s="498"/>
      <c r="PF2" s="499"/>
      <c r="PG2" s="13"/>
      <c r="PH2" s="431">
        <f>Tipy!MZ2</f>
        <v>45416.666666666664</v>
      </c>
      <c r="PI2" s="432"/>
      <c r="PJ2" s="432"/>
      <c r="PK2" s="432"/>
      <c r="PL2" s="487"/>
      <c r="PM2" s="497"/>
      <c r="PN2" s="13"/>
      <c r="PO2" s="437">
        <f>Tipy!NF2</f>
        <v>45421.875</v>
      </c>
      <c r="PP2" s="438"/>
      <c r="PQ2" s="438"/>
      <c r="PR2" s="438"/>
      <c r="PS2" s="498"/>
      <c r="PT2" s="499"/>
      <c r="PU2" s="13"/>
      <c r="PV2" s="431">
        <f>Tipy!NL2</f>
        <v>45423.666666666664</v>
      </c>
      <c r="PW2" s="432"/>
      <c r="PX2" s="432"/>
      <c r="PY2" s="432"/>
      <c r="PZ2" s="487"/>
      <c r="QA2" s="497"/>
      <c r="QB2" s="13"/>
      <c r="QC2" s="431">
        <f>Tipy!NR2</f>
        <v>45431.708333333336</v>
      </c>
      <c r="QD2" s="432"/>
      <c r="QE2" s="432"/>
      <c r="QF2" s="432"/>
      <c r="QG2" s="487"/>
      <c r="QH2" s="497"/>
      <c r="QJ2" s="437">
        <f>Tipy!NX2</f>
        <v>45434.875</v>
      </c>
      <c r="QK2" s="438"/>
      <c r="QL2" s="438"/>
      <c r="QM2" s="438"/>
      <c r="QN2" s="498"/>
      <c r="QO2" s="499"/>
      <c r="QQ2" s="423">
        <f>Tipy!OD2</f>
        <v>45437.666666666664</v>
      </c>
      <c r="QR2" s="424"/>
      <c r="QS2" s="424"/>
      <c r="QT2" s="424"/>
      <c r="QU2" s="507"/>
      <c r="QV2" s="508"/>
    </row>
    <row r="3" spans="1:464" ht="18" customHeight="1" thickBot="1">
      <c r="A3" s="519"/>
      <c r="B3" s="520"/>
      <c r="C3" s="521"/>
      <c r="D3" s="451">
        <f>Tipy!D3</f>
        <v>0</v>
      </c>
      <c r="E3" s="451"/>
      <c r="F3" s="451"/>
      <c r="G3" s="46"/>
      <c r="H3" s="47" t="s">
        <v>0</v>
      </c>
      <c r="I3" s="48">
        <v>1</v>
      </c>
      <c r="J3" s="10"/>
      <c r="K3" s="409" t="str">
        <f>Tipy!J3</f>
        <v>Chelsea (V)</v>
      </c>
      <c r="L3" s="410"/>
      <c r="M3" s="410"/>
      <c r="N3" s="18">
        <v>1</v>
      </c>
      <c r="O3" s="19" t="s">
        <v>0</v>
      </c>
      <c r="P3" s="20">
        <v>1</v>
      </c>
      <c r="Q3" s="17"/>
      <c r="R3" s="409" t="str">
        <f>Tipy!P3</f>
        <v>Bournemouth (D)</v>
      </c>
      <c r="S3" s="410"/>
      <c r="T3" s="410"/>
      <c r="U3" s="18">
        <v>3</v>
      </c>
      <c r="V3" s="19" t="s">
        <v>0</v>
      </c>
      <c r="W3" s="20">
        <v>1</v>
      </c>
      <c r="X3" s="17"/>
      <c r="Y3" s="409" t="str">
        <f>Tipy!V3</f>
        <v>Newcastle (V)</v>
      </c>
      <c r="Z3" s="410"/>
      <c r="AA3" s="410"/>
      <c r="AB3" s="18">
        <v>1</v>
      </c>
      <c r="AC3" s="19" t="s">
        <v>0</v>
      </c>
      <c r="AD3" s="20">
        <v>2</v>
      </c>
      <c r="AE3" s="17"/>
      <c r="AF3" s="409" t="str">
        <f>Tipy!AB3</f>
        <v>Aston Villa (D)</v>
      </c>
      <c r="AG3" s="410"/>
      <c r="AH3" s="410"/>
      <c r="AI3" s="18">
        <v>3</v>
      </c>
      <c r="AJ3" s="19" t="s">
        <v>0</v>
      </c>
      <c r="AK3" s="20">
        <v>0</v>
      </c>
      <c r="AL3" s="17"/>
      <c r="AM3" s="409" t="str">
        <f>Tipy!AH3</f>
        <v>Wolves (V)</v>
      </c>
      <c r="AN3" s="410"/>
      <c r="AO3" s="410"/>
      <c r="AP3" s="18">
        <v>1</v>
      </c>
      <c r="AQ3" s="19" t="s">
        <v>0</v>
      </c>
      <c r="AR3" s="20">
        <v>3</v>
      </c>
      <c r="AS3" s="17"/>
      <c r="AT3" s="490" t="str">
        <f>Tipy!AN3</f>
        <v>LASK Linz (V)</v>
      </c>
      <c r="AU3" s="491"/>
      <c r="AV3" s="491"/>
      <c r="AW3" s="14">
        <v>1</v>
      </c>
      <c r="AX3" s="15" t="s">
        <v>0</v>
      </c>
      <c r="AY3" s="16">
        <v>3</v>
      </c>
      <c r="AZ3" s="17"/>
      <c r="BA3" s="409" t="str">
        <f>Tipy!AT3</f>
        <v>West Ham (D)</v>
      </c>
      <c r="BB3" s="410"/>
      <c r="BC3" s="410"/>
      <c r="BD3" s="18">
        <v>3</v>
      </c>
      <c r="BE3" s="19" t="s">
        <v>0</v>
      </c>
      <c r="BF3" s="20">
        <v>1</v>
      </c>
      <c r="BG3" s="17"/>
      <c r="BH3" s="417" t="str">
        <f>IF(Tipy!AZ3="","",Tipy!AZ3)</f>
        <v>Leicester (D)</v>
      </c>
      <c r="BI3" s="418"/>
      <c r="BJ3" s="418"/>
      <c r="BK3" s="35">
        <v>3</v>
      </c>
      <c r="BL3" s="36" t="s">
        <v>0</v>
      </c>
      <c r="BM3" s="37">
        <v>1</v>
      </c>
      <c r="BN3" s="17"/>
      <c r="BO3" s="409" t="str">
        <f>Tipy!BF3</f>
        <v>Tottenham (V)</v>
      </c>
      <c r="BP3" s="410"/>
      <c r="BQ3" s="410"/>
      <c r="BR3" s="18">
        <v>2</v>
      </c>
      <c r="BS3" s="19" t="s">
        <v>0</v>
      </c>
      <c r="BT3" s="20">
        <v>1</v>
      </c>
      <c r="BU3" s="17"/>
      <c r="BV3" s="439" t="str">
        <f>IF(Tipy!BL3="","",Tipy!BL3)</f>
        <v>Union SG (D)</v>
      </c>
      <c r="BW3" s="440"/>
      <c r="BX3" s="440"/>
      <c r="BY3" s="14">
        <v>2</v>
      </c>
      <c r="BZ3" s="15" t="s">
        <v>0</v>
      </c>
      <c r="CA3" s="16">
        <v>0</v>
      </c>
      <c r="CB3" s="17"/>
      <c r="CC3" s="409" t="str">
        <f>Tipy!BR3</f>
        <v>Brighton (V)</v>
      </c>
      <c r="CD3" s="410"/>
      <c r="CE3" s="410"/>
      <c r="CF3" s="18">
        <v>2</v>
      </c>
      <c r="CG3" s="19" t="s">
        <v>0</v>
      </c>
      <c r="CH3" s="20">
        <v>2</v>
      </c>
      <c r="CI3" s="17"/>
      <c r="CJ3" s="409" t="str">
        <f>Tipy!BX3</f>
        <v>Everton (D)</v>
      </c>
      <c r="CK3" s="410"/>
      <c r="CL3" s="410"/>
      <c r="CM3" s="18">
        <v>2</v>
      </c>
      <c r="CN3" s="19" t="s">
        <v>0</v>
      </c>
      <c r="CO3" s="20">
        <v>0</v>
      </c>
      <c r="CP3" s="17"/>
      <c r="CQ3" s="439" t="str">
        <f>IF(Tipy!CD3="","",Tipy!CD3)</f>
        <v>Toulouse (D)</v>
      </c>
      <c r="CR3" s="440"/>
      <c r="CS3" s="440"/>
      <c r="CT3" s="14">
        <v>5</v>
      </c>
      <c r="CU3" s="15" t="s">
        <v>0</v>
      </c>
      <c r="CV3" s="16">
        <v>1</v>
      </c>
      <c r="CW3" s="17"/>
      <c r="CX3" s="409" t="str">
        <f>Tipy!CJ3</f>
        <v>Nottingham (D)</v>
      </c>
      <c r="CY3" s="410"/>
      <c r="CZ3" s="410"/>
      <c r="DA3" s="18">
        <v>3</v>
      </c>
      <c r="DB3" s="19" t="s">
        <v>0</v>
      </c>
      <c r="DC3" s="20">
        <v>0</v>
      </c>
      <c r="DD3" s="17"/>
      <c r="DE3" s="417" t="str">
        <f>IF(Tipy!CP3="","",Tipy!CP3)</f>
        <v>Bournemouth (V)</v>
      </c>
      <c r="DF3" s="418"/>
      <c r="DG3" s="418"/>
      <c r="DH3" s="35">
        <v>1</v>
      </c>
      <c r="DI3" s="36" t="s">
        <v>0</v>
      </c>
      <c r="DJ3" s="37">
        <v>2</v>
      </c>
      <c r="DK3" s="17"/>
      <c r="DL3" s="409" t="str">
        <f>Tipy!CV3</f>
        <v>Luton (V)</v>
      </c>
      <c r="DM3" s="410"/>
      <c r="DN3" s="410"/>
      <c r="DO3" s="18">
        <v>1</v>
      </c>
      <c r="DP3" s="19" t="s">
        <v>0</v>
      </c>
      <c r="DQ3" s="20">
        <v>1</v>
      </c>
      <c r="DR3" s="17"/>
      <c r="DS3" s="439" t="s">
        <v>372</v>
      </c>
      <c r="DT3" s="440"/>
      <c r="DU3" s="440"/>
      <c r="DV3" s="14">
        <v>3</v>
      </c>
      <c r="DW3" s="15" t="s">
        <v>0</v>
      </c>
      <c r="DX3" s="16">
        <v>2</v>
      </c>
      <c r="DY3" s="17"/>
      <c r="DZ3" s="409" t="str">
        <f>Tipy!DH3</f>
        <v>Brentford (D)</v>
      </c>
      <c r="EA3" s="410"/>
      <c r="EB3" s="410"/>
      <c r="EC3" s="18">
        <v>3</v>
      </c>
      <c r="ED3" s="19" t="s">
        <v>0</v>
      </c>
      <c r="EE3" s="20">
        <v>0</v>
      </c>
      <c r="EF3" s="17"/>
      <c r="EG3" s="409" t="str">
        <f>Tipy!DN3</f>
        <v>Man City (V)</v>
      </c>
      <c r="EH3" s="410"/>
      <c r="EI3" s="410"/>
      <c r="EJ3" s="18">
        <v>1</v>
      </c>
      <c r="EK3" s="19" t="s">
        <v>0</v>
      </c>
      <c r="EL3" s="20">
        <v>1</v>
      </c>
      <c r="EM3" s="17"/>
      <c r="EN3" s="439" t="s">
        <v>373</v>
      </c>
      <c r="EO3" s="440"/>
      <c r="EP3" s="440"/>
      <c r="EQ3" s="14">
        <v>4</v>
      </c>
      <c r="ER3" s="15" t="s">
        <v>0</v>
      </c>
      <c r="ES3" s="16">
        <v>0</v>
      </c>
      <c r="ET3" s="17"/>
      <c r="EU3" s="409" t="str">
        <f>Tipy!DZ3</f>
        <v>Fulham (D)</v>
      </c>
      <c r="EV3" s="410"/>
      <c r="EW3" s="410"/>
      <c r="EX3" s="18">
        <v>4</v>
      </c>
      <c r="EY3" s="19" t="s">
        <v>0</v>
      </c>
      <c r="EZ3" s="20">
        <v>3</v>
      </c>
      <c r="FA3" s="17"/>
      <c r="FB3" s="409" t="str">
        <f>Tipy!EF3</f>
        <v>Sheffield (V)</v>
      </c>
      <c r="FC3" s="410"/>
      <c r="FD3" s="410"/>
      <c r="FE3" s="18">
        <v>0</v>
      </c>
      <c r="FF3" s="19" t="s">
        <v>0</v>
      </c>
      <c r="FG3" s="20">
        <v>2</v>
      </c>
      <c r="FH3" s="17"/>
      <c r="FI3" s="409" t="str">
        <f>Tipy!EL3</f>
        <v>Crystal Palace (V)</v>
      </c>
      <c r="FJ3" s="410"/>
      <c r="FK3" s="410"/>
      <c r="FL3" s="18">
        <v>1</v>
      </c>
      <c r="FM3" s="19" t="s">
        <v>0</v>
      </c>
      <c r="FN3" s="20">
        <v>2</v>
      </c>
      <c r="FO3" s="17"/>
      <c r="FP3" s="439" t="str">
        <f>IF(Tipy!ER3="","",Tipy!ER3)</f>
        <v>Union SG (V)</v>
      </c>
      <c r="FQ3" s="440"/>
      <c r="FR3" s="440"/>
      <c r="FS3" s="14">
        <v>2</v>
      </c>
      <c r="FT3" s="15" t="s">
        <v>0</v>
      </c>
      <c r="FU3" s="16">
        <v>1</v>
      </c>
      <c r="FV3" s="17"/>
      <c r="FW3" s="409" t="str">
        <f>Tipy!EX3</f>
        <v>Man Utd (D)</v>
      </c>
      <c r="FX3" s="410"/>
      <c r="FY3" s="410"/>
      <c r="FZ3" s="18">
        <v>0</v>
      </c>
      <c r="GA3" s="19" t="s">
        <v>0</v>
      </c>
      <c r="GB3" s="20">
        <v>0</v>
      </c>
      <c r="GC3" s="17"/>
      <c r="GD3" s="417" t="str">
        <f>IF(Tipy!FD3="","",Tipy!FD3)</f>
        <v xml:space="preserve"> West Ham (D)</v>
      </c>
      <c r="GE3" s="418"/>
      <c r="GF3" s="418"/>
      <c r="GG3" s="35">
        <v>5</v>
      </c>
      <c r="GH3" s="36" t="s">
        <v>0</v>
      </c>
      <c r="GI3" s="37">
        <v>1</v>
      </c>
      <c r="GJ3" s="17"/>
      <c r="GK3" s="409" t="str">
        <f>Tipy!FJ3</f>
        <v>Arsenal (D)</v>
      </c>
      <c r="GL3" s="410"/>
      <c r="GM3" s="410"/>
      <c r="GN3" s="18">
        <v>1</v>
      </c>
      <c r="GO3" s="19" t="s">
        <v>0</v>
      </c>
      <c r="GP3" s="20">
        <v>1</v>
      </c>
      <c r="GQ3" s="17"/>
      <c r="GR3" s="409" t="str">
        <f>Tipy!FP3</f>
        <v>Burnley (V)</v>
      </c>
      <c r="GS3" s="410"/>
      <c r="GT3" s="410"/>
      <c r="GU3" s="18">
        <v>0</v>
      </c>
      <c r="GV3" s="19" t="s">
        <v>0</v>
      </c>
      <c r="GW3" s="20">
        <v>2</v>
      </c>
      <c r="GX3" s="17"/>
      <c r="GY3" s="409" t="str">
        <f>Tipy!FV3</f>
        <v>Newcastle (D)</v>
      </c>
      <c r="GZ3" s="410"/>
      <c r="HA3" s="410"/>
      <c r="HB3" s="18">
        <v>4</v>
      </c>
      <c r="HC3" s="19" t="s">
        <v>0</v>
      </c>
      <c r="HD3" s="20">
        <v>2</v>
      </c>
      <c r="HE3" s="17"/>
      <c r="HF3" s="484" t="str">
        <f>IF(Tipy!GB3="","",Tipy!GB3)</f>
        <v>Arsenal (V)</v>
      </c>
      <c r="HG3" s="485"/>
      <c r="HH3" s="485"/>
      <c r="HI3" s="133">
        <v>0</v>
      </c>
      <c r="HJ3" s="134" t="s">
        <v>0</v>
      </c>
      <c r="HK3" s="135">
        <v>2</v>
      </c>
      <c r="HL3" s="17"/>
      <c r="HM3" s="417" t="str">
        <f>IF(Tipy!GH3="","",Tipy!GH3)</f>
        <v>Fulham (D)</v>
      </c>
      <c r="HN3" s="418"/>
      <c r="HO3" s="418"/>
      <c r="HP3" s="35">
        <v>2</v>
      </c>
      <c r="HQ3" s="36" t="s">
        <v>0</v>
      </c>
      <c r="HR3" s="37">
        <v>1</v>
      </c>
      <c r="HS3" s="17"/>
      <c r="HT3" s="409" t="s">
        <v>404</v>
      </c>
      <c r="HU3" s="410"/>
      <c r="HV3" s="410"/>
      <c r="HW3" s="18">
        <v>0</v>
      </c>
      <c r="HX3" s="19" t="s">
        <v>0</v>
      </c>
      <c r="HY3" s="20">
        <v>4</v>
      </c>
      <c r="HZ3" s="17"/>
      <c r="IA3" s="417" t="str">
        <f>IF(Tipy!GT3="","",Tipy!GT3)</f>
        <v>Fulham (V)</v>
      </c>
      <c r="IB3" s="418"/>
      <c r="IC3" s="418"/>
      <c r="ID3" s="35">
        <v>1</v>
      </c>
      <c r="IE3" s="36" t="s">
        <v>0</v>
      </c>
      <c r="IF3" s="37">
        <v>1</v>
      </c>
      <c r="IG3" s="17"/>
      <c r="IH3" s="425" t="str">
        <f>IF(Tipy!GZ3="","",Tipy!GZ3)</f>
        <v>Norwich (D)</v>
      </c>
      <c r="II3" s="426"/>
      <c r="IJ3" s="426"/>
      <c r="IK3" s="38">
        <v>5</v>
      </c>
      <c r="IL3" s="39" t="s">
        <v>0</v>
      </c>
      <c r="IM3" s="40">
        <v>2</v>
      </c>
      <c r="IN3" s="17"/>
      <c r="IO3" s="482" t="str">
        <f>Tipy!HF3</f>
        <v>Chelsea (D)</v>
      </c>
      <c r="IP3" s="483"/>
      <c r="IQ3" s="483"/>
      <c r="IR3" s="18">
        <v>4</v>
      </c>
      <c r="IS3" s="19" t="s">
        <v>0</v>
      </c>
      <c r="IT3" s="20">
        <v>1</v>
      </c>
      <c r="IU3" s="17"/>
      <c r="IV3" s="409" t="str">
        <f>Tipy!HL3</f>
        <v>Arsenal (V)</v>
      </c>
      <c r="IW3" s="410"/>
      <c r="IX3" s="410"/>
      <c r="IY3" s="18">
        <v>3</v>
      </c>
      <c r="IZ3" s="19" t="s">
        <v>0</v>
      </c>
      <c r="JA3" s="20">
        <v>1</v>
      </c>
      <c r="JB3" s="17"/>
      <c r="JC3" s="409" t="str">
        <f>Tipy!HR3</f>
        <v>Burnley (D)</v>
      </c>
      <c r="JD3" s="410"/>
      <c r="JE3" s="410"/>
      <c r="JF3" s="18">
        <v>3</v>
      </c>
      <c r="JG3" s="19" t="s">
        <v>0</v>
      </c>
      <c r="JH3" s="20">
        <v>1</v>
      </c>
      <c r="JI3" s="17"/>
      <c r="JJ3" s="439" t="str">
        <f>IF(Tipy!HX3="","",Tipy!HX3)</f>
        <v/>
      </c>
      <c r="JK3" s="440"/>
      <c r="JL3" s="440"/>
      <c r="JM3" s="14"/>
      <c r="JN3" s="15" t="s">
        <v>0</v>
      </c>
      <c r="JO3" s="16"/>
      <c r="JP3" s="17"/>
      <c r="JQ3" s="409" t="str">
        <f>Tipy!ID3</f>
        <v>Brentford (V)</v>
      </c>
      <c r="JR3" s="410"/>
      <c r="JS3" s="410"/>
      <c r="JT3" s="18">
        <v>1</v>
      </c>
      <c r="JU3" s="19" t="s">
        <v>0</v>
      </c>
      <c r="JV3" s="20">
        <v>4</v>
      </c>
      <c r="JW3" s="17"/>
      <c r="JX3" s="439" t="str">
        <f>IF(Tipy!IJ3="","",Tipy!IJ3)</f>
        <v/>
      </c>
      <c r="JY3" s="440"/>
      <c r="JZ3" s="440"/>
      <c r="KA3" s="14"/>
      <c r="KB3" s="15" t="s">
        <v>0</v>
      </c>
      <c r="KC3" s="16"/>
      <c r="KD3" s="17"/>
      <c r="KE3" s="409" t="str">
        <f>Tipy!IP3</f>
        <v>Luton (D)</v>
      </c>
      <c r="KF3" s="410"/>
      <c r="KG3" s="410"/>
      <c r="KH3" s="18">
        <v>4</v>
      </c>
      <c r="KI3" s="19" t="s">
        <v>0</v>
      </c>
      <c r="KJ3" s="20">
        <v>1</v>
      </c>
      <c r="KK3" s="17"/>
      <c r="KL3" s="417" t="str">
        <f>IF(Tipy!IV3="","",Tipy!IV3)</f>
        <v>Chelsea</v>
      </c>
      <c r="KM3" s="418"/>
      <c r="KN3" s="418"/>
      <c r="KO3" s="35">
        <v>0</v>
      </c>
      <c r="KP3" s="36" t="s">
        <v>0</v>
      </c>
      <c r="KQ3" s="37">
        <v>0</v>
      </c>
      <c r="KR3" s="17"/>
      <c r="KS3" s="425" t="str">
        <f>IF(Tipy!JB3="","",Tipy!JB3)</f>
        <v/>
      </c>
      <c r="KT3" s="426"/>
      <c r="KU3" s="426"/>
      <c r="KV3" s="38"/>
      <c r="KW3" s="39" t="s">
        <v>0</v>
      </c>
      <c r="KX3" s="40"/>
      <c r="KY3" s="17"/>
      <c r="KZ3" s="409" t="str">
        <f>Tipy!JH3</f>
        <v>Nottingham (V)</v>
      </c>
      <c r="LA3" s="410"/>
      <c r="LB3" s="410"/>
      <c r="LC3" s="18"/>
      <c r="LD3" s="19" t="s">
        <v>0</v>
      </c>
      <c r="LE3" s="20"/>
      <c r="LF3" s="17"/>
      <c r="LG3" s="439" t="str">
        <f>IF(Tipy!JN3="","",Tipy!JN3)</f>
        <v/>
      </c>
      <c r="LH3" s="440"/>
      <c r="LI3" s="440"/>
      <c r="LJ3" s="14"/>
      <c r="LK3" s="15" t="s">
        <v>0</v>
      </c>
      <c r="LL3" s="16"/>
      <c r="LM3" s="17"/>
      <c r="LN3" s="409" t="str">
        <f>Tipy!JT3</f>
        <v>Man City (D)</v>
      </c>
      <c r="LO3" s="410"/>
      <c r="LP3" s="410"/>
      <c r="LQ3" s="18"/>
      <c r="LR3" s="19" t="s">
        <v>0</v>
      </c>
      <c r="LS3" s="20"/>
      <c r="LT3" s="17"/>
      <c r="LU3" s="439" t="str">
        <f>IF(Tipy!JZ3="","",Tipy!JZ3)</f>
        <v/>
      </c>
      <c r="LV3" s="440"/>
      <c r="LW3" s="440"/>
      <c r="LX3" s="14"/>
      <c r="LY3" s="15" t="s">
        <v>0</v>
      </c>
      <c r="LZ3" s="16"/>
      <c r="MA3" s="17"/>
      <c r="MB3" s="425" t="str">
        <f>IF(Tipy!KF3="","",Tipy!KF3)</f>
        <v/>
      </c>
      <c r="MC3" s="426"/>
      <c r="MD3" s="426"/>
      <c r="ME3" s="38"/>
      <c r="MF3" s="39" t="s">
        <v>0</v>
      </c>
      <c r="MG3" s="40"/>
      <c r="MH3" s="17"/>
      <c r="MI3" s="409" t="str">
        <f>Tipy!KL3</f>
        <v>Everton (V)</v>
      </c>
      <c r="MJ3" s="410"/>
      <c r="MK3" s="410"/>
      <c r="ML3" s="18"/>
      <c r="MM3" s="19" t="s">
        <v>0</v>
      </c>
      <c r="MN3" s="20"/>
      <c r="MO3" s="17"/>
      <c r="MP3" s="409" t="str">
        <f>Tipy!KR3</f>
        <v>Brighton (D)</v>
      </c>
      <c r="MQ3" s="410"/>
      <c r="MR3" s="410"/>
      <c r="MS3" s="18"/>
      <c r="MT3" s="19" t="s">
        <v>0</v>
      </c>
      <c r="MU3" s="20"/>
      <c r="MV3" s="17"/>
      <c r="MW3" s="409" t="str">
        <f>Tipy!KX3</f>
        <v>Sheffield (D)</v>
      </c>
      <c r="MX3" s="410"/>
      <c r="MY3" s="410"/>
      <c r="MZ3" s="18"/>
      <c r="NA3" s="19" t="s">
        <v>0</v>
      </c>
      <c r="NB3" s="20"/>
      <c r="NC3" s="17"/>
      <c r="ND3" s="409" t="str">
        <f>Tipy!LD3</f>
        <v>Man Utd (V)</v>
      </c>
      <c r="NE3" s="410"/>
      <c r="NF3" s="410"/>
      <c r="NG3" s="18"/>
      <c r="NH3" s="19" t="s">
        <v>0</v>
      </c>
      <c r="NI3" s="20"/>
      <c r="NJ3" s="17"/>
      <c r="NK3" s="439" t="str">
        <f>IF(Tipy!LJ3="","",Tipy!LJ3)</f>
        <v/>
      </c>
      <c r="NL3" s="440"/>
      <c r="NM3" s="440"/>
      <c r="NN3" s="14"/>
      <c r="NO3" s="15" t="s">
        <v>0</v>
      </c>
      <c r="NP3" s="16"/>
      <c r="NQ3" s="17"/>
      <c r="NR3" s="409" t="str">
        <f>Tipy!LP3</f>
        <v>Crystal Palace (D)</v>
      </c>
      <c r="NS3" s="410"/>
      <c r="NT3" s="410"/>
      <c r="NU3" s="18"/>
      <c r="NV3" s="19" t="s">
        <v>0</v>
      </c>
      <c r="NW3" s="20"/>
      <c r="NX3" s="17"/>
      <c r="NY3" s="439" t="str">
        <f>IF(Tipy!LV3="","",Tipy!LV3)</f>
        <v/>
      </c>
      <c r="NZ3" s="440"/>
      <c r="OA3" s="440"/>
      <c r="OB3" s="14"/>
      <c r="OC3" s="15" t="s">
        <v>0</v>
      </c>
      <c r="OD3" s="16"/>
      <c r="OE3" s="17"/>
      <c r="OF3" s="425" t="str">
        <f>IF(Tipy!MB3="","",Tipy!MB3)</f>
        <v/>
      </c>
      <c r="OG3" s="426"/>
      <c r="OH3" s="426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9" t="str">
        <f>Tipy!MN3</f>
        <v>West Ham (V)</v>
      </c>
      <c r="OU3" s="410"/>
      <c r="OV3" s="410"/>
      <c r="OW3" s="18"/>
      <c r="OX3" s="19" t="s">
        <v>0</v>
      </c>
      <c r="OY3" s="20"/>
      <c r="OZ3" s="17"/>
      <c r="PA3" s="439" t="str">
        <f>IF(Tipy!MT3="","",Tipy!MT3)</f>
        <v/>
      </c>
      <c r="PB3" s="440"/>
      <c r="PC3" s="440"/>
      <c r="PD3" s="14"/>
      <c r="PE3" s="15" t="s">
        <v>0</v>
      </c>
      <c r="PF3" s="16"/>
      <c r="PG3" s="17"/>
      <c r="PH3" s="409" t="str">
        <f>Tipy!MZ3</f>
        <v>Tottenham (D)</v>
      </c>
      <c r="PI3" s="410"/>
      <c r="PJ3" s="410"/>
      <c r="PK3" s="18"/>
      <c r="PL3" s="19" t="s">
        <v>0</v>
      </c>
      <c r="PM3" s="20"/>
      <c r="PN3" s="17"/>
      <c r="PO3" s="439" t="str">
        <f>IF(Tipy!NF3="","",Tipy!NF3)</f>
        <v/>
      </c>
      <c r="PP3" s="440"/>
      <c r="PQ3" s="440"/>
      <c r="PR3" s="14"/>
      <c r="PS3" s="15" t="s">
        <v>0</v>
      </c>
      <c r="PT3" s="16"/>
      <c r="PU3" s="17"/>
      <c r="PV3" s="409" t="str">
        <f>Tipy!NL3</f>
        <v>A.Villa (V)</v>
      </c>
      <c r="PW3" s="410"/>
      <c r="PX3" s="410"/>
      <c r="PY3" s="18"/>
      <c r="PZ3" s="19" t="s">
        <v>0</v>
      </c>
      <c r="QA3" s="20"/>
      <c r="QB3" s="17"/>
      <c r="QC3" s="409" t="str">
        <f>Tipy!NR3</f>
        <v>Wolves (D)</v>
      </c>
      <c r="QD3" s="410"/>
      <c r="QE3" s="410"/>
      <c r="QF3" s="18"/>
      <c r="QG3" s="19" t="s">
        <v>0</v>
      </c>
      <c r="QH3" s="20"/>
      <c r="QJ3" s="439" t="str">
        <f>IF(Tipy!NX3="","",Tipy!NX3)</f>
        <v/>
      </c>
      <c r="QK3" s="440"/>
      <c r="QL3" s="440"/>
      <c r="QM3" s="14"/>
      <c r="QN3" s="15" t="s">
        <v>0</v>
      </c>
      <c r="QO3" s="16"/>
      <c r="QQ3" s="425" t="str">
        <f>IF(Tipy!OD3="","",Tipy!OD3)</f>
        <v/>
      </c>
      <c r="QR3" s="426"/>
      <c r="QS3" s="426"/>
      <c r="QT3" s="38"/>
      <c r="QU3" s="39" t="s">
        <v>0</v>
      </c>
      <c r="QV3" s="40"/>
    </row>
    <row r="4" spans="1:464" ht="5.0999999999999996" customHeight="1" thickBot="1">
      <c r="A4" s="519"/>
      <c r="B4" s="520"/>
      <c r="C4" s="521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>
      <c r="A5" s="519"/>
      <c r="B5" s="520"/>
      <c r="C5" s="521"/>
      <c r="D5" s="465" t="s">
        <v>43</v>
      </c>
      <c r="E5" s="465"/>
      <c r="F5" s="468"/>
      <c r="G5" s="464" t="s">
        <v>44</v>
      </c>
      <c r="H5" s="465"/>
      <c r="I5" s="466"/>
      <c r="J5" s="88"/>
      <c r="K5" s="467" t="s">
        <v>43</v>
      </c>
      <c r="L5" s="465"/>
      <c r="M5" s="468"/>
      <c r="N5" s="464" t="s">
        <v>44</v>
      </c>
      <c r="O5" s="465"/>
      <c r="P5" s="466"/>
      <c r="Q5" s="104"/>
      <c r="R5" s="467" t="s">
        <v>43</v>
      </c>
      <c r="S5" s="465"/>
      <c r="T5" s="468"/>
      <c r="U5" s="464" t="s">
        <v>44</v>
      </c>
      <c r="V5" s="465"/>
      <c r="W5" s="466"/>
      <c r="X5" s="104"/>
      <c r="Y5" s="467" t="s">
        <v>43</v>
      </c>
      <c r="Z5" s="465"/>
      <c r="AA5" s="468"/>
      <c r="AB5" s="464" t="s">
        <v>44</v>
      </c>
      <c r="AC5" s="465"/>
      <c r="AD5" s="466"/>
      <c r="AE5" s="104"/>
      <c r="AF5" s="467" t="s">
        <v>43</v>
      </c>
      <c r="AG5" s="465"/>
      <c r="AH5" s="468"/>
      <c r="AI5" s="464" t="s">
        <v>44</v>
      </c>
      <c r="AJ5" s="465"/>
      <c r="AK5" s="466"/>
      <c r="AL5" s="104"/>
      <c r="AM5" s="467" t="s">
        <v>43</v>
      </c>
      <c r="AN5" s="465"/>
      <c r="AO5" s="468"/>
      <c r="AP5" s="464" t="s">
        <v>44</v>
      </c>
      <c r="AQ5" s="465"/>
      <c r="AR5" s="466"/>
      <c r="AS5" s="104"/>
      <c r="AT5" s="467" t="s">
        <v>43</v>
      </c>
      <c r="AU5" s="465"/>
      <c r="AV5" s="468"/>
      <c r="AW5" s="464" t="s">
        <v>44</v>
      </c>
      <c r="AX5" s="465"/>
      <c r="AY5" s="466"/>
      <c r="AZ5" s="104"/>
      <c r="BA5" s="467" t="s">
        <v>43</v>
      </c>
      <c r="BB5" s="465"/>
      <c r="BC5" s="468"/>
      <c r="BD5" s="464" t="s">
        <v>44</v>
      </c>
      <c r="BE5" s="465"/>
      <c r="BF5" s="466"/>
      <c r="BG5" s="104"/>
      <c r="BH5" s="467" t="s">
        <v>43</v>
      </c>
      <c r="BI5" s="465"/>
      <c r="BJ5" s="468"/>
      <c r="BK5" s="464" t="s">
        <v>44</v>
      </c>
      <c r="BL5" s="465"/>
      <c r="BM5" s="466"/>
      <c r="BN5" s="104"/>
      <c r="BO5" s="467" t="s">
        <v>43</v>
      </c>
      <c r="BP5" s="465"/>
      <c r="BQ5" s="468"/>
      <c r="BR5" s="464" t="s">
        <v>44</v>
      </c>
      <c r="BS5" s="465"/>
      <c r="BT5" s="466"/>
      <c r="BU5" s="104"/>
      <c r="BV5" s="467" t="s">
        <v>43</v>
      </c>
      <c r="BW5" s="465"/>
      <c r="BX5" s="468"/>
      <c r="BY5" s="464" t="s">
        <v>44</v>
      </c>
      <c r="BZ5" s="465"/>
      <c r="CA5" s="466"/>
      <c r="CB5" s="104"/>
      <c r="CC5" s="467" t="s">
        <v>43</v>
      </c>
      <c r="CD5" s="465"/>
      <c r="CE5" s="468"/>
      <c r="CF5" s="464" t="s">
        <v>44</v>
      </c>
      <c r="CG5" s="465"/>
      <c r="CH5" s="466"/>
      <c r="CI5" s="104"/>
      <c r="CJ5" s="467" t="s">
        <v>43</v>
      </c>
      <c r="CK5" s="465"/>
      <c r="CL5" s="468"/>
      <c r="CM5" s="464" t="s">
        <v>44</v>
      </c>
      <c r="CN5" s="465"/>
      <c r="CO5" s="466"/>
      <c r="CP5" s="104"/>
      <c r="CQ5" s="467" t="s">
        <v>43</v>
      </c>
      <c r="CR5" s="465"/>
      <c r="CS5" s="468"/>
      <c r="CT5" s="464" t="s">
        <v>44</v>
      </c>
      <c r="CU5" s="465"/>
      <c r="CV5" s="466"/>
      <c r="CW5" s="104"/>
      <c r="CX5" s="467" t="s">
        <v>43</v>
      </c>
      <c r="CY5" s="465"/>
      <c r="CZ5" s="468"/>
      <c r="DA5" s="464" t="s">
        <v>44</v>
      </c>
      <c r="DB5" s="465"/>
      <c r="DC5" s="466"/>
      <c r="DD5" s="104"/>
      <c r="DE5" s="467" t="s">
        <v>43</v>
      </c>
      <c r="DF5" s="465"/>
      <c r="DG5" s="468"/>
      <c r="DH5" s="464" t="s">
        <v>44</v>
      </c>
      <c r="DI5" s="465"/>
      <c r="DJ5" s="466"/>
      <c r="DK5" s="104"/>
      <c r="DL5" s="467" t="s">
        <v>43</v>
      </c>
      <c r="DM5" s="465"/>
      <c r="DN5" s="468"/>
      <c r="DO5" s="464" t="s">
        <v>44</v>
      </c>
      <c r="DP5" s="465"/>
      <c r="DQ5" s="466"/>
      <c r="DR5" s="104"/>
      <c r="DS5" s="467" t="s">
        <v>43</v>
      </c>
      <c r="DT5" s="465"/>
      <c r="DU5" s="468"/>
      <c r="DV5" s="464" t="s">
        <v>44</v>
      </c>
      <c r="DW5" s="465"/>
      <c r="DX5" s="466"/>
      <c r="DY5" s="104"/>
      <c r="DZ5" s="467" t="s">
        <v>43</v>
      </c>
      <c r="EA5" s="465"/>
      <c r="EB5" s="468"/>
      <c r="EC5" s="464" t="s">
        <v>44</v>
      </c>
      <c r="ED5" s="465"/>
      <c r="EE5" s="466"/>
      <c r="EF5" s="104"/>
      <c r="EG5" s="467" t="s">
        <v>43</v>
      </c>
      <c r="EH5" s="465"/>
      <c r="EI5" s="468"/>
      <c r="EJ5" s="464" t="s">
        <v>44</v>
      </c>
      <c r="EK5" s="465"/>
      <c r="EL5" s="466"/>
      <c r="EM5" s="104"/>
      <c r="EN5" s="467" t="s">
        <v>43</v>
      </c>
      <c r="EO5" s="465"/>
      <c r="EP5" s="468"/>
      <c r="EQ5" s="464" t="s">
        <v>44</v>
      </c>
      <c r="ER5" s="465"/>
      <c r="ES5" s="466"/>
      <c r="ET5" s="104"/>
      <c r="EU5" s="467" t="s">
        <v>43</v>
      </c>
      <c r="EV5" s="465"/>
      <c r="EW5" s="468"/>
      <c r="EX5" s="464" t="s">
        <v>44</v>
      </c>
      <c r="EY5" s="465"/>
      <c r="EZ5" s="466"/>
      <c r="FA5" s="104"/>
      <c r="FB5" s="467" t="s">
        <v>43</v>
      </c>
      <c r="FC5" s="465"/>
      <c r="FD5" s="468"/>
      <c r="FE5" s="464" t="s">
        <v>44</v>
      </c>
      <c r="FF5" s="465"/>
      <c r="FG5" s="466"/>
      <c r="FH5" s="104"/>
      <c r="FI5" s="467" t="s">
        <v>43</v>
      </c>
      <c r="FJ5" s="465"/>
      <c r="FK5" s="468"/>
      <c r="FL5" s="464" t="s">
        <v>44</v>
      </c>
      <c r="FM5" s="465"/>
      <c r="FN5" s="466"/>
      <c r="FO5" s="104"/>
      <c r="FP5" s="467" t="s">
        <v>43</v>
      </c>
      <c r="FQ5" s="465"/>
      <c r="FR5" s="468"/>
      <c r="FS5" s="464" t="s">
        <v>44</v>
      </c>
      <c r="FT5" s="465"/>
      <c r="FU5" s="466"/>
      <c r="FV5" s="104"/>
      <c r="FW5" s="467" t="s">
        <v>43</v>
      </c>
      <c r="FX5" s="465"/>
      <c r="FY5" s="468"/>
      <c r="FZ5" s="464" t="s">
        <v>44</v>
      </c>
      <c r="GA5" s="465"/>
      <c r="GB5" s="466"/>
      <c r="GC5" s="104"/>
      <c r="GD5" s="467" t="s">
        <v>43</v>
      </c>
      <c r="GE5" s="465"/>
      <c r="GF5" s="468"/>
      <c r="GG5" s="464" t="s">
        <v>44</v>
      </c>
      <c r="GH5" s="465"/>
      <c r="GI5" s="466"/>
      <c r="GJ5" s="104"/>
      <c r="GK5" s="467" t="s">
        <v>43</v>
      </c>
      <c r="GL5" s="465"/>
      <c r="GM5" s="468"/>
      <c r="GN5" s="464" t="s">
        <v>44</v>
      </c>
      <c r="GO5" s="465"/>
      <c r="GP5" s="466"/>
      <c r="GQ5" s="104"/>
      <c r="GR5" s="467" t="s">
        <v>43</v>
      </c>
      <c r="GS5" s="465"/>
      <c r="GT5" s="468"/>
      <c r="GU5" s="464" t="s">
        <v>44</v>
      </c>
      <c r="GV5" s="465"/>
      <c r="GW5" s="466"/>
      <c r="GX5" s="104"/>
      <c r="GY5" s="467" t="s">
        <v>43</v>
      </c>
      <c r="GZ5" s="465"/>
      <c r="HA5" s="468"/>
      <c r="HB5" s="464" t="s">
        <v>44</v>
      </c>
      <c r="HC5" s="465"/>
      <c r="HD5" s="466"/>
      <c r="HE5" s="104"/>
      <c r="HF5" s="467" t="s">
        <v>43</v>
      </c>
      <c r="HG5" s="465"/>
      <c r="HH5" s="468"/>
      <c r="HI5" s="464" t="s">
        <v>44</v>
      </c>
      <c r="HJ5" s="465"/>
      <c r="HK5" s="466"/>
      <c r="HL5" s="104"/>
      <c r="HM5" s="467" t="s">
        <v>43</v>
      </c>
      <c r="HN5" s="465"/>
      <c r="HO5" s="468"/>
      <c r="HP5" s="464" t="s">
        <v>44</v>
      </c>
      <c r="HQ5" s="465"/>
      <c r="HR5" s="466"/>
      <c r="HS5" s="104"/>
      <c r="HT5" s="467" t="s">
        <v>43</v>
      </c>
      <c r="HU5" s="465"/>
      <c r="HV5" s="468"/>
      <c r="HW5" s="464" t="s">
        <v>44</v>
      </c>
      <c r="HX5" s="465"/>
      <c r="HY5" s="466"/>
      <c r="HZ5" s="104"/>
      <c r="IA5" s="467" t="s">
        <v>43</v>
      </c>
      <c r="IB5" s="465"/>
      <c r="IC5" s="468"/>
      <c r="ID5" s="464" t="s">
        <v>44</v>
      </c>
      <c r="IE5" s="465"/>
      <c r="IF5" s="466"/>
      <c r="IG5" s="104"/>
      <c r="IH5" s="467" t="s">
        <v>43</v>
      </c>
      <c r="II5" s="465"/>
      <c r="IJ5" s="468"/>
      <c r="IK5" s="464" t="s">
        <v>44</v>
      </c>
      <c r="IL5" s="465"/>
      <c r="IM5" s="466"/>
      <c r="IN5" s="104"/>
      <c r="IO5" s="467" t="s">
        <v>43</v>
      </c>
      <c r="IP5" s="465"/>
      <c r="IQ5" s="468"/>
      <c r="IR5" s="464" t="s">
        <v>44</v>
      </c>
      <c r="IS5" s="465"/>
      <c r="IT5" s="466"/>
      <c r="IU5" s="104"/>
      <c r="IV5" s="467" t="s">
        <v>43</v>
      </c>
      <c r="IW5" s="465"/>
      <c r="IX5" s="468"/>
      <c r="IY5" s="464" t="s">
        <v>44</v>
      </c>
      <c r="IZ5" s="465"/>
      <c r="JA5" s="466"/>
      <c r="JB5" s="104"/>
      <c r="JC5" s="467" t="s">
        <v>43</v>
      </c>
      <c r="JD5" s="465"/>
      <c r="JE5" s="468"/>
      <c r="JF5" s="464" t="s">
        <v>44</v>
      </c>
      <c r="JG5" s="465"/>
      <c r="JH5" s="466"/>
      <c r="JI5" s="104"/>
      <c r="JJ5" s="467" t="s">
        <v>43</v>
      </c>
      <c r="JK5" s="465"/>
      <c r="JL5" s="468"/>
      <c r="JM5" s="464" t="s">
        <v>44</v>
      </c>
      <c r="JN5" s="465"/>
      <c r="JO5" s="466"/>
      <c r="JP5" s="104"/>
      <c r="JQ5" s="467" t="s">
        <v>43</v>
      </c>
      <c r="JR5" s="465"/>
      <c r="JS5" s="468"/>
      <c r="JT5" s="464" t="s">
        <v>44</v>
      </c>
      <c r="JU5" s="465"/>
      <c r="JV5" s="466"/>
      <c r="JW5" s="104"/>
      <c r="JX5" s="467" t="s">
        <v>43</v>
      </c>
      <c r="JY5" s="465"/>
      <c r="JZ5" s="468"/>
      <c r="KA5" s="464" t="s">
        <v>44</v>
      </c>
      <c r="KB5" s="465"/>
      <c r="KC5" s="466"/>
      <c r="KD5" s="104"/>
      <c r="KE5" s="467" t="s">
        <v>43</v>
      </c>
      <c r="KF5" s="465"/>
      <c r="KG5" s="468"/>
      <c r="KH5" s="464" t="s">
        <v>44</v>
      </c>
      <c r="KI5" s="465"/>
      <c r="KJ5" s="466"/>
      <c r="KK5" s="104"/>
      <c r="KL5" s="467" t="s">
        <v>43</v>
      </c>
      <c r="KM5" s="465"/>
      <c r="KN5" s="468"/>
      <c r="KO5" s="464" t="s">
        <v>44</v>
      </c>
      <c r="KP5" s="465"/>
      <c r="KQ5" s="466"/>
      <c r="KR5" s="104"/>
      <c r="KS5" s="467" t="s">
        <v>43</v>
      </c>
      <c r="KT5" s="465"/>
      <c r="KU5" s="468"/>
      <c r="KV5" s="464" t="s">
        <v>44</v>
      </c>
      <c r="KW5" s="465"/>
      <c r="KX5" s="466"/>
      <c r="KY5" s="104"/>
      <c r="KZ5" s="467" t="s">
        <v>43</v>
      </c>
      <c r="LA5" s="465"/>
      <c r="LB5" s="468"/>
      <c r="LC5" s="464" t="s">
        <v>44</v>
      </c>
      <c r="LD5" s="465"/>
      <c r="LE5" s="466"/>
      <c r="LF5" s="104"/>
      <c r="LG5" s="467" t="s">
        <v>43</v>
      </c>
      <c r="LH5" s="465"/>
      <c r="LI5" s="468"/>
      <c r="LJ5" s="464" t="s">
        <v>44</v>
      </c>
      <c r="LK5" s="465"/>
      <c r="LL5" s="466"/>
      <c r="LM5" s="104"/>
      <c r="LN5" s="467" t="s">
        <v>43</v>
      </c>
      <c r="LO5" s="465"/>
      <c r="LP5" s="468"/>
      <c r="LQ5" s="464" t="s">
        <v>44</v>
      </c>
      <c r="LR5" s="465"/>
      <c r="LS5" s="466"/>
      <c r="LT5" s="104"/>
      <c r="LU5" s="467" t="s">
        <v>43</v>
      </c>
      <c r="LV5" s="465"/>
      <c r="LW5" s="468"/>
      <c r="LX5" s="464" t="s">
        <v>44</v>
      </c>
      <c r="LY5" s="465"/>
      <c r="LZ5" s="466"/>
      <c r="MA5" s="104"/>
      <c r="MB5" s="467" t="s">
        <v>43</v>
      </c>
      <c r="MC5" s="465"/>
      <c r="MD5" s="468"/>
      <c r="ME5" s="464" t="s">
        <v>44</v>
      </c>
      <c r="MF5" s="465"/>
      <c r="MG5" s="466"/>
      <c r="MH5" s="104"/>
      <c r="MI5" s="467" t="s">
        <v>43</v>
      </c>
      <c r="MJ5" s="465"/>
      <c r="MK5" s="468"/>
      <c r="ML5" s="464" t="s">
        <v>44</v>
      </c>
      <c r="MM5" s="465"/>
      <c r="MN5" s="466"/>
      <c r="MO5" s="104"/>
      <c r="MP5" s="467" t="s">
        <v>43</v>
      </c>
      <c r="MQ5" s="465"/>
      <c r="MR5" s="468"/>
      <c r="MS5" s="464" t="s">
        <v>44</v>
      </c>
      <c r="MT5" s="465"/>
      <c r="MU5" s="466"/>
      <c r="MV5" s="104"/>
      <c r="MW5" s="467" t="s">
        <v>43</v>
      </c>
      <c r="MX5" s="465"/>
      <c r="MY5" s="468"/>
      <c r="MZ5" s="464" t="s">
        <v>44</v>
      </c>
      <c r="NA5" s="465"/>
      <c r="NB5" s="466"/>
      <c r="NC5" s="104"/>
      <c r="ND5" s="467" t="s">
        <v>43</v>
      </c>
      <c r="NE5" s="465"/>
      <c r="NF5" s="468"/>
      <c r="NG5" s="464" t="s">
        <v>44</v>
      </c>
      <c r="NH5" s="465"/>
      <c r="NI5" s="466"/>
      <c r="NJ5" s="104"/>
      <c r="NK5" s="467" t="s">
        <v>43</v>
      </c>
      <c r="NL5" s="465"/>
      <c r="NM5" s="468"/>
      <c r="NN5" s="464" t="s">
        <v>44</v>
      </c>
      <c r="NO5" s="465"/>
      <c r="NP5" s="466"/>
      <c r="NQ5" s="104"/>
      <c r="NR5" s="467" t="s">
        <v>43</v>
      </c>
      <c r="NS5" s="465"/>
      <c r="NT5" s="468"/>
      <c r="NU5" s="464" t="s">
        <v>44</v>
      </c>
      <c r="NV5" s="465"/>
      <c r="NW5" s="466"/>
      <c r="NX5" s="104"/>
      <c r="NY5" s="467" t="s">
        <v>43</v>
      </c>
      <c r="NZ5" s="465"/>
      <c r="OA5" s="468"/>
      <c r="OB5" s="464" t="s">
        <v>44</v>
      </c>
      <c r="OC5" s="465"/>
      <c r="OD5" s="466"/>
      <c r="OE5" s="104"/>
      <c r="OF5" s="467" t="s">
        <v>43</v>
      </c>
      <c r="OG5" s="465"/>
      <c r="OH5" s="468"/>
      <c r="OI5" s="464" t="s">
        <v>44</v>
      </c>
      <c r="OJ5" s="465"/>
      <c r="OK5" s="466"/>
      <c r="OL5" s="104"/>
      <c r="OM5" s="467" t="s">
        <v>43</v>
      </c>
      <c r="ON5" s="465"/>
      <c r="OO5" s="468"/>
      <c r="OP5" s="464" t="s">
        <v>44</v>
      </c>
      <c r="OQ5" s="465"/>
      <c r="OR5" s="466"/>
      <c r="OS5" s="104"/>
      <c r="OT5" s="467" t="s">
        <v>43</v>
      </c>
      <c r="OU5" s="465"/>
      <c r="OV5" s="468"/>
      <c r="OW5" s="464" t="s">
        <v>44</v>
      </c>
      <c r="OX5" s="465"/>
      <c r="OY5" s="466"/>
      <c r="OZ5" s="104"/>
      <c r="PA5" s="467" t="s">
        <v>43</v>
      </c>
      <c r="PB5" s="465"/>
      <c r="PC5" s="468"/>
      <c r="PD5" s="464" t="s">
        <v>44</v>
      </c>
      <c r="PE5" s="465"/>
      <c r="PF5" s="466"/>
      <c r="PG5" s="104"/>
      <c r="PH5" s="467" t="s">
        <v>43</v>
      </c>
      <c r="PI5" s="465"/>
      <c r="PJ5" s="468"/>
      <c r="PK5" s="464" t="s">
        <v>44</v>
      </c>
      <c r="PL5" s="465"/>
      <c r="PM5" s="466"/>
      <c r="PN5" s="104"/>
      <c r="PO5" s="467" t="s">
        <v>43</v>
      </c>
      <c r="PP5" s="465"/>
      <c r="PQ5" s="468"/>
      <c r="PR5" s="464" t="s">
        <v>44</v>
      </c>
      <c r="PS5" s="465"/>
      <c r="PT5" s="466"/>
      <c r="PU5" s="104"/>
      <c r="PV5" s="467" t="s">
        <v>43</v>
      </c>
      <c r="PW5" s="465"/>
      <c r="PX5" s="468"/>
      <c r="PY5" s="464" t="s">
        <v>44</v>
      </c>
      <c r="PZ5" s="465"/>
      <c r="QA5" s="466"/>
      <c r="QB5" s="104"/>
      <c r="QC5" s="467" t="s">
        <v>43</v>
      </c>
      <c r="QD5" s="465"/>
      <c r="QE5" s="468"/>
      <c r="QF5" s="464" t="s">
        <v>44</v>
      </c>
      <c r="QG5" s="465"/>
      <c r="QH5" s="466"/>
      <c r="QJ5" s="467" t="s">
        <v>43</v>
      </c>
      <c r="QK5" s="465"/>
      <c r="QL5" s="468"/>
      <c r="QM5" s="464" t="s">
        <v>44</v>
      </c>
      <c r="QN5" s="465"/>
      <c r="QO5" s="466"/>
      <c r="QQ5" s="467" t="s">
        <v>43</v>
      </c>
      <c r="QR5" s="465"/>
      <c r="QS5" s="468"/>
      <c r="QT5" s="464" t="s">
        <v>44</v>
      </c>
      <c r="QU5" s="465"/>
      <c r="QV5" s="466"/>
    </row>
    <row r="6" spans="1:464" ht="12.75" customHeight="1">
      <c r="A6" s="519"/>
      <c r="B6" s="520"/>
      <c r="C6" s="521"/>
      <c r="D6" s="470" t="s">
        <v>212</v>
      </c>
      <c r="E6" s="527"/>
      <c r="F6" s="471"/>
      <c r="G6" s="527" t="s">
        <v>216</v>
      </c>
      <c r="H6" s="527"/>
      <c r="I6" s="472"/>
      <c r="J6" s="123"/>
      <c r="K6" s="469" t="s">
        <v>219</v>
      </c>
      <c r="L6" s="470"/>
      <c r="M6" s="471"/>
      <c r="N6" s="470" t="s">
        <v>216</v>
      </c>
      <c r="O6" s="470"/>
      <c r="P6" s="472"/>
      <c r="Q6" s="124"/>
      <c r="R6" s="500" t="s">
        <v>219</v>
      </c>
      <c r="S6" s="501"/>
      <c r="T6" s="502"/>
      <c r="U6" s="503" t="s">
        <v>217</v>
      </c>
      <c r="V6" s="501"/>
      <c r="W6" s="504"/>
      <c r="X6" s="124"/>
      <c r="Y6" s="469" t="s">
        <v>218</v>
      </c>
      <c r="Z6" s="470"/>
      <c r="AA6" s="471"/>
      <c r="AB6" s="470" t="s">
        <v>217</v>
      </c>
      <c r="AC6" s="470"/>
      <c r="AD6" s="472"/>
      <c r="AE6" s="124"/>
      <c r="AF6" s="473" t="s">
        <v>289</v>
      </c>
      <c r="AG6" s="474"/>
      <c r="AH6" s="475"/>
      <c r="AI6" s="474" t="s">
        <v>212</v>
      </c>
      <c r="AJ6" s="474"/>
      <c r="AK6" s="476"/>
      <c r="AL6" s="124"/>
      <c r="AM6" s="469" t="s">
        <v>266</v>
      </c>
      <c r="AN6" s="470"/>
      <c r="AO6" s="471"/>
      <c r="AP6" s="470" t="s">
        <v>216</v>
      </c>
      <c r="AQ6" s="470"/>
      <c r="AR6" s="472"/>
      <c r="AS6" s="124"/>
      <c r="AT6" s="469" t="s">
        <v>218</v>
      </c>
      <c r="AU6" s="470"/>
      <c r="AV6" s="471"/>
      <c r="AW6" s="470"/>
      <c r="AX6" s="470"/>
      <c r="AY6" s="472"/>
      <c r="AZ6" s="124"/>
      <c r="BA6" s="469" t="s">
        <v>216</v>
      </c>
      <c r="BB6" s="470"/>
      <c r="BC6" s="471"/>
      <c r="BD6" s="470"/>
      <c r="BE6" s="470"/>
      <c r="BF6" s="472"/>
      <c r="BG6" s="84"/>
      <c r="BH6" s="469" t="s">
        <v>266</v>
      </c>
      <c r="BI6" s="470"/>
      <c r="BJ6" s="471"/>
      <c r="BK6" s="470" t="s">
        <v>360</v>
      </c>
      <c r="BL6" s="470"/>
      <c r="BM6" s="472"/>
      <c r="BN6" s="124"/>
      <c r="BO6" s="469" t="s">
        <v>266</v>
      </c>
      <c r="BP6" s="470"/>
      <c r="BQ6" s="471"/>
      <c r="BR6" s="470" t="s">
        <v>207</v>
      </c>
      <c r="BS6" s="470"/>
      <c r="BT6" s="472"/>
      <c r="BU6" s="124"/>
      <c r="BV6" s="469" t="s">
        <v>360</v>
      </c>
      <c r="BW6" s="470"/>
      <c r="BX6" s="471"/>
      <c r="BY6" s="470" t="s">
        <v>212</v>
      </c>
      <c r="BZ6" s="470"/>
      <c r="CA6" s="472"/>
      <c r="CB6" s="124"/>
      <c r="CC6" s="469" t="s">
        <v>216</v>
      </c>
      <c r="CD6" s="470"/>
      <c r="CE6" s="471"/>
      <c r="CF6" s="470" t="s">
        <v>218</v>
      </c>
      <c r="CG6" s="470"/>
      <c r="CH6" s="472"/>
      <c r="CI6" s="124"/>
      <c r="CJ6" s="473" t="s">
        <v>216</v>
      </c>
      <c r="CK6" s="474"/>
      <c r="CL6" s="475"/>
      <c r="CM6" s="474" t="s">
        <v>218</v>
      </c>
      <c r="CN6" s="474"/>
      <c r="CO6" s="476"/>
      <c r="CP6" s="124"/>
      <c r="CQ6" s="469" t="s">
        <v>217</v>
      </c>
      <c r="CR6" s="470"/>
      <c r="CS6" s="471"/>
      <c r="CT6" s="470" t="s">
        <v>212</v>
      </c>
      <c r="CU6" s="470"/>
      <c r="CV6" s="472"/>
      <c r="CW6" s="124"/>
      <c r="CX6" s="469" t="s">
        <v>217</v>
      </c>
      <c r="CY6" s="470"/>
      <c r="CZ6" s="471"/>
      <c r="DA6" s="470" t="s">
        <v>218</v>
      </c>
      <c r="DB6" s="470"/>
      <c r="DC6" s="472"/>
      <c r="DD6" s="124"/>
      <c r="DE6" s="469" t="s">
        <v>266</v>
      </c>
      <c r="DF6" s="470"/>
      <c r="DG6" s="471"/>
      <c r="DH6" s="470" t="s">
        <v>215</v>
      </c>
      <c r="DI6" s="470"/>
      <c r="DJ6" s="472"/>
      <c r="DK6" s="124"/>
      <c r="DL6" s="469" t="s">
        <v>219</v>
      </c>
      <c r="DM6" s="470"/>
      <c r="DN6" s="471"/>
      <c r="DO6" s="470" t="s">
        <v>215</v>
      </c>
      <c r="DP6" s="470"/>
      <c r="DQ6" s="472"/>
      <c r="DR6" s="124"/>
      <c r="DS6" s="469" t="s">
        <v>217</v>
      </c>
      <c r="DT6" s="470"/>
      <c r="DU6" s="471"/>
      <c r="DV6" s="470" t="s">
        <v>327</v>
      </c>
      <c r="DW6" s="470"/>
      <c r="DX6" s="472"/>
      <c r="DY6" s="124"/>
      <c r="DZ6" s="469" t="s">
        <v>216</v>
      </c>
      <c r="EA6" s="470"/>
      <c r="EB6" s="471"/>
      <c r="EC6" s="470" t="s">
        <v>218</v>
      </c>
      <c r="ED6" s="470"/>
      <c r="EE6" s="472"/>
      <c r="EF6" s="124"/>
      <c r="EG6" s="469" t="s">
        <v>212</v>
      </c>
      <c r="EH6" s="470"/>
      <c r="EI6" s="471"/>
      <c r="EJ6" s="470" t="s">
        <v>216</v>
      </c>
      <c r="EK6" s="470"/>
      <c r="EL6" s="472"/>
      <c r="EM6" s="124"/>
      <c r="EN6" s="473" t="s">
        <v>219</v>
      </c>
      <c r="EO6" s="474"/>
      <c r="EP6" s="475"/>
      <c r="EQ6" s="474" t="s">
        <v>208</v>
      </c>
      <c r="ER6" s="474"/>
      <c r="ES6" s="476"/>
      <c r="ET6" s="124"/>
      <c r="EU6" s="469" t="s">
        <v>327</v>
      </c>
      <c r="EV6" s="470"/>
      <c r="EW6" s="471"/>
      <c r="EX6" s="470"/>
      <c r="EY6" s="470"/>
      <c r="EZ6" s="472"/>
      <c r="FA6" s="124"/>
      <c r="FB6" s="469" t="s">
        <v>207</v>
      </c>
      <c r="FC6" s="470"/>
      <c r="FD6" s="471"/>
      <c r="FE6" s="470" t="s">
        <v>212</v>
      </c>
      <c r="FF6" s="470"/>
      <c r="FG6" s="472"/>
      <c r="FH6" s="124"/>
      <c r="FI6" s="469" t="s">
        <v>216</v>
      </c>
      <c r="FJ6" s="470"/>
      <c r="FK6" s="471"/>
      <c r="FL6" s="470" t="s">
        <v>214</v>
      </c>
      <c r="FM6" s="470"/>
      <c r="FN6" s="472"/>
      <c r="FO6" s="124"/>
      <c r="FP6" s="473" t="s">
        <v>357</v>
      </c>
      <c r="FQ6" s="474"/>
      <c r="FR6" s="475"/>
      <c r="FS6" s="474" t="s">
        <v>214</v>
      </c>
      <c r="FT6" s="474"/>
      <c r="FU6" s="476"/>
      <c r="FV6" s="124"/>
      <c r="FW6" s="469"/>
      <c r="FX6" s="470"/>
      <c r="FY6" s="471"/>
      <c r="FZ6" s="470"/>
      <c r="GA6" s="470"/>
      <c r="GB6" s="472"/>
      <c r="GC6" s="124"/>
      <c r="GD6" s="469" t="s">
        <v>395</v>
      </c>
      <c r="GE6" s="470"/>
      <c r="GF6" s="471"/>
      <c r="GG6" s="470" t="s">
        <v>357</v>
      </c>
      <c r="GH6" s="470"/>
      <c r="GI6" s="472"/>
      <c r="GJ6" s="124"/>
      <c r="GK6" s="469" t="s">
        <v>216</v>
      </c>
      <c r="GL6" s="470"/>
      <c r="GM6" s="471"/>
      <c r="GN6" s="470" t="s">
        <v>212</v>
      </c>
      <c r="GO6" s="470"/>
      <c r="GP6" s="472"/>
      <c r="GQ6" s="124"/>
      <c r="GR6" s="469" t="s">
        <v>218</v>
      </c>
      <c r="GS6" s="470"/>
      <c r="GT6" s="471"/>
      <c r="GU6" s="470" t="s">
        <v>266</v>
      </c>
      <c r="GV6" s="470"/>
      <c r="GW6" s="472"/>
      <c r="GX6" s="124"/>
      <c r="GY6" s="469" t="s">
        <v>216</v>
      </c>
      <c r="GZ6" s="470"/>
      <c r="HA6" s="471"/>
      <c r="HB6" s="470" t="s">
        <v>218</v>
      </c>
      <c r="HC6" s="470"/>
      <c r="HD6" s="472"/>
      <c r="HE6" s="124"/>
      <c r="HF6" s="469" t="s">
        <v>219</v>
      </c>
      <c r="HG6" s="470"/>
      <c r="HH6" s="471"/>
      <c r="HI6" s="470" t="s">
        <v>217</v>
      </c>
      <c r="HJ6" s="470"/>
      <c r="HK6" s="472"/>
      <c r="HL6" s="124"/>
      <c r="HM6" s="469" t="s">
        <v>214</v>
      </c>
      <c r="HN6" s="470"/>
      <c r="HO6" s="471"/>
      <c r="HP6" s="470" t="s">
        <v>218</v>
      </c>
      <c r="HQ6" s="470"/>
      <c r="HR6" s="472"/>
      <c r="HS6" s="124"/>
      <c r="HT6" s="469" t="s">
        <v>218</v>
      </c>
      <c r="HU6" s="470"/>
      <c r="HV6" s="471"/>
      <c r="HW6" s="470" t="s">
        <v>217</v>
      </c>
      <c r="HX6" s="470"/>
      <c r="HY6" s="472"/>
      <c r="HZ6" s="124"/>
      <c r="IA6" s="469" t="s">
        <v>219</v>
      </c>
      <c r="IB6" s="470"/>
      <c r="IC6" s="471"/>
      <c r="ID6" s="470" t="s">
        <v>357</v>
      </c>
      <c r="IE6" s="470"/>
      <c r="IF6" s="472"/>
      <c r="IG6" s="124"/>
      <c r="IH6" s="469" t="s">
        <v>214</v>
      </c>
      <c r="II6" s="470"/>
      <c r="IJ6" s="471"/>
      <c r="IK6" s="470" t="s">
        <v>407</v>
      </c>
      <c r="IL6" s="470"/>
      <c r="IM6" s="472"/>
      <c r="IN6" s="124"/>
      <c r="IO6" s="469" t="s">
        <v>217</v>
      </c>
      <c r="IP6" s="470"/>
      <c r="IQ6" s="471"/>
      <c r="IR6" s="470" t="s">
        <v>389</v>
      </c>
      <c r="IS6" s="470"/>
      <c r="IT6" s="472"/>
      <c r="IU6" s="124"/>
      <c r="IV6" s="473" t="s">
        <v>397</v>
      </c>
      <c r="IW6" s="474"/>
      <c r="IX6" s="475"/>
      <c r="IY6" s="474"/>
      <c r="IZ6" s="474"/>
      <c r="JA6" s="476"/>
      <c r="JB6" s="124"/>
      <c r="JC6" s="469" t="s">
        <v>217</v>
      </c>
      <c r="JD6" s="470"/>
      <c r="JE6" s="471"/>
      <c r="JF6" s="470" t="s">
        <v>212</v>
      </c>
      <c r="JG6" s="470"/>
      <c r="JH6" s="472"/>
      <c r="JI6" s="124"/>
      <c r="JJ6" s="469"/>
      <c r="JK6" s="470"/>
      <c r="JL6" s="471"/>
      <c r="JM6" s="470"/>
      <c r="JN6" s="470"/>
      <c r="JO6" s="472"/>
      <c r="JP6" s="124"/>
      <c r="JQ6" s="469" t="s">
        <v>218</v>
      </c>
      <c r="JR6" s="470"/>
      <c r="JS6" s="471"/>
      <c r="JT6" s="470" t="s">
        <v>217</v>
      </c>
      <c r="JU6" s="470"/>
      <c r="JV6" s="472"/>
      <c r="JW6" s="124"/>
      <c r="JX6" s="473"/>
      <c r="JY6" s="474"/>
      <c r="JZ6" s="475"/>
      <c r="KA6" s="474"/>
      <c r="KB6" s="474"/>
      <c r="KC6" s="476"/>
      <c r="KD6" s="124"/>
      <c r="KE6" s="469" t="s">
        <v>207</v>
      </c>
      <c r="KF6" s="470"/>
      <c r="KG6" s="471"/>
      <c r="KH6" s="470" t="s">
        <v>327</v>
      </c>
      <c r="KI6" s="470"/>
      <c r="KJ6" s="472"/>
      <c r="KK6" s="124"/>
      <c r="KL6" s="469"/>
      <c r="KM6" s="470"/>
      <c r="KN6" s="471"/>
      <c r="KO6" s="470"/>
      <c r="KP6" s="470"/>
      <c r="KQ6" s="472"/>
      <c r="KR6" s="124"/>
      <c r="KS6" s="469"/>
      <c r="KT6" s="470"/>
      <c r="KU6" s="471"/>
      <c r="KV6" s="470"/>
      <c r="KW6" s="470"/>
      <c r="KX6" s="472"/>
      <c r="KY6" s="124"/>
      <c r="KZ6" s="473"/>
      <c r="LA6" s="474"/>
      <c r="LB6" s="475"/>
      <c r="LC6" s="474"/>
      <c r="LD6" s="474"/>
      <c r="LE6" s="476"/>
      <c r="LF6" s="124"/>
      <c r="LG6" s="469"/>
      <c r="LH6" s="470"/>
      <c r="LI6" s="471"/>
      <c r="LJ6" s="470"/>
      <c r="LK6" s="470"/>
      <c r="LL6" s="472"/>
      <c r="LM6" s="124"/>
      <c r="LN6" s="469"/>
      <c r="LO6" s="470"/>
      <c r="LP6" s="471"/>
      <c r="LQ6" s="470"/>
      <c r="LR6" s="470"/>
      <c r="LS6" s="472"/>
      <c r="LT6" s="124"/>
      <c r="LU6" s="469"/>
      <c r="LV6" s="470"/>
      <c r="LW6" s="471"/>
      <c r="LX6" s="470"/>
      <c r="LY6" s="470"/>
      <c r="LZ6" s="472"/>
      <c r="MA6" s="124"/>
      <c r="MB6" s="469"/>
      <c r="MC6" s="470"/>
      <c r="MD6" s="471"/>
      <c r="ME6" s="470"/>
      <c r="MF6" s="470"/>
      <c r="MG6" s="472"/>
      <c r="MH6" s="124"/>
      <c r="MI6" s="469"/>
      <c r="MJ6" s="470"/>
      <c r="MK6" s="471"/>
      <c r="ML6" s="470"/>
      <c r="MM6" s="470"/>
      <c r="MN6" s="472"/>
      <c r="MO6" s="124"/>
      <c r="MP6" s="473"/>
      <c r="MQ6" s="474"/>
      <c r="MR6" s="475"/>
      <c r="MS6" s="474"/>
      <c r="MT6" s="474"/>
      <c r="MU6" s="476"/>
      <c r="MV6" s="124"/>
      <c r="MW6" s="469"/>
      <c r="MX6" s="470"/>
      <c r="MY6" s="471"/>
      <c r="MZ6" s="470"/>
      <c r="NA6" s="470"/>
      <c r="NB6" s="472"/>
      <c r="NC6" s="124"/>
      <c r="ND6" s="469"/>
      <c r="NE6" s="470"/>
      <c r="NF6" s="471"/>
      <c r="NG6" s="470"/>
      <c r="NH6" s="470"/>
      <c r="NI6" s="472"/>
      <c r="NJ6" s="124"/>
      <c r="NK6" s="469"/>
      <c r="NL6" s="470"/>
      <c r="NM6" s="471"/>
      <c r="NN6" s="470"/>
      <c r="NO6" s="470"/>
      <c r="NP6" s="472"/>
      <c r="NQ6" s="124"/>
      <c r="NR6" s="473"/>
      <c r="NS6" s="474"/>
      <c r="NT6" s="475"/>
      <c r="NU6" s="474"/>
      <c r="NV6" s="474"/>
      <c r="NW6" s="476"/>
      <c r="NX6" s="124"/>
      <c r="NY6" s="469"/>
      <c r="NZ6" s="470"/>
      <c r="OA6" s="471"/>
      <c r="OB6" s="470"/>
      <c r="OC6" s="470"/>
      <c r="OD6" s="472"/>
      <c r="OE6" s="124"/>
      <c r="OF6" s="469"/>
      <c r="OG6" s="470"/>
      <c r="OH6" s="471"/>
      <c r="OI6" s="470"/>
      <c r="OJ6" s="470"/>
      <c r="OK6" s="472"/>
      <c r="OL6" s="124"/>
      <c r="OM6" s="469"/>
      <c r="ON6" s="470"/>
      <c r="OO6" s="471"/>
      <c r="OP6" s="470"/>
      <c r="OQ6" s="470"/>
      <c r="OR6" s="472"/>
      <c r="OS6" s="124"/>
      <c r="OT6" s="473"/>
      <c r="OU6" s="474"/>
      <c r="OV6" s="475"/>
      <c r="OW6" s="474"/>
      <c r="OX6" s="474"/>
      <c r="OY6" s="476"/>
      <c r="OZ6" s="124"/>
      <c r="PA6" s="469"/>
      <c r="PB6" s="470"/>
      <c r="PC6" s="471"/>
      <c r="PD6" s="470"/>
      <c r="PE6" s="470"/>
      <c r="PF6" s="472"/>
      <c r="PG6" s="124"/>
      <c r="PH6" s="469"/>
      <c r="PI6" s="470"/>
      <c r="PJ6" s="471"/>
      <c r="PK6" s="470"/>
      <c r="PL6" s="470"/>
      <c r="PM6" s="472"/>
      <c r="PN6" s="124"/>
      <c r="PO6" s="469"/>
      <c r="PP6" s="470"/>
      <c r="PQ6" s="471"/>
      <c r="PR6" s="470"/>
      <c r="PS6" s="470"/>
      <c r="PT6" s="472"/>
      <c r="PU6" s="124"/>
      <c r="PV6" s="473"/>
      <c r="PW6" s="474"/>
      <c r="PX6" s="475"/>
      <c r="PY6" s="474"/>
      <c r="PZ6" s="474"/>
      <c r="QA6" s="476"/>
      <c r="QB6" s="124"/>
      <c r="QC6" s="469"/>
      <c r="QD6" s="470"/>
      <c r="QE6" s="471"/>
      <c r="QF6" s="470"/>
      <c r="QG6" s="470"/>
      <c r="QH6" s="472"/>
      <c r="QI6" s="381"/>
      <c r="QJ6" s="469"/>
      <c r="QK6" s="470"/>
      <c r="QL6" s="471"/>
      <c r="QM6" s="470"/>
      <c r="QN6" s="470"/>
      <c r="QO6" s="472"/>
      <c r="QP6" s="381"/>
      <c r="QQ6" s="469"/>
      <c r="QR6" s="470"/>
      <c r="QS6" s="471"/>
      <c r="QT6" s="470"/>
      <c r="QU6" s="470"/>
      <c r="QV6" s="472"/>
    </row>
    <row r="7" spans="1:464" ht="12.75" customHeight="1">
      <c r="A7" s="519"/>
      <c r="B7" s="520"/>
      <c r="C7" s="521"/>
      <c r="D7" s="470"/>
      <c r="E7" s="527"/>
      <c r="F7" s="471"/>
      <c r="G7" s="527"/>
      <c r="H7" s="527"/>
      <c r="I7" s="472"/>
      <c r="J7" s="123"/>
      <c r="K7" s="469"/>
      <c r="L7" s="470"/>
      <c r="M7" s="471"/>
      <c r="N7" s="470"/>
      <c r="O7" s="470"/>
      <c r="P7" s="472"/>
      <c r="Q7" s="125"/>
      <c r="R7" s="469" t="s">
        <v>216</v>
      </c>
      <c r="S7" s="470"/>
      <c r="T7" s="471"/>
      <c r="U7" s="505"/>
      <c r="V7" s="470"/>
      <c r="W7" s="472"/>
      <c r="X7" s="125"/>
      <c r="Y7" s="469"/>
      <c r="Z7" s="470"/>
      <c r="AA7" s="471"/>
      <c r="AB7" s="470" t="s">
        <v>216</v>
      </c>
      <c r="AC7" s="470"/>
      <c r="AD7" s="472"/>
      <c r="AE7" s="125"/>
      <c r="AF7" s="473" t="s">
        <v>216</v>
      </c>
      <c r="AG7" s="474"/>
      <c r="AH7" s="475"/>
      <c r="AI7" s="474" t="s">
        <v>218</v>
      </c>
      <c r="AJ7" s="474"/>
      <c r="AK7" s="476"/>
      <c r="AL7" s="125"/>
      <c r="AM7" s="469" t="s">
        <v>210</v>
      </c>
      <c r="AN7" s="470"/>
      <c r="AO7" s="471"/>
      <c r="AP7" s="470"/>
      <c r="AQ7" s="470"/>
      <c r="AR7" s="472"/>
      <c r="AS7" s="125"/>
      <c r="AT7" s="469" t="s">
        <v>219</v>
      </c>
      <c r="AU7" s="470"/>
      <c r="AV7" s="471"/>
      <c r="AW7" s="470" t="s">
        <v>360</v>
      </c>
      <c r="AX7" s="470"/>
      <c r="AY7" s="472"/>
      <c r="AZ7" s="125"/>
      <c r="BA7" s="469" t="s">
        <v>218</v>
      </c>
      <c r="BB7" s="470"/>
      <c r="BC7" s="471"/>
      <c r="BD7" s="470" t="s">
        <v>327</v>
      </c>
      <c r="BE7" s="470"/>
      <c r="BF7" s="472"/>
      <c r="BG7" s="77"/>
      <c r="BH7" s="469" t="s">
        <v>289</v>
      </c>
      <c r="BI7" s="470"/>
      <c r="BJ7" s="471"/>
      <c r="BK7" s="470" t="s">
        <v>345</v>
      </c>
      <c r="BL7" s="470"/>
      <c r="BM7" s="472"/>
      <c r="BN7" s="125"/>
      <c r="BO7" s="469"/>
      <c r="BP7" s="470"/>
      <c r="BQ7" s="471"/>
      <c r="BR7" s="470"/>
      <c r="BS7" s="470"/>
      <c r="BT7" s="472"/>
      <c r="BU7" s="125"/>
      <c r="BV7" s="469" t="s">
        <v>217</v>
      </c>
      <c r="BW7" s="470"/>
      <c r="BX7" s="471"/>
      <c r="BY7" s="470"/>
      <c r="BZ7" s="470"/>
      <c r="CA7" s="472"/>
      <c r="CB7" s="125"/>
      <c r="CC7" s="469"/>
      <c r="CD7" s="470"/>
      <c r="CE7" s="471"/>
      <c r="CF7" s="470"/>
      <c r="CG7" s="470"/>
      <c r="CH7" s="472"/>
      <c r="CI7" s="125"/>
      <c r="CJ7" s="473"/>
      <c r="CK7" s="474"/>
      <c r="CL7" s="475"/>
      <c r="CM7" s="474"/>
      <c r="CN7" s="474"/>
      <c r="CO7" s="476"/>
      <c r="CP7" s="125"/>
      <c r="CQ7" s="469" t="s">
        <v>218</v>
      </c>
      <c r="CR7" s="470"/>
      <c r="CS7" s="471"/>
      <c r="CT7" s="470" t="s">
        <v>214</v>
      </c>
      <c r="CU7" s="470"/>
      <c r="CV7" s="472"/>
      <c r="CW7" s="125"/>
      <c r="CX7" s="469" t="s">
        <v>218</v>
      </c>
      <c r="CY7" s="470"/>
      <c r="CZ7" s="471"/>
      <c r="DA7" s="470" t="s">
        <v>289</v>
      </c>
      <c r="DB7" s="470"/>
      <c r="DC7" s="472"/>
      <c r="DD7" s="125"/>
      <c r="DE7" s="469" t="s">
        <v>218</v>
      </c>
      <c r="DF7" s="470"/>
      <c r="DG7" s="471"/>
      <c r="DH7" s="470" t="s">
        <v>212</v>
      </c>
      <c r="DI7" s="470"/>
      <c r="DJ7" s="472"/>
      <c r="DK7" s="125"/>
      <c r="DL7" s="469"/>
      <c r="DM7" s="470"/>
      <c r="DN7" s="471"/>
      <c r="DO7" s="470"/>
      <c r="DP7" s="470"/>
      <c r="DQ7" s="472"/>
      <c r="DR7" s="125"/>
      <c r="DS7" s="469"/>
      <c r="DT7" s="470"/>
      <c r="DU7" s="471"/>
      <c r="DV7" s="470"/>
      <c r="DW7" s="470"/>
      <c r="DX7" s="472"/>
      <c r="DY7" s="125"/>
      <c r="DZ7" s="469" t="s">
        <v>217</v>
      </c>
      <c r="EA7" s="470"/>
      <c r="EB7" s="471"/>
      <c r="EC7" s="470" t="s">
        <v>209</v>
      </c>
      <c r="ED7" s="470"/>
      <c r="EE7" s="472"/>
      <c r="EF7" s="125"/>
      <c r="EG7" s="469" t="s">
        <v>375</v>
      </c>
      <c r="EH7" s="470"/>
      <c r="EI7" s="471"/>
      <c r="EJ7" s="470"/>
      <c r="EK7" s="470"/>
      <c r="EL7" s="472"/>
      <c r="EM7" s="125"/>
      <c r="EN7" s="473" t="s">
        <v>266</v>
      </c>
      <c r="EO7" s="474"/>
      <c r="EP7" s="475"/>
      <c r="EQ7" s="474" t="s">
        <v>216</v>
      </c>
      <c r="ER7" s="474"/>
      <c r="ES7" s="476"/>
      <c r="ET7" s="125"/>
      <c r="EU7" s="469" t="s">
        <v>345</v>
      </c>
      <c r="EV7" s="470"/>
      <c r="EW7" s="471"/>
      <c r="EX7" s="470" t="s">
        <v>216</v>
      </c>
      <c r="EY7" s="470"/>
      <c r="EZ7" s="472"/>
      <c r="FA7" s="125"/>
      <c r="FB7" s="469" t="s">
        <v>289</v>
      </c>
      <c r="FC7" s="470"/>
      <c r="FD7" s="471"/>
      <c r="FE7" s="470" t="s">
        <v>218</v>
      </c>
      <c r="FF7" s="470"/>
      <c r="FG7" s="472"/>
      <c r="FH7" s="125"/>
      <c r="FI7" s="469" t="s">
        <v>215</v>
      </c>
      <c r="FJ7" s="470"/>
      <c r="FK7" s="471"/>
      <c r="FL7" s="470" t="s">
        <v>216</v>
      </c>
      <c r="FM7" s="470"/>
      <c r="FN7" s="472"/>
      <c r="FO7" s="125"/>
      <c r="FP7" s="473" t="s">
        <v>387</v>
      </c>
      <c r="FQ7" s="474"/>
      <c r="FR7" s="475"/>
      <c r="FS7" s="474"/>
      <c r="FT7" s="474"/>
      <c r="FU7" s="476"/>
      <c r="FV7" s="125"/>
      <c r="FW7" s="469"/>
      <c r="FX7" s="470"/>
      <c r="FY7" s="471"/>
      <c r="FZ7" s="470"/>
      <c r="GA7" s="470"/>
      <c r="GB7" s="472"/>
      <c r="GC7" s="125"/>
      <c r="GD7" s="469" t="s">
        <v>214</v>
      </c>
      <c r="GE7" s="470"/>
      <c r="GF7" s="471"/>
      <c r="GG7" s="470" t="s">
        <v>218</v>
      </c>
      <c r="GH7" s="470"/>
      <c r="GI7" s="472"/>
      <c r="GJ7" s="125"/>
      <c r="GK7" s="469"/>
      <c r="GL7" s="470"/>
      <c r="GM7" s="471"/>
      <c r="GN7" s="470"/>
      <c r="GO7" s="470"/>
      <c r="GP7" s="472"/>
      <c r="GQ7" s="125"/>
      <c r="GR7" s="469" t="s">
        <v>217</v>
      </c>
      <c r="GS7" s="470"/>
      <c r="GT7" s="471"/>
      <c r="GU7" s="470" t="s">
        <v>219</v>
      </c>
      <c r="GV7" s="470"/>
      <c r="GW7" s="472"/>
      <c r="GX7" s="125"/>
      <c r="GY7" s="469" t="s">
        <v>214</v>
      </c>
      <c r="GZ7" s="470"/>
      <c r="HA7" s="471"/>
      <c r="HB7" s="470" t="s">
        <v>217</v>
      </c>
      <c r="HC7" s="470"/>
      <c r="HD7" s="472"/>
      <c r="HE7" s="125"/>
      <c r="HF7" s="469"/>
      <c r="HG7" s="470"/>
      <c r="HH7" s="471"/>
      <c r="HI7" s="470"/>
      <c r="HJ7" s="470"/>
      <c r="HK7" s="472"/>
      <c r="HL7" s="125"/>
      <c r="HM7" s="469" t="s">
        <v>266</v>
      </c>
      <c r="HN7" s="470"/>
      <c r="HO7" s="471"/>
      <c r="HP7" s="470"/>
      <c r="HQ7" s="470"/>
      <c r="HR7" s="472"/>
      <c r="HS7" s="125"/>
      <c r="HT7" s="469" t="s">
        <v>217</v>
      </c>
      <c r="HU7" s="470"/>
      <c r="HV7" s="471"/>
      <c r="HW7" s="470" t="s">
        <v>266</v>
      </c>
      <c r="HX7" s="470"/>
      <c r="HY7" s="472"/>
      <c r="HZ7" s="125"/>
      <c r="IA7" s="469"/>
      <c r="IB7" s="470"/>
      <c r="IC7" s="471"/>
      <c r="ID7" s="470"/>
      <c r="IE7" s="470"/>
      <c r="IF7" s="472"/>
      <c r="IG7" s="125"/>
      <c r="IH7" s="469" t="s">
        <v>218</v>
      </c>
      <c r="II7" s="470"/>
      <c r="IJ7" s="471"/>
      <c r="IK7" s="470" t="s">
        <v>389</v>
      </c>
      <c r="IL7" s="470"/>
      <c r="IM7" s="472"/>
      <c r="IN7" s="125"/>
      <c r="IO7" s="469" t="s">
        <v>389</v>
      </c>
      <c r="IP7" s="470"/>
      <c r="IQ7" s="471"/>
      <c r="IR7" s="470" t="s">
        <v>219</v>
      </c>
      <c r="IS7" s="470"/>
      <c r="IT7" s="472"/>
      <c r="IU7" s="125"/>
      <c r="IV7" s="473"/>
      <c r="IW7" s="474"/>
      <c r="IX7" s="475"/>
      <c r="IY7" s="474"/>
      <c r="IZ7" s="474"/>
      <c r="JA7" s="476"/>
      <c r="JB7" s="125"/>
      <c r="JC7" s="469" t="s">
        <v>219</v>
      </c>
      <c r="JD7" s="470"/>
      <c r="JE7" s="471"/>
      <c r="JF7" s="470" t="s">
        <v>215</v>
      </c>
      <c r="JG7" s="470"/>
      <c r="JH7" s="472"/>
      <c r="JI7" s="125"/>
      <c r="JJ7" s="469"/>
      <c r="JK7" s="470"/>
      <c r="JL7" s="471"/>
      <c r="JM7" s="470"/>
      <c r="JN7" s="470"/>
      <c r="JO7" s="472"/>
      <c r="JP7" s="125"/>
      <c r="JQ7" s="469" t="s">
        <v>409</v>
      </c>
      <c r="JR7" s="470"/>
      <c r="JS7" s="471"/>
      <c r="JT7" s="470" t="s">
        <v>216</v>
      </c>
      <c r="JU7" s="470"/>
      <c r="JV7" s="472"/>
      <c r="JW7" s="125"/>
      <c r="JX7" s="473"/>
      <c r="JY7" s="474"/>
      <c r="JZ7" s="475"/>
      <c r="KA7" s="474"/>
      <c r="KB7" s="474"/>
      <c r="KC7" s="476"/>
      <c r="KD7" s="125"/>
      <c r="KE7" s="469" t="s">
        <v>266</v>
      </c>
      <c r="KF7" s="470"/>
      <c r="KG7" s="471"/>
      <c r="KH7" s="470" t="s">
        <v>210</v>
      </c>
      <c r="KI7" s="470"/>
      <c r="KJ7" s="472"/>
      <c r="KK7" s="125"/>
      <c r="KL7" s="469"/>
      <c r="KM7" s="470"/>
      <c r="KN7" s="471"/>
      <c r="KO7" s="470"/>
      <c r="KP7" s="470"/>
      <c r="KQ7" s="472"/>
      <c r="KR7" s="125"/>
      <c r="KS7" s="469"/>
      <c r="KT7" s="470"/>
      <c r="KU7" s="471"/>
      <c r="KV7" s="470"/>
      <c r="KW7" s="470"/>
      <c r="KX7" s="472"/>
      <c r="KY7" s="125"/>
      <c r="KZ7" s="473"/>
      <c r="LA7" s="474"/>
      <c r="LB7" s="475"/>
      <c r="LC7" s="474"/>
      <c r="LD7" s="474"/>
      <c r="LE7" s="476"/>
      <c r="LF7" s="125"/>
      <c r="LG7" s="469"/>
      <c r="LH7" s="470"/>
      <c r="LI7" s="471"/>
      <c r="LJ7" s="470"/>
      <c r="LK7" s="470"/>
      <c r="LL7" s="472"/>
      <c r="LM7" s="125"/>
      <c r="LN7" s="469"/>
      <c r="LO7" s="470"/>
      <c r="LP7" s="471"/>
      <c r="LQ7" s="470"/>
      <c r="LR7" s="470"/>
      <c r="LS7" s="472"/>
      <c r="LT7" s="125"/>
      <c r="LU7" s="469"/>
      <c r="LV7" s="470"/>
      <c r="LW7" s="471"/>
      <c r="LX7" s="470"/>
      <c r="LY7" s="470"/>
      <c r="LZ7" s="472"/>
      <c r="MA7" s="125"/>
      <c r="MB7" s="469"/>
      <c r="MC7" s="470"/>
      <c r="MD7" s="471"/>
      <c r="ME7" s="470"/>
      <c r="MF7" s="470"/>
      <c r="MG7" s="472"/>
      <c r="MH7" s="125"/>
      <c r="MI7" s="469"/>
      <c r="MJ7" s="470"/>
      <c r="MK7" s="471"/>
      <c r="ML7" s="470"/>
      <c r="MM7" s="470"/>
      <c r="MN7" s="472"/>
      <c r="MO7" s="125"/>
      <c r="MP7" s="473"/>
      <c r="MQ7" s="474"/>
      <c r="MR7" s="475"/>
      <c r="MS7" s="474"/>
      <c r="MT7" s="474"/>
      <c r="MU7" s="476"/>
      <c r="MV7" s="125"/>
      <c r="MW7" s="469"/>
      <c r="MX7" s="470"/>
      <c r="MY7" s="471"/>
      <c r="MZ7" s="470"/>
      <c r="NA7" s="470"/>
      <c r="NB7" s="472"/>
      <c r="NC7" s="125"/>
      <c r="ND7" s="469"/>
      <c r="NE7" s="470"/>
      <c r="NF7" s="471"/>
      <c r="NG7" s="470"/>
      <c r="NH7" s="470"/>
      <c r="NI7" s="472"/>
      <c r="NJ7" s="125"/>
      <c r="NK7" s="469"/>
      <c r="NL7" s="470"/>
      <c r="NM7" s="471"/>
      <c r="NN7" s="470"/>
      <c r="NO7" s="470"/>
      <c r="NP7" s="472"/>
      <c r="NQ7" s="125"/>
      <c r="NR7" s="473"/>
      <c r="NS7" s="474"/>
      <c r="NT7" s="475"/>
      <c r="NU7" s="474"/>
      <c r="NV7" s="474"/>
      <c r="NW7" s="476"/>
      <c r="NX7" s="125"/>
      <c r="NY7" s="469"/>
      <c r="NZ7" s="470"/>
      <c r="OA7" s="471"/>
      <c r="OB7" s="470"/>
      <c r="OC7" s="470"/>
      <c r="OD7" s="472"/>
      <c r="OE7" s="125"/>
      <c r="OF7" s="469"/>
      <c r="OG7" s="470"/>
      <c r="OH7" s="471"/>
      <c r="OI7" s="470"/>
      <c r="OJ7" s="470"/>
      <c r="OK7" s="472"/>
      <c r="OL7" s="125"/>
      <c r="OM7" s="469"/>
      <c r="ON7" s="470"/>
      <c r="OO7" s="471"/>
      <c r="OP7" s="470"/>
      <c r="OQ7" s="470"/>
      <c r="OR7" s="472"/>
      <c r="OS7" s="125"/>
      <c r="OT7" s="473"/>
      <c r="OU7" s="474"/>
      <c r="OV7" s="475"/>
      <c r="OW7" s="474"/>
      <c r="OX7" s="474"/>
      <c r="OY7" s="476"/>
      <c r="OZ7" s="125"/>
      <c r="PA7" s="469"/>
      <c r="PB7" s="470"/>
      <c r="PC7" s="471"/>
      <c r="PD7" s="470"/>
      <c r="PE7" s="470"/>
      <c r="PF7" s="472"/>
      <c r="PG7" s="125"/>
      <c r="PH7" s="469"/>
      <c r="PI7" s="470"/>
      <c r="PJ7" s="471"/>
      <c r="PK7" s="470"/>
      <c r="PL7" s="470"/>
      <c r="PM7" s="472"/>
      <c r="PN7" s="125"/>
      <c r="PO7" s="469"/>
      <c r="PP7" s="470"/>
      <c r="PQ7" s="471"/>
      <c r="PR7" s="470"/>
      <c r="PS7" s="470"/>
      <c r="PT7" s="472"/>
      <c r="PU7" s="125"/>
      <c r="PV7" s="473"/>
      <c r="PW7" s="474"/>
      <c r="PX7" s="475"/>
      <c r="PY7" s="474"/>
      <c r="PZ7" s="474"/>
      <c r="QA7" s="476"/>
      <c r="QB7" s="125"/>
      <c r="QC7" s="469"/>
      <c r="QD7" s="470"/>
      <c r="QE7" s="471"/>
      <c r="QF7" s="470"/>
      <c r="QG7" s="470"/>
      <c r="QH7" s="472"/>
      <c r="QI7" s="381"/>
      <c r="QJ7" s="469"/>
      <c r="QK7" s="470"/>
      <c r="QL7" s="471"/>
      <c r="QM7" s="470"/>
      <c r="QN7" s="470"/>
      <c r="QO7" s="472"/>
      <c r="QP7" s="381"/>
      <c r="QQ7" s="469"/>
      <c r="QR7" s="470"/>
      <c r="QS7" s="471"/>
      <c r="QT7" s="470"/>
      <c r="QU7" s="470"/>
      <c r="QV7" s="472"/>
    </row>
    <row r="8" spans="1:464" ht="12.75" customHeight="1">
      <c r="A8" s="519"/>
      <c r="B8" s="520"/>
      <c r="C8" s="521"/>
      <c r="D8" s="470"/>
      <c r="E8" s="527"/>
      <c r="F8" s="471"/>
      <c r="G8" s="527"/>
      <c r="H8" s="527"/>
      <c r="I8" s="472"/>
      <c r="J8" s="123"/>
      <c r="K8" s="469"/>
      <c r="L8" s="470"/>
      <c r="M8" s="471"/>
      <c r="N8" s="470"/>
      <c r="O8" s="470"/>
      <c r="P8" s="472"/>
      <c r="Q8" s="125"/>
      <c r="R8" s="469" t="s">
        <v>217</v>
      </c>
      <c r="S8" s="470"/>
      <c r="T8" s="471"/>
      <c r="U8" s="505"/>
      <c r="V8" s="470"/>
      <c r="W8" s="472"/>
      <c r="X8" s="125"/>
      <c r="Y8" s="469"/>
      <c r="Z8" s="470"/>
      <c r="AA8" s="471"/>
      <c r="AB8" s="470"/>
      <c r="AC8" s="470"/>
      <c r="AD8" s="472"/>
      <c r="AE8" s="125"/>
      <c r="AF8" s="473"/>
      <c r="AG8" s="474"/>
      <c r="AH8" s="475"/>
      <c r="AI8" s="474"/>
      <c r="AJ8" s="474"/>
      <c r="AK8" s="476"/>
      <c r="AL8" s="125"/>
      <c r="AM8" s="469"/>
      <c r="AN8" s="470"/>
      <c r="AO8" s="471"/>
      <c r="AP8" s="470"/>
      <c r="AQ8" s="470"/>
      <c r="AR8" s="472"/>
      <c r="AS8" s="125"/>
      <c r="AT8" s="469" t="s">
        <v>216</v>
      </c>
      <c r="AU8" s="470"/>
      <c r="AV8" s="471"/>
      <c r="AW8" s="470" t="s">
        <v>218</v>
      </c>
      <c r="AX8" s="470"/>
      <c r="AY8" s="472"/>
      <c r="AZ8" s="125"/>
      <c r="BA8" s="469" t="s">
        <v>217</v>
      </c>
      <c r="BB8" s="470"/>
      <c r="BC8" s="471"/>
      <c r="BD8" s="470" t="s">
        <v>207</v>
      </c>
      <c r="BE8" s="470"/>
      <c r="BF8" s="472"/>
      <c r="BG8" s="77"/>
      <c r="BH8" s="469" t="s">
        <v>217</v>
      </c>
      <c r="BI8" s="470"/>
      <c r="BJ8" s="471"/>
      <c r="BK8" s="470" t="s">
        <v>357</v>
      </c>
      <c r="BL8" s="470"/>
      <c r="BM8" s="472"/>
      <c r="BN8" s="125"/>
      <c r="BO8" s="469"/>
      <c r="BP8" s="470"/>
      <c r="BQ8" s="471"/>
      <c r="BR8" s="470"/>
      <c r="BS8" s="470"/>
      <c r="BT8" s="472"/>
      <c r="BU8" s="125"/>
      <c r="BV8" s="469"/>
      <c r="BW8" s="470"/>
      <c r="BX8" s="471"/>
      <c r="BY8" s="470"/>
      <c r="BZ8" s="470"/>
      <c r="CA8" s="472"/>
      <c r="CB8" s="125"/>
      <c r="CC8" s="469"/>
      <c r="CD8" s="470"/>
      <c r="CE8" s="471"/>
      <c r="CF8" s="470"/>
      <c r="CG8" s="470"/>
      <c r="CH8" s="472"/>
      <c r="CI8" s="125"/>
      <c r="CJ8" s="473"/>
      <c r="CK8" s="474"/>
      <c r="CL8" s="475"/>
      <c r="CM8" s="474"/>
      <c r="CN8" s="474"/>
      <c r="CO8" s="476"/>
      <c r="CP8" s="125"/>
      <c r="CQ8" s="469" t="s">
        <v>360</v>
      </c>
      <c r="CR8" s="470"/>
      <c r="CS8" s="471"/>
      <c r="CT8" s="470" t="s">
        <v>218</v>
      </c>
      <c r="CU8" s="470"/>
      <c r="CV8" s="472"/>
      <c r="CW8" s="125"/>
      <c r="CX8" s="469" t="s">
        <v>216</v>
      </c>
      <c r="CY8" s="470"/>
      <c r="CZ8" s="471"/>
      <c r="DA8" s="470"/>
      <c r="DB8" s="470"/>
      <c r="DC8" s="472"/>
      <c r="DD8" s="125"/>
      <c r="DE8" s="469"/>
      <c r="DF8" s="470"/>
      <c r="DG8" s="471"/>
      <c r="DH8" s="470"/>
      <c r="DI8" s="470"/>
      <c r="DJ8" s="472"/>
      <c r="DK8" s="125"/>
      <c r="DL8" s="469"/>
      <c r="DM8" s="470"/>
      <c r="DN8" s="471"/>
      <c r="DO8" s="470"/>
      <c r="DP8" s="470"/>
      <c r="DQ8" s="472"/>
      <c r="DR8" s="125"/>
      <c r="DS8" s="469"/>
      <c r="DT8" s="470"/>
      <c r="DU8" s="471"/>
      <c r="DV8" s="470"/>
      <c r="DW8" s="470"/>
      <c r="DX8" s="472"/>
      <c r="DY8" s="125"/>
      <c r="DZ8" s="469"/>
      <c r="EA8" s="470"/>
      <c r="EB8" s="471"/>
      <c r="EC8" s="470"/>
      <c r="ED8" s="470"/>
      <c r="EE8" s="472"/>
      <c r="EF8" s="125"/>
      <c r="EG8" s="469"/>
      <c r="EH8" s="470"/>
      <c r="EI8" s="471"/>
      <c r="EJ8" s="470"/>
      <c r="EK8" s="470"/>
      <c r="EL8" s="472"/>
      <c r="EM8" s="125"/>
      <c r="EN8" s="473" t="s">
        <v>216</v>
      </c>
      <c r="EO8" s="474"/>
      <c r="EP8" s="475"/>
      <c r="EQ8" s="474" t="s">
        <v>212</v>
      </c>
      <c r="ER8" s="474"/>
      <c r="ES8" s="476"/>
      <c r="ET8" s="125"/>
      <c r="EU8" s="469" t="s">
        <v>212</v>
      </c>
      <c r="EV8" s="470"/>
      <c r="EW8" s="471"/>
      <c r="EX8" s="470" t="s">
        <v>209</v>
      </c>
      <c r="EY8" s="470"/>
      <c r="EZ8" s="472"/>
      <c r="FA8" s="125"/>
      <c r="FB8" s="469"/>
      <c r="FC8" s="470"/>
      <c r="FD8" s="471"/>
      <c r="FE8" s="470"/>
      <c r="FF8" s="470"/>
      <c r="FG8" s="472"/>
      <c r="FH8" s="125"/>
      <c r="FI8" s="469"/>
      <c r="FJ8" s="470"/>
      <c r="FK8" s="471"/>
      <c r="FL8" s="470"/>
      <c r="FM8" s="470"/>
      <c r="FN8" s="472"/>
      <c r="FO8" s="125"/>
      <c r="FP8" s="473"/>
      <c r="FQ8" s="474"/>
      <c r="FR8" s="475"/>
      <c r="FS8" s="474"/>
      <c r="FT8" s="474"/>
      <c r="FU8" s="476"/>
      <c r="FV8" s="125"/>
      <c r="FW8" s="469"/>
      <c r="FX8" s="470"/>
      <c r="FY8" s="471"/>
      <c r="FZ8" s="470"/>
      <c r="GA8" s="470"/>
      <c r="GB8" s="472"/>
      <c r="GC8" s="125"/>
      <c r="GD8" s="469" t="s">
        <v>266</v>
      </c>
      <c r="GE8" s="470"/>
      <c r="GF8" s="471"/>
      <c r="GG8" s="470" t="s">
        <v>220</v>
      </c>
      <c r="GH8" s="470"/>
      <c r="GI8" s="472"/>
      <c r="GJ8" s="125"/>
      <c r="GK8" s="469"/>
      <c r="GL8" s="470"/>
      <c r="GM8" s="471"/>
      <c r="GN8" s="470"/>
      <c r="GO8" s="470"/>
      <c r="GP8" s="472"/>
      <c r="GQ8" s="125"/>
      <c r="GR8" s="469"/>
      <c r="GS8" s="470"/>
      <c r="GT8" s="471"/>
      <c r="GU8" s="470"/>
      <c r="GV8" s="470"/>
      <c r="GW8" s="472"/>
      <c r="GX8" s="125"/>
      <c r="GY8" s="469" t="s">
        <v>266</v>
      </c>
      <c r="GZ8" s="470"/>
      <c r="HA8" s="471"/>
      <c r="HB8" s="470" t="s">
        <v>216</v>
      </c>
      <c r="HC8" s="470"/>
      <c r="HD8" s="472"/>
      <c r="HE8" s="125"/>
      <c r="HF8" s="469"/>
      <c r="HG8" s="470"/>
      <c r="HH8" s="471"/>
      <c r="HI8" s="470"/>
      <c r="HJ8" s="470"/>
      <c r="HK8" s="472"/>
      <c r="HL8" s="125"/>
      <c r="HM8" s="469"/>
      <c r="HN8" s="470"/>
      <c r="HO8" s="471"/>
      <c r="HP8" s="470"/>
      <c r="HQ8" s="470"/>
      <c r="HR8" s="472"/>
      <c r="HS8" s="125"/>
      <c r="HT8" s="469"/>
      <c r="HU8" s="470"/>
      <c r="HV8" s="471"/>
      <c r="HW8" s="470" t="s">
        <v>389</v>
      </c>
      <c r="HX8" s="470"/>
      <c r="HY8" s="472"/>
      <c r="HZ8" s="125"/>
      <c r="IA8" s="469"/>
      <c r="IB8" s="470"/>
      <c r="IC8" s="471"/>
      <c r="ID8" s="470"/>
      <c r="IE8" s="470"/>
      <c r="IF8" s="472"/>
      <c r="IG8" s="125"/>
      <c r="IH8" s="469" t="s">
        <v>217</v>
      </c>
      <c r="II8" s="470"/>
      <c r="IJ8" s="471"/>
      <c r="IK8" s="470" t="s">
        <v>214</v>
      </c>
      <c r="IL8" s="470"/>
      <c r="IM8" s="472"/>
      <c r="IN8" s="125"/>
      <c r="IO8" s="469" t="s">
        <v>289</v>
      </c>
      <c r="IP8" s="470"/>
      <c r="IQ8" s="471"/>
      <c r="IR8" s="470"/>
      <c r="IS8" s="470"/>
      <c r="IT8" s="472"/>
      <c r="IU8" s="125"/>
      <c r="IV8" s="473"/>
      <c r="IW8" s="474"/>
      <c r="IX8" s="475"/>
      <c r="IY8" s="474"/>
      <c r="IZ8" s="474"/>
      <c r="JA8" s="476"/>
      <c r="JB8" s="125"/>
      <c r="JC8" s="469" t="s">
        <v>218</v>
      </c>
      <c r="JD8" s="470"/>
      <c r="JE8" s="471"/>
      <c r="JF8" s="470"/>
      <c r="JG8" s="470"/>
      <c r="JH8" s="472"/>
      <c r="JI8" s="125"/>
      <c r="JJ8" s="469"/>
      <c r="JK8" s="470"/>
      <c r="JL8" s="471"/>
      <c r="JM8" s="470"/>
      <c r="JN8" s="470"/>
      <c r="JO8" s="472"/>
      <c r="JP8" s="125"/>
      <c r="JQ8" s="469" t="s">
        <v>216</v>
      </c>
      <c r="JR8" s="470"/>
      <c r="JS8" s="471"/>
      <c r="JT8" s="470" t="s">
        <v>266</v>
      </c>
      <c r="JU8" s="470"/>
      <c r="JV8" s="472"/>
      <c r="JW8" s="125"/>
      <c r="JX8" s="473"/>
      <c r="JY8" s="474"/>
      <c r="JZ8" s="475"/>
      <c r="KA8" s="474"/>
      <c r="KB8" s="474"/>
      <c r="KC8" s="476"/>
      <c r="KD8" s="125"/>
      <c r="KE8" s="469" t="s">
        <v>219</v>
      </c>
      <c r="KF8" s="470"/>
      <c r="KG8" s="471"/>
      <c r="KH8" s="470"/>
      <c r="KI8" s="470"/>
      <c r="KJ8" s="472"/>
      <c r="KK8" s="125"/>
      <c r="KL8" s="469"/>
      <c r="KM8" s="470"/>
      <c r="KN8" s="471"/>
      <c r="KO8" s="470"/>
      <c r="KP8" s="470"/>
      <c r="KQ8" s="472"/>
      <c r="KR8" s="125"/>
      <c r="KS8" s="469"/>
      <c r="KT8" s="470"/>
      <c r="KU8" s="471"/>
      <c r="KV8" s="470"/>
      <c r="KW8" s="470"/>
      <c r="KX8" s="472"/>
      <c r="KY8" s="125"/>
      <c r="KZ8" s="473"/>
      <c r="LA8" s="474"/>
      <c r="LB8" s="475"/>
      <c r="LC8" s="474"/>
      <c r="LD8" s="474"/>
      <c r="LE8" s="476"/>
      <c r="LF8" s="125"/>
      <c r="LG8" s="469"/>
      <c r="LH8" s="470"/>
      <c r="LI8" s="471"/>
      <c r="LJ8" s="470"/>
      <c r="LK8" s="470"/>
      <c r="LL8" s="472"/>
      <c r="LM8" s="125"/>
      <c r="LN8" s="469"/>
      <c r="LO8" s="470"/>
      <c r="LP8" s="471"/>
      <c r="LQ8" s="470"/>
      <c r="LR8" s="470"/>
      <c r="LS8" s="472"/>
      <c r="LT8" s="125"/>
      <c r="LU8" s="469"/>
      <c r="LV8" s="470"/>
      <c r="LW8" s="471"/>
      <c r="LX8" s="470"/>
      <c r="LY8" s="470"/>
      <c r="LZ8" s="472"/>
      <c r="MA8" s="125"/>
      <c r="MB8" s="469"/>
      <c r="MC8" s="470"/>
      <c r="MD8" s="471"/>
      <c r="ME8" s="470"/>
      <c r="MF8" s="470"/>
      <c r="MG8" s="472"/>
      <c r="MH8" s="125"/>
      <c r="MI8" s="469"/>
      <c r="MJ8" s="470"/>
      <c r="MK8" s="471"/>
      <c r="ML8" s="470"/>
      <c r="MM8" s="470"/>
      <c r="MN8" s="472"/>
      <c r="MO8" s="125"/>
      <c r="MP8" s="473"/>
      <c r="MQ8" s="474"/>
      <c r="MR8" s="475"/>
      <c r="MS8" s="474"/>
      <c r="MT8" s="474"/>
      <c r="MU8" s="476"/>
      <c r="MV8" s="125"/>
      <c r="MW8" s="469"/>
      <c r="MX8" s="470"/>
      <c r="MY8" s="471"/>
      <c r="MZ8" s="470"/>
      <c r="NA8" s="470"/>
      <c r="NB8" s="472"/>
      <c r="NC8" s="125"/>
      <c r="ND8" s="469"/>
      <c r="NE8" s="470"/>
      <c r="NF8" s="471"/>
      <c r="NG8" s="470"/>
      <c r="NH8" s="470"/>
      <c r="NI8" s="472"/>
      <c r="NJ8" s="125"/>
      <c r="NK8" s="469"/>
      <c r="NL8" s="470"/>
      <c r="NM8" s="471"/>
      <c r="NN8" s="470"/>
      <c r="NO8" s="470"/>
      <c r="NP8" s="472"/>
      <c r="NQ8" s="125"/>
      <c r="NR8" s="473"/>
      <c r="NS8" s="474"/>
      <c r="NT8" s="475"/>
      <c r="NU8" s="474"/>
      <c r="NV8" s="474"/>
      <c r="NW8" s="476"/>
      <c r="NX8" s="125"/>
      <c r="NY8" s="469"/>
      <c r="NZ8" s="470"/>
      <c r="OA8" s="471"/>
      <c r="OB8" s="470"/>
      <c r="OC8" s="470"/>
      <c r="OD8" s="472"/>
      <c r="OE8" s="125"/>
      <c r="OF8" s="469"/>
      <c r="OG8" s="470"/>
      <c r="OH8" s="471"/>
      <c r="OI8" s="470"/>
      <c r="OJ8" s="470"/>
      <c r="OK8" s="472"/>
      <c r="OL8" s="125"/>
      <c r="OM8" s="469"/>
      <c r="ON8" s="470"/>
      <c r="OO8" s="471"/>
      <c r="OP8" s="470"/>
      <c r="OQ8" s="470"/>
      <c r="OR8" s="472"/>
      <c r="OS8" s="125"/>
      <c r="OT8" s="473"/>
      <c r="OU8" s="474"/>
      <c r="OV8" s="475"/>
      <c r="OW8" s="474"/>
      <c r="OX8" s="474"/>
      <c r="OY8" s="476"/>
      <c r="OZ8" s="125"/>
      <c r="PA8" s="469"/>
      <c r="PB8" s="470"/>
      <c r="PC8" s="471"/>
      <c r="PD8" s="470"/>
      <c r="PE8" s="470"/>
      <c r="PF8" s="472"/>
      <c r="PG8" s="125"/>
      <c r="PH8" s="469"/>
      <c r="PI8" s="470"/>
      <c r="PJ8" s="471"/>
      <c r="PK8" s="470"/>
      <c r="PL8" s="470"/>
      <c r="PM8" s="472"/>
      <c r="PN8" s="125"/>
      <c r="PO8" s="469"/>
      <c r="PP8" s="470"/>
      <c r="PQ8" s="471"/>
      <c r="PR8" s="470"/>
      <c r="PS8" s="470"/>
      <c r="PT8" s="472"/>
      <c r="PU8" s="125"/>
      <c r="PV8" s="473"/>
      <c r="PW8" s="474"/>
      <c r="PX8" s="475"/>
      <c r="PY8" s="474"/>
      <c r="PZ8" s="474"/>
      <c r="QA8" s="476"/>
      <c r="QB8" s="125"/>
      <c r="QC8" s="469"/>
      <c r="QD8" s="470"/>
      <c r="QE8" s="471"/>
      <c r="QF8" s="470"/>
      <c r="QG8" s="470"/>
      <c r="QH8" s="472"/>
      <c r="QI8" s="381"/>
      <c r="QJ8" s="469"/>
      <c r="QK8" s="470"/>
      <c r="QL8" s="471"/>
      <c r="QM8" s="470"/>
      <c r="QN8" s="470"/>
      <c r="QO8" s="472"/>
      <c r="QP8" s="381"/>
      <c r="QQ8" s="469"/>
      <c r="QR8" s="470"/>
      <c r="QS8" s="471"/>
      <c r="QT8" s="470"/>
      <c r="QU8" s="470"/>
      <c r="QV8" s="472"/>
    </row>
    <row r="9" spans="1:464" ht="12.75" customHeight="1" thickBot="1">
      <c r="A9" s="519"/>
      <c r="B9" s="520"/>
      <c r="C9" s="521"/>
      <c r="D9" s="478"/>
      <c r="E9" s="478"/>
      <c r="F9" s="481"/>
      <c r="G9" s="477"/>
      <c r="H9" s="478"/>
      <c r="I9" s="479"/>
      <c r="J9" s="123"/>
      <c r="K9" s="480"/>
      <c r="L9" s="478"/>
      <c r="M9" s="481"/>
      <c r="N9" s="477"/>
      <c r="O9" s="478"/>
      <c r="P9" s="479"/>
      <c r="Q9" s="124"/>
      <c r="R9" s="469"/>
      <c r="S9" s="470"/>
      <c r="T9" s="471"/>
      <c r="U9" s="505"/>
      <c r="V9" s="470"/>
      <c r="W9" s="472"/>
      <c r="X9" s="124"/>
      <c r="Y9" s="480"/>
      <c r="Z9" s="478"/>
      <c r="AA9" s="481"/>
      <c r="AB9" s="477"/>
      <c r="AC9" s="478"/>
      <c r="AD9" s="479"/>
      <c r="AE9" s="124"/>
      <c r="AF9" s="480"/>
      <c r="AG9" s="478"/>
      <c r="AH9" s="481"/>
      <c r="AI9" s="477"/>
      <c r="AJ9" s="478"/>
      <c r="AK9" s="479"/>
      <c r="AL9" s="124"/>
      <c r="AM9" s="480"/>
      <c r="AN9" s="478"/>
      <c r="AO9" s="481"/>
      <c r="AP9" s="477"/>
      <c r="AQ9" s="478"/>
      <c r="AR9" s="479"/>
      <c r="AS9" s="124"/>
      <c r="AT9" s="480"/>
      <c r="AU9" s="478"/>
      <c r="AV9" s="481"/>
      <c r="AW9" s="477"/>
      <c r="AX9" s="478"/>
      <c r="AY9" s="479"/>
      <c r="AZ9" s="124"/>
      <c r="BA9" s="480"/>
      <c r="BB9" s="478"/>
      <c r="BC9" s="481"/>
      <c r="BD9" s="477"/>
      <c r="BE9" s="478"/>
      <c r="BF9" s="479"/>
      <c r="BG9" s="84"/>
      <c r="BH9" s="480"/>
      <c r="BI9" s="478"/>
      <c r="BJ9" s="481"/>
      <c r="BK9" s="477"/>
      <c r="BL9" s="478"/>
      <c r="BM9" s="479"/>
      <c r="BN9" s="124"/>
      <c r="BO9" s="480"/>
      <c r="BP9" s="478"/>
      <c r="BQ9" s="481"/>
      <c r="BR9" s="477"/>
      <c r="BS9" s="478"/>
      <c r="BT9" s="479"/>
      <c r="BU9" s="124"/>
      <c r="BV9" s="480"/>
      <c r="BW9" s="478"/>
      <c r="BX9" s="481"/>
      <c r="BY9" s="477"/>
      <c r="BZ9" s="478"/>
      <c r="CA9" s="479"/>
      <c r="CB9" s="124"/>
      <c r="CC9" s="480"/>
      <c r="CD9" s="478"/>
      <c r="CE9" s="481"/>
      <c r="CF9" s="477"/>
      <c r="CG9" s="478"/>
      <c r="CH9" s="479"/>
      <c r="CI9" s="124"/>
      <c r="CJ9" s="480"/>
      <c r="CK9" s="478"/>
      <c r="CL9" s="481"/>
      <c r="CM9" s="477"/>
      <c r="CN9" s="478"/>
      <c r="CO9" s="479"/>
      <c r="CP9" s="124"/>
      <c r="CQ9" s="480" t="s">
        <v>216</v>
      </c>
      <c r="CR9" s="478"/>
      <c r="CS9" s="481"/>
      <c r="CT9" s="477" t="s">
        <v>266</v>
      </c>
      <c r="CU9" s="478"/>
      <c r="CV9" s="479"/>
      <c r="CW9" s="124"/>
      <c r="CX9" s="480"/>
      <c r="CY9" s="478"/>
      <c r="CZ9" s="481"/>
      <c r="DA9" s="477"/>
      <c r="DB9" s="478"/>
      <c r="DC9" s="479"/>
      <c r="DD9" s="124"/>
      <c r="DE9" s="480"/>
      <c r="DF9" s="478"/>
      <c r="DG9" s="481"/>
      <c r="DH9" s="477"/>
      <c r="DI9" s="478"/>
      <c r="DJ9" s="479"/>
      <c r="DK9" s="124"/>
      <c r="DL9" s="480"/>
      <c r="DM9" s="478"/>
      <c r="DN9" s="481"/>
      <c r="DO9" s="477"/>
      <c r="DP9" s="478"/>
      <c r="DQ9" s="479"/>
      <c r="DR9" s="124"/>
      <c r="DS9" s="480"/>
      <c r="DT9" s="478"/>
      <c r="DU9" s="481"/>
      <c r="DV9" s="477"/>
      <c r="DW9" s="478"/>
      <c r="DX9" s="479"/>
      <c r="DY9" s="124"/>
      <c r="DZ9" s="480"/>
      <c r="EA9" s="478"/>
      <c r="EB9" s="481"/>
      <c r="EC9" s="477"/>
      <c r="ED9" s="478"/>
      <c r="EE9" s="479"/>
      <c r="EF9" s="124"/>
      <c r="EG9" s="480"/>
      <c r="EH9" s="478"/>
      <c r="EI9" s="481"/>
      <c r="EJ9" s="477"/>
      <c r="EK9" s="478"/>
      <c r="EL9" s="479"/>
      <c r="EM9" s="124"/>
      <c r="EN9" s="480"/>
      <c r="EO9" s="478"/>
      <c r="EP9" s="481"/>
      <c r="EQ9" s="477"/>
      <c r="ER9" s="478"/>
      <c r="ES9" s="479"/>
      <c r="ET9" s="124"/>
      <c r="EU9" s="480"/>
      <c r="EV9" s="478"/>
      <c r="EW9" s="481"/>
      <c r="EX9" s="477"/>
      <c r="EY9" s="478"/>
      <c r="EZ9" s="479"/>
      <c r="FA9" s="124"/>
      <c r="FB9" s="480"/>
      <c r="FC9" s="478"/>
      <c r="FD9" s="481"/>
      <c r="FE9" s="477"/>
      <c r="FF9" s="478"/>
      <c r="FG9" s="479"/>
      <c r="FH9" s="124"/>
      <c r="FI9" s="480"/>
      <c r="FJ9" s="478"/>
      <c r="FK9" s="481"/>
      <c r="FL9" s="477"/>
      <c r="FM9" s="478"/>
      <c r="FN9" s="479"/>
      <c r="FO9" s="124"/>
      <c r="FP9" s="480"/>
      <c r="FQ9" s="478"/>
      <c r="FR9" s="481"/>
      <c r="FS9" s="477"/>
      <c r="FT9" s="478"/>
      <c r="FU9" s="479"/>
      <c r="FV9" s="124"/>
      <c r="FW9" s="480"/>
      <c r="FX9" s="478"/>
      <c r="FY9" s="481"/>
      <c r="FZ9" s="477"/>
      <c r="GA9" s="478"/>
      <c r="GB9" s="479"/>
      <c r="GC9" s="124"/>
      <c r="GD9" s="480" t="s">
        <v>216</v>
      </c>
      <c r="GE9" s="478"/>
      <c r="GF9" s="481"/>
      <c r="GG9" s="477" t="s">
        <v>212</v>
      </c>
      <c r="GH9" s="478"/>
      <c r="GI9" s="479"/>
      <c r="GJ9" s="124"/>
      <c r="GK9" s="480"/>
      <c r="GL9" s="478"/>
      <c r="GM9" s="481"/>
      <c r="GN9" s="477"/>
      <c r="GO9" s="478"/>
      <c r="GP9" s="479"/>
      <c r="GQ9" s="124"/>
      <c r="GR9" s="480"/>
      <c r="GS9" s="478"/>
      <c r="GT9" s="481"/>
      <c r="GU9" s="477"/>
      <c r="GV9" s="478"/>
      <c r="GW9" s="479"/>
      <c r="GX9" s="124"/>
      <c r="GY9" s="480"/>
      <c r="GZ9" s="478"/>
      <c r="HA9" s="481"/>
      <c r="HB9" s="477"/>
      <c r="HC9" s="478"/>
      <c r="HD9" s="479"/>
      <c r="HE9" s="124"/>
      <c r="HF9" s="480"/>
      <c r="HG9" s="478"/>
      <c r="HH9" s="481"/>
      <c r="HI9" s="477"/>
      <c r="HJ9" s="478"/>
      <c r="HK9" s="479"/>
      <c r="HL9" s="124"/>
      <c r="HM9" s="480"/>
      <c r="HN9" s="478"/>
      <c r="HO9" s="481"/>
      <c r="HP9" s="477"/>
      <c r="HQ9" s="478"/>
      <c r="HR9" s="479"/>
      <c r="HS9" s="124"/>
      <c r="HT9" s="480"/>
      <c r="HU9" s="478"/>
      <c r="HV9" s="481"/>
      <c r="HW9" s="477" t="s">
        <v>208</v>
      </c>
      <c r="HX9" s="478"/>
      <c r="HY9" s="479"/>
      <c r="HZ9" s="124"/>
      <c r="IA9" s="480"/>
      <c r="IB9" s="478"/>
      <c r="IC9" s="481"/>
      <c r="ID9" s="477"/>
      <c r="IE9" s="478"/>
      <c r="IF9" s="479"/>
      <c r="IG9" s="124"/>
      <c r="IH9" s="480" t="s">
        <v>207</v>
      </c>
      <c r="II9" s="478"/>
      <c r="IJ9" s="481"/>
      <c r="IK9" s="477" t="s">
        <v>289</v>
      </c>
      <c r="IL9" s="478"/>
      <c r="IM9" s="479"/>
      <c r="IN9" s="124"/>
      <c r="IO9" s="480" t="s">
        <v>219</v>
      </c>
      <c r="IP9" s="478"/>
      <c r="IQ9" s="481"/>
      <c r="IR9" s="477" t="s">
        <v>218</v>
      </c>
      <c r="IS9" s="478"/>
      <c r="IT9" s="479"/>
      <c r="IU9" s="124"/>
      <c r="IV9" s="480"/>
      <c r="IW9" s="478"/>
      <c r="IX9" s="481"/>
      <c r="IY9" s="477"/>
      <c r="IZ9" s="478"/>
      <c r="JA9" s="479"/>
      <c r="JB9" s="124"/>
      <c r="JC9" s="480"/>
      <c r="JD9" s="478"/>
      <c r="JE9" s="481"/>
      <c r="JF9" s="477"/>
      <c r="JG9" s="478"/>
      <c r="JH9" s="479"/>
      <c r="JI9" s="124"/>
      <c r="JJ9" s="480"/>
      <c r="JK9" s="478"/>
      <c r="JL9" s="481"/>
      <c r="JM9" s="477"/>
      <c r="JN9" s="478"/>
      <c r="JO9" s="479"/>
      <c r="JP9" s="124"/>
      <c r="JQ9" s="480" t="s">
        <v>266</v>
      </c>
      <c r="JR9" s="478"/>
      <c r="JS9" s="481"/>
      <c r="JT9" s="477" t="s">
        <v>219</v>
      </c>
      <c r="JU9" s="478"/>
      <c r="JV9" s="479"/>
      <c r="JW9" s="124"/>
      <c r="JX9" s="480"/>
      <c r="JY9" s="478"/>
      <c r="JZ9" s="481"/>
      <c r="KA9" s="477"/>
      <c r="KB9" s="478"/>
      <c r="KC9" s="479"/>
      <c r="KD9" s="124"/>
      <c r="KE9" s="480" t="s">
        <v>215</v>
      </c>
      <c r="KF9" s="478"/>
      <c r="KG9" s="481"/>
      <c r="KH9" s="477"/>
      <c r="KI9" s="478"/>
      <c r="KJ9" s="479"/>
      <c r="KK9" s="124"/>
      <c r="KL9" s="480"/>
      <c r="KM9" s="478"/>
      <c r="KN9" s="481"/>
      <c r="KO9" s="477"/>
      <c r="KP9" s="478"/>
      <c r="KQ9" s="479"/>
      <c r="KR9" s="124"/>
      <c r="KS9" s="480"/>
      <c r="KT9" s="478"/>
      <c r="KU9" s="481"/>
      <c r="KV9" s="477"/>
      <c r="KW9" s="478"/>
      <c r="KX9" s="479"/>
      <c r="KY9" s="124"/>
      <c r="KZ9" s="480"/>
      <c r="LA9" s="478"/>
      <c r="LB9" s="481"/>
      <c r="LC9" s="477"/>
      <c r="LD9" s="478"/>
      <c r="LE9" s="479"/>
      <c r="LF9" s="124"/>
      <c r="LG9" s="480"/>
      <c r="LH9" s="478"/>
      <c r="LI9" s="481"/>
      <c r="LJ9" s="477"/>
      <c r="LK9" s="478"/>
      <c r="LL9" s="479"/>
      <c r="LM9" s="124"/>
      <c r="LN9" s="480"/>
      <c r="LO9" s="478"/>
      <c r="LP9" s="481"/>
      <c r="LQ9" s="477"/>
      <c r="LR9" s="478"/>
      <c r="LS9" s="479"/>
      <c r="LT9" s="124"/>
      <c r="LU9" s="480"/>
      <c r="LV9" s="478"/>
      <c r="LW9" s="481"/>
      <c r="LX9" s="477"/>
      <c r="LY9" s="478"/>
      <c r="LZ9" s="479"/>
      <c r="MA9" s="124"/>
      <c r="MB9" s="480"/>
      <c r="MC9" s="478"/>
      <c r="MD9" s="481"/>
      <c r="ME9" s="477"/>
      <c r="MF9" s="478"/>
      <c r="MG9" s="479"/>
      <c r="MH9" s="124"/>
      <c r="MI9" s="480"/>
      <c r="MJ9" s="478"/>
      <c r="MK9" s="481"/>
      <c r="ML9" s="477"/>
      <c r="MM9" s="478"/>
      <c r="MN9" s="479"/>
      <c r="MO9" s="124"/>
      <c r="MP9" s="480"/>
      <c r="MQ9" s="478"/>
      <c r="MR9" s="481"/>
      <c r="MS9" s="477"/>
      <c r="MT9" s="478"/>
      <c r="MU9" s="479"/>
      <c r="MV9" s="124"/>
      <c r="MW9" s="480"/>
      <c r="MX9" s="478"/>
      <c r="MY9" s="481"/>
      <c r="MZ9" s="477"/>
      <c r="NA9" s="478"/>
      <c r="NB9" s="479"/>
      <c r="NC9" s="124"/>
      <c r="ND9" s="480"/>
      <c r="NE9" s="478"/>
      <c r="NF9" s="481"/>
      <c r="NG9" s="477"/>
      <c r="NH9" s="478"/>
      <c r="NI9" s="479"/>
      <c r="NJ9" s="124"/>
      <c r="NK9" s="480"/>
      <c r="NL9" s="478"/>
      <c r="NM9" s="481"/>
      <c r="NN9" s="477"/>
      <c r="NO9" s="478"/>
      <c r="NP9" s="479"/>
      <c r="NQ9" s="124"/>
      <c r="NR9" s="480"/>
      <c r="NS9" s="478"/>
      <c r="NT9" s="481"/>
      <c r="NU9" s="477"/>
      <c r="NV9" s="478"/>
      <c r="NW9" s="479"/>
      <c r="NX9" s="124"/>
      <c r="NY9" s="480"/>
      <c r="NZ9" s="478"/>
      <c r="OA9" s="481"/>
      <c r="OB9" s="477"/>
      <c r="OC9" s="478"/>
      <c r="OD9" s="479"/>
      <c r="OE9" s="124"/>
      <c r="OF9" s="480"/>
      <c r="OG9" s="478"/>
      <c r="OH9" s="481"/>
      <c r="OI9" s="477"/>
      <c r="OJ9" s="478"/>
      <c r="OK9" s="479"/>
      <c r="OL9" s="124"/>
      <c r="OM9" s="480"/>
      <c r="ON9" s="478"/>
      <c r="OO9" s="481"/>
      <c r="OP9" s="477"/>
      <c r="OQ9" s="478"/>
      <c r="OR9" s="479"/>
      <c r="OS9" s="124"/>
      <c r="OT9" s="480"/>
      <c r="OU9" s="478"/>
      <c r="OV9" s="481"/>
      <c r="OW9" s="477"/>
      <c r="OX9" s="478"/>
      <c r="OY9" s="479"/>
      <c r="OZ9" s="124"/>
      <c r="PA9" s="480"/>
      <c r="PB9" s="478"/>
      <c r="PC9" s="481"/>
      <c r="PD9" s="477"/>
      <c r="PE9" s="478"/>
      <c r="PF9" s="479"/>
      <c r="PG9" s="124"/>
      <c r="PH9" s="480"/>
      <c r="PI9" s="478"/>
      <c r="PJ9" s="481"/>
      <c r="PK9" s="477"/>
      <c r="PL9" s="478"/>
      <c r="PM9" s="479"/>
      <c r="PN9" s="124"/>
      <c r="PO9" s="480"/>
      <c r="PP9" s="478"/>
      <c r="PQ9" s="481"/>
      <c r="PR9" s="477"/>
      <c r="PS9" s="478"/>
      <c r="PT9" s="479"/>
      <c r="PU9" s="124"/>
      <c r="PV9" s="480"/>
      <c r="PW9" s="478"/>
      <c r="PX9" s="481"/>
      <c r="PY9" s="477"/>
      <c r="PZ9" s="478"/>
      <c r="QA9" s="479"/>
      <c r="QB9" s="124"/>
      <c r="QC9" s="480"/>
      <c r="QD9" s="478"/>
      <c r="QE9" s="481"/>
      <c r="QF9" s="477"/>
      <c r="QG9" s="478"/>
      <c r="QH9" s="479"/>
      <c r="QI9" s="381"/>
      <c r="QJ9" s="480"/>
      <c r="QK9" s="478"/>
      <c r="QL9" s="481"/>
      <c r="QM9" s="477"/>
      <c r="QN9" s="478"/>
      <c r="QO9" s="479"/>
      <c r="QP9" s="381"/>
      <c r="QQ9" s="480"/>
      <c r="QR9" s="478"/>
      <c r="QS9" s="481"/>
      <c r="QT9" s="477"/>
      <c r="QU9" s="478"/>
      <c r="QV9" s="479"/>
    </row>
    <row r="10" spans="1:464" ht="5.0999999999999996" customHeight="1" thickBot="1">
      <c r="A10" s="522"/>
      <c r="B10" s="523"/>
      <c r="C10" s="524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>
      <c r="A11" s="492" t="s">
        <v>152</v>
      </c>
      <c r="B11" s="493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75" t="s">
        <v>48</v>
      </c>
      <c r="AO11" s="375" t="s">
        <v>47</v>
      </c>
      <c r="AP11" s="375" t="s">
        <v>44</v>
      </c>
      <c r="AQ11" s="376" t="s">
        <v>49</v>
      </c>
      <c r="AR11" s="377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>
        <f>IF(ISBLANK($JA$3),"",IF(ISBLANK(Tipy!HL6),0,IF(AND(Tipy!HL6=Výsledky!$IY$3,Tipy!HN6=Výsledky!$JA$3),60,0)))</f>
        <v>0</v>
      </c>
      <c r="IW12" s="61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61">
        <f>IF(ISBLANK($JA$3),"",IF(OR(Tipy!HO6=Výsledky!$IV$6,Tipy!HO6=Výsledky!$IV$7,Tipy!HO6=Výsledky!$IV$8,Tipy!HO6=Výsledky!$IV$9),IF(VLOOKUP(Tipy!HO6,'Kategórie hráčov'!$A$2:$B$46,2,FALSE)=30,30,20),0))</f>
        <v>0</v>
      </c>
      <c r="IY12" s="61">
        <f>IF(ISBLANK($JA$3),"",IF(OR(Tipy!HP6=Výsledky!$IY$6,Tipy!HP6=Výsledky!$IY$7,Tipy!HP6=Výsledky!$IY$8,Tipy!HP6=Výsledky!$IY$9),IF(VLOOKUP(Tipy!HP6,'Kategórie hráčov'!$A$2:$B$46,2,FALSE)=30,30,20),0))</f>
        <v>0</v>
      </c>
      <c r="IZ12" s="62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5">
        <f>IF(ISBLANK($JA$3),"",IF(ISBLANK(Tipy!HL6),"-",SUM(IV12:IZ12)))</f>
        <v>0</v>
      </c>
      <c r="JB12" s="64"/>
      <c r="JC12" s="105">
        <f>IF(ISBLANK($JH$3),"",IF(ISBLANK(Tipy!HR6),0,IF(AND(Tipy!HR6=Výsledky!$JF$3,Tipy!HT6=Výsledky!$JH$3),60,0)))</f>
        <v>0</v>
      </c>
      <c r="JD12" s="10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06">
        <f>IF(ISBLANK($JH$3),"",IF(OR(Tipy!HU6=Výsledky!$JC$6,Tipy!HU6=Výsledky!$JC$7,Tipy!HU6=Výsledky!$JC$8,Tipy!HU6=Výsledky!$JC$9),VLOOKUP(Tipy!HU6,'Kategórie hráčov'!$A$2:$B$51,2,FALSE),0))</f>
        <v>20</v>
      </c>
      <c r="JF12" s="106">
        <f>IF(ISBLANK($JH$3),"",IF(OR(Tipy!HV6=Výsledky!$JF$6,Tipy!HV6=Výsledky!$JF$7,Tipy!HV6=Výsledky!$JF$8,Tipy!HV6=Výsledky!$JF$9),VLOOKUP(Tipy!HV6,'Kategórie hráčov'!$A$27:$B$76,2,FALSE),0))</f>
        <v>0</v>
      </c>
      <c r="JG12" s="31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63">
        <f>IF(ISBLANK($JH$3),"",IF(ISBLANK(Tipy!HR6),"-",SUM(JC12:JG12)))</f>
        <v>40</v>
      </c>
      <c r="JI12" s="64"/>
      <c r="JJ12" s="61">
        <f>IF(ISBLANK($JH$3),"",IF(ISBLANK(Tipy!HX6),0,IF(AND(Tipy!HX6=Výsledky!$JF$3,Tipy!HZ6=Výsledky!$JH$3),60,0)))</f>
        <v>0</v>
      </c>
      <c r="JK12" s="61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61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61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62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5" t="str">
        <f>IF(ISBLANK($JH$3),"",IF(ISBLANK(Tipy!HX6),"-",SUM(JJ12:JN12)))</f>
        <v>-</v>
      </c>
      <c r="JP12" s="64"/>
      <c r="JQ12" s="61">
        <f>IF(ISBLANK($JV$3),"",IF(ISBLANK(Tipy!ID6),0,IF(AND(Tipy!ID6=Výsledky!$JT$3,Tipy!IF6=Výsledky!$JV$3),60,0)))</f>
        <v>0</v>
      </c>
      <c r="JR12" s="61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61">
        <f>IF(ISBLANK($JV$3),"",IF(OR(Tipy!IG6=Výsledky!$JQ$6,Tipy!IG6=Výsledky!$JQ$7,Tipy!IG6=Výsledky!$JQ$8,Tipy!IG6=Výsledky!$JQ$9),VLOOKUP(Tipy!IG6,'Kategórie hráčov'!$A$2:$B$51,2,FALSE),0))</f>
        <v>0</v>
      </c>
      <c r="JT12" s="61">
        <f>IF(ISBLANK($JV$3),"",IF(OR(Tipy!IH6=Výsledky!$JT$6,Tipy!IH6=Výsledky!$JT$7,Tipy!IH6=Výsledky!$JT$8,Tipy!IH6=Výsledky!$JT$9),VLOOKUP(Tipy!IH6,'Kategórie hráčov'!$A$27:$B$76,2,FALSE),0))</f>
        <v>20</v>
      </c>
      <c r="JU12" s="62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5">
        <f>IF(ISBLANK($JV$3),"",IF(ISBLANK(Tipy!ID6),"-",SUM(JQ12:JU12)))</f>
        <v>40</v>
      </c>
      <c r="JW12" s="64"/>
      <c r="JX12" s="61">
        <f>IF(ISBLANK($KQ$3),"",IF(ISBLANK(Tipy!IJ6),0,IF(AND(Tipy!IJ6=Výsledky!$KO$3,Tipy!IL6=Výsledky!$KQ$3),60,0)))</f>
        <v>0</v>
      </c>
      <c r="JY12" s="61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61">
        <f>IF(ISBLANK($KQ$3),"",IF(OR(Tipy!IM6=Výsledky!$JX$6,Tipy!IM6=Výsledky!$JX$7,Tipy!IM6=Výsledky!$JX$8,Tipy!IM6=Výsledky!$JX$9),IF(VLOOKUP(Tipy!IM6,'Kategórie hráčov'!$A$2:$B$46,2,FALSE)=30,30,20),0))</f>
        <v>0</v>
      </c>
      <c r="KA12" s="61">
        <f>IF(ISBLANK($KQ$3),"",IF(OR(Tipy!IN6=Výsledky!$KA$6,Tipy!IN6=Výsledky!$KA$7,Tipy!IN6=Výsledky!$KA$8,Tipy!IN6=Výsledky!$KA$9),IF(VLOOKUP(Tipy!IN6,'Kategórie hráčov'!$A$2:$B$46,2,FALSE)=30,30,20),0))</f>
        <v>0</v>
      </c>
      <c r="KB12" s="62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5" t="str">
        <f>IF(ISBLANK($KQ$3),"",IF(ISBLANK(Tipy!IJ6),"-",SUM(JX12:KB12)))</f>
        <v>-</v>
      </c>
      <c r="KD12" s="64"/>
      <c r="KE12" s="61">
        <f>IF(ISBLANK($KJ$3),"",IF(ISBLANK(Tipy!IP6),0,IF(AND(Tipy!IP6=Výsledky!$KH$3,Tipy!IR6=Výsledky!$KJ$3),60,0)))</f>
        <v>0</v>
      </c>
      <c r="KF12" s="61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61">
        <f>IF(ISBLANK($KJ$3),"",IF(OR(Tipy!IS6=Výsledky!$KE$6,Tipy!IS6=Výsledky!$KE$7,Tipy!IS6=Výsledky!$KE$8,Tipy!IS6=Výsledky!$KE$9),VLOOKUP(Tipy!IS6,'Kategórie hráčov'!$A$2:$B$51,2,FALSE),0))</f>
        <v>20</v>
      </c>
      <c r="KH12" s="61">
        <f>IF(ISBLANK($KJ$3),"",IF(OR(Tipy!IT6=Výsledky!$KH$6,Tipy!IT6=Výsledky!$KH$7,Tipy!IT6=Výsledky!$KH$8,Tipy!IT6=Výsledky!$KH$9),VLOOKUP(Tipy!IT6,'Kategórie hráčov'!$A$27:$B$76,2,FALSE),0))</f>
        <v>0</v>
      </c>
      <c r="KI12" s="62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5">
        <f>IF(ISBLANK($KJ$3),"",IF(ISBLANK(Tipy!IP6),"-",SUM(KE12:KI12)))</f>
        <v>40</v>
      </c>
      <c r="KK12" s="64"/>
      <c r="KL12" s="61">
        <f>IF(ISBLANK($KQ$3),"",IF(ISBLANK(Tipy!IV6),0,IF(AND(Tipy!IV6=Výsledky!$KO$3,Tipy!IX6=Výsledky!$KQ$3),60,0)))</f>
        <v>0</v>
      </c>
      <c r="KM12" s="61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61">
        <f>IF(ISBLANK($KQ$3),"",IF(OR(Tipy!IY6=Výsledky!$KL$6,Tipy!IY6=Výsledky!$KL$7,Tipy!IY6=Výsledky!$KL$8,Tipy!IY6=Výsledky!$KL$9),VLOOKUP(Tipy!IY6,'Kategórie hráčov'!$A$2:$B$51,2,FALSE),0))</f>
        <v>0</v>
      </c>
      <c r="KO12" s="61">
        <f>IF(ISBLANK($KQ$3),"",IF(OR(Tipy!IZ6=Výsledky!$KO$6,Tipy!IZ6=Výsledky!$KO$7,Tipy!IZ6=Výsledky!$KO$8,Tipy!IZ6=Výsledky!$KO$9),VLOOKUP(Tipy!IZ6,'Kategórie hráčov'!$A$27:$B$76,2,FALSE),0))</f>
        <v>0</v>
      </c>
      <c r="KP12" s="62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5">
        <f>IF(ISBLANK($KQ$3),"",IF(ISBLANK(Tipy!IV6),"-",SUM(KL12:KP12)))</f>
        <v>0</v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>
        <f>IF(ISBLANK($JH$3),"",IF(ISBLANK(Tipy!JU6),0,IF(AND(Tipy!JU6=Výsledky!$JF$3,Tipy!JW6=Výsledky!$JH$3),60,0)))</f>
        <v>0</v>
      </c>
      <c r="LH12" s="61" t="e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>#VALUE!</v>
      </c>
      <c r="LI12" s="61" t="e">
        <f>IF(ISBLANK($JH$3),"",IF(OR(Tipy!JX6=Výsledky!#REF!,Tipy!JX6=Výsledky!#REF!,Tipy!JX6=Výsledky!#REF!,Tipy!JX6=Výsledky!$JJ$9),IF(VLOOKUP(Tipy!JX6,'Kategórie hráčov'!$A$2:$B$46,2,FALSE)=30,30,20),0))</f>
        <v>#REF!</v>
      </c>
      <c r="LJ12" s="61" t="e">
        <f>IF(ISBLANK($JH$3),"",IF(OR(Tipy!JY6=Výsledky!#REF!,Tipy!JY6=Výsledky!#REF!,Tipy!JY6=Výsledky!#REF!,Tipy!JY6=Výsledky!$JM$9),IF(VLOOKUP(Tipy!JY6,'Kategórie hráčov'!$A$2:$B$46,2,FALSE)=30,30,20),0))</f>
        <v>#REF!</v>
      </c>
      <c r="LK12" s="62">
        <f>IF(ISBLANK($JH$3),"",IF(ISBLANK(Tipy!JU6),0,IF(OR(AND(Tipy!JU6=Výsledky!$JF$3,OR(Tipy!JW6=Výsledky!$JH$3+1,Tipy!JW6=Výsledky!$JH$3-1)),AND(Tipy!JW6=Výsledky!$JH$3,OR(Tipy!JU6=Výsledky!$JF$3+1,Tipy!JU6=Výsledky!$JF$3-1))),10,0)))</f>
        <v>0</v>
      </c>
      <c r="LL12" s="65" t="e">
        <f>IF(ISBLANK($JH$3),"",IF(ISBLANK(Tipy!JU6),"-",SUM(LG12:LK12)))</f>
        <v>#VALUE!</v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>
        <f>IF(ISBLANK($JH$3),"",IF(ISBLANK(Tipy!KI6),0,IF(AND(Tipy!KI6=Výsledky!$JF$3,Tipy!KK6=Výsledky!$JH$3),60,0)))</f>
        <v>0</v>
      </c>
      <c r="LV12" s="61" t="e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>#VALUE!</v>
      </c>
      <c r="LW12" s="61" t="e">
        <f>IF(ISBLANK($JH$3),"",IF(OR(Tipy!KL6=Výsledky!#REF!,Tipy!KL6=Výsledky!#REF!,Tipy!KL6=Výsledky!#REF!,Tipy!KL6=Výsledky!$JJ$9),IF(VLOOKUP(Tipy!KL6,'Kategórie hráčov'!$A$2:$B$46,2,FALSE)=30,30,20),0))</f>
        <v>#REF!</v>
      </c>
      <c r="LX12" s="61" t="e">
        <f>IF(ISBLANK($JH$3),"",IF(OR(Tipy!KM6=Výsledky!#REF!,Tipy!KM6=Výsledky!#REF!,Tipy!KM6=Výsledky!#REF!,Tipy!KM6=Výsledky!$JM$9),IF(VLOOKUP(Tipy!KM6,'Kategórie hráčov'!$A$2:$B$46,2,FALSE)=30,30,20),0))</f>
        <v>#REF!</v>
      </c>
      <c r="LY12" s="62">
        <f>IF(ISBLANK($JH$3),"",IF(ISBLANK(Tipy!KI6),0,IF(OR(AND(Tipy!KI6=Výsledky!$JF$3,OR(Tipy!KK6=Výsledky!$JH$3+1,Tipy!KK6=Výsledky!$JH$3-1)),AND(Tipy!KK6=Výsledky!$JH$3,OR(Tipy!KI6=Výsledky!$JF$3+1,Tipy!KI6=Výsledky!$JF$3-1))),10,0)))</f>
        <v>0</v>
      </c>
      <c r="LZ12" s="65" t="e">
        <f>IF(ISBLANK($JH$3),"",IF(ISBLANK(Tipy!KI6),"-",SUM(LU12:LY12)))</f>
        <v>#VALUE!</v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>
        <f>IF(ISBLANK($JA$3),"",IF(ISBLANK(Tipy!HL7),0,IF(AND(Tipy!HL7=Výsledky!$IY$3,Tipy!HN7=Výsledky!$JA$3),60,0)))</f>
        <v>0</v>
      </c>
      <c r="IW13" s="61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61">
        <f>IF(ISBLANK($JA$3),"",IF(OR(Tipy!HO7=Výsledky!$IV$6,Tipy!HO7=Výsledky!$IV$7,Tipy!HO7=Výsledky!$IV$8,Tipy!HO7=Výsledky!$IV$9),IF(VLOOKUP(Tipy!HO7,'Kategórie hráčov'!$A$2:$B$46,2,FALSE)=30,30,20),0))</f>
        <v>0</v>
      </c>
      <c r="IY13" s="61">
        <f>IF(ISBLANK($JA$3),"",IF(OR(Tipy!HP7=Výsledky!$IY$6,Tipy!HP7=Výsledky!$IY$7,Tipy!HP7=Výsledky!$IY$8,Tipy!HP7=Výsledky!$IY$9),IF(VLOOKUP(Tipy!HP7,'Kategórie hráčov'!$A$2:$B$46,2,FALSE)=30,30,20),0))</f>
        <v>0</v>
      </c>
      <c r="IZ13" s="62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5" t="str">
        <f>IF(ISBLANK($JA$3),"",IF(ISBLANK(Tipy!HL7),"-",SUM(IV13:IZ13)))</f>
        <v>-</v>
      </c>
      <c r="JB13" s="64"/>
      <c r="JC13" s="102">
        <f>IF(ISBLANK($JH$3),"",IF(ISBLANK(Tipy!HR7),0,IF(AND(Tipy!HR7=Výsledky!$JF$3,Tipy!HT7=Výsledky!$JH$3),60,0)))</f>
        <v>0</v>
      </c>
      <c r="JD13" s="101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01">
        <f>IF(ISBLANK($JH$3),"",IF(OR(Tipy!HU7=Výsledky!$JC$6,Tipy!HU7=Výsledky!$JC$7,Tipy!HU7=Výsledky!$JC$8,Tipy!HU7=Výsledky!$JC$9),VLOOKUP(Tipy!HU7,'Kategórie hráčov'!$A$2:$B$51,2,FALSE),0))</f>
        <v>0</v>
      </c>
      <c r="JF13" s="101">
        <f>IF(ISBLANK($JH$3),"",IF(OR(Tipy!HV7=Výsledky!$JF$6,Tipy!HV7=Výsledky!$JF$7,Tipy!HV7=Výsledky!$JF$8,Tipy!HV7=Výsledky!$JF$9),VLOOKUP(Tipy!HV7,'Kategórie hráčov'!$A$27:$B$76,2,FALSE),0))</f>
        <v>0</v>
      </c>
      <c r="JG13" s="30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63" t="str">
        <f>IF(ISBLANK($JH$3),"",IF(ISBLANK(Tipy!HR7),"-",SUM(JC13:JG13)))</f>
        <v>-</v>
      </c>
      <c r="JI13" s="64"/>
      <c r="JJ13" s="61">
        <f>IF(ISBLANK($JH$3),"",IF(ISBLANK(Tipy!HX7),0,IF(AND(Tipy!HX7=Výsledky!$JF$3,Tipy!HZ7=Výsledky!$JH$3),60,0)))</f>
        <v>0</v>
      </c>
      <c r="JK13" s="61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61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61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62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5" t="str">
        <f>IF(ISBLANK($JH$3),"",IF(ISBLANK(Tipy!HX7),"-",SUM(JJ13:JN13)))</f>
        <v>-</v>
      </c>
      <c r="JP13" s="64"/>
      <c r="JQ13" s="61">
        <f>IF(ISBLANK($JV$3),"",IF(ISBLANK(Tipy!ID7),0,IF(AND(Tipy!ID7=Výsledky!$JT$3,Tipy!IF7=Výsledky!$JV$3),60,0)))</f>
        <v>0</v>
      </c>
      <c r="JR13" s="61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61">
        <f>IF(ISBLANK($JV$3),"",IF(OR(Tipy!IG7=Výsledky!$JQ$6,Tipy!IG7=Výsledky!$JQ$7,Tipy!IG7=Výsledky!$JQ$8,Tipy!IG7=Výsledky!$JQ$9),VLOOKUP(Tipy!IG7,'Kategórie hráčov'!$A$2:$B$51,2,FALSE),0))</f>
        <v>0</v>
      </c>
      <c r="JT13" s="61">
        <f>IF(ISBLANK($JV$3),"",IF(OR(Tipy!IH7=Výsledky!$JT$6,Tipy!IH7=Výsledky!$JT$7,Tipy!IH7=Výsledky!$JT$8,Tipy!IH7=Výsledky!$JT$9),VLOOKUP(Tipy!IH7,'Kategórie hráčov'!$A$27:$B$76,2,FALSE),0))</f>
        <v>0</v>
      </c>
      <c r="JU13" s="62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5" t="str">
        <f>IF(ISBLANK($JV$3),"",IF(ISBLANK(Tipy!ID7),"-",SUM(JQ13:JU13)))</f>
        <v>-</v>
      </c>
      <c r="JW13" s="64"/>
      <c r="JX13" s="61">
        <f>IF(ISBLANK($KQ$3),"",IF(ISBLANK(Tipy!IJ7),0,IF(AND(Tipy!IJ7=Výsledky!$KO$3,Tipy!IL7=Výsledky!$KQ$3),60,0)))</f>
        <v>0</v>
      </c>
      <c r="JY13" s="61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61">
        <f>IF(ISBLANK($KQ$3),"",IF(OR(Tipy!IM7=Výsledky!$JX$6,Tipy!IM7=Výsledky!$JX$7,Tipy!IM7=Výsledky!$JX$8,Tipy!IM7=Výsledky!$JX$9),IF(VLOOKUP(Tipy!IM7,'Kategórie hráčov'!$A$2:$B$46,2,FALSE)=30,30,20),0))</f>
        <v>0</v>
      </c>
      <c r="KA13" s="61">
        <f>IF(ISBLANK($KQ$3),"",IF(OR(Tipy!IN7=Výsledky!$KA$6,Tipy!IN7=Výsledky!$KA$7,Tipy!IN7=Výsledky!$KA$8,Tipy!IN7=Výsledky!$KA$9),IF(VLOOKUP(Tipy!IN7,'Kategórie hráčov'!$A$2:$B$46,2,FALSE)=30,30,20),0))</f>
        <v>0</v>
      </c>
      <c r="KB13" s="62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5" t="str">
        <f>IF(ISBLANK($KQ$3),"",IF(ISBLANK(Tipy!IJ7),"-",SUM(JX13:KB13)))</f>
        <v>-</v>
      </c>
      <c r="KD13" s="64"/>
      <c r="KE13" s="61">
        <f>IF(ISBLANK($KJ$3),"",IF(ISBLANK(Tipy!IP7),0,IF(AND(Tipy!IP7=Výsledky!$KH$3,Tipy!IR7=Výsledky!$KJ$3),60,0)))</f>
        <v>0</v>
      </c>
      <c r="KF13" s="61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61">
        <f>IF(ISBLANK($KJ$3),"",IF(OR(Tipy!IS7=Výsledky!$KE$6,Tipy!IS7=Výsledky!$KE$7,Tipy!IS7=Výsledky!$KE$8,Tipy!IS7=Výsledky!$KE$9),VLOOKUP(Tipy!IS7,'Kategórie hráčov'!$A$2:$B$51,2,FALSE),0))</f>
        <v>0</v>
      </c>
      <c r="KH13" s="61">
        <f>IF(ISBLANK($KJ$3),"",IF(OR(Tipy!IT7=Výsledky!$KH$6,Tipy!IT7=Výsledky!$KH$7,Tipy!IT7=Výsledky!$KH$8,Tipy!IT7=Výsledky!$KH$9),VLOOKUP(Tipy!IT7,'Kategórie hráčov'!$A$27:$B$76,2,FALSE),0))</f>
        <v>0</v>
      </c>
      <c r="KI13" s="62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5" t="str">
        <f>IF(ISBLANK($KJ$3),"",IF(ISBLANK(Tipy!IP7),"-",SUM(KE13:KI13)))</f>
        <v>-</v>
      </c>
      <c r="KK13" s="64"/>
      <c r="KL13" s="61">
        <f>IF(ISBLANK($KQ$3),"",IF(ISBLANK(Tipy!IV7),0,IF(AND(Tipy!IV7=Výsledky!$KO$3,Tipy!IX7=Výsledky!$KQ$3),60,0)))</f>
        <v>0</v>
      </c>
      <c r="KM13" s="61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61">
        <f>IF(ISBLANK($KQ$3),"",IF(OR(Tipy!IY7=Výsledky!$KL$6,Tipy!IY7=Výsledky!$KL$7,Tipy!IY7=Výsledky!$KL$8,Tipy!IY7=Výsledky!$KL$9),VLOOKUP(Tipy!IY7,'Kategórie hráčov'!$A$2:$B$51,2,FALSE),0))</f>
        <v>0</v>
      </c>
      <c r="KO13" s="61">
        <f>IF(ISBLANK($KQ$3),"",IF(OR(Tipy!IZ7=Výsledky!$KO$6,Tipy!IZ7=Výsledky!$KO$7,Tipy!IZ7=Výsledky!$KO$8,Tipy!IZ7=Výsledky!$KO$9),VLOOKUP(Tipy!IZ7,'Kategórie hráčov'!$A$27:$B$76,2,FALSE),0))</f>
        <v>0</v>
      </c>
      <c r="KP13" s="62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5" t="str">
        <f>IF(ISBLANK($KJ$3),"",IF(ISBLANK(Tipy!IV7),"-",SUM(KL13:KP13)))</f>
        <v>-</v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>
        <f>IF(ISBLANK($JH$3),"",IF(ISBLANK(Tipy!JU7),0,IF(AND(Tipy!JU7=Výsledky!$JF$3,Tipy!JW7=Výsledky!$JH$3),60,0)))</f>
        <v>0</v>
      </c>
      <c r="LH13" s="61" t="e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>#VALUE!</v>
      </c>
      <c r="LI13" s="61" t="e">
        <f>IF(ISBLANK($JH$3),"",IF(OR(Tipy!JX7=Výsledky!#REF!,Tipy!JX7=Výsledky!#REF!,Tipy!JX7=Výsledky!#REF!,Tipy!JX7=Výsledky!$JJ$9),IF(VLOOKUP(Tipy!JX7,'Kategórie hráčov'!$A$2:$B$46,2,FALSE)=30,30,20),0))</f>
        <v>#REF!</v>
      </c>
      <c r="LJ13" s="61" t="e">
        <f>IF(ISBLANK($JH$3),"",IF(OR(Tipy!JY7=Výsledky!#REF!,Tipy!JY7=Výsledky!#REF!,Tipy!JY7=Výsledky!#REF!,Tipy!JY7=Výsledky!$JM$9),IF(VLOOKUP(Tipy!JY7,'Kategórie hráčov'!$A$2:$B$46,2,FALSE)=30,30,20),0))</f>
        <v>#REF!</v>
      </c>
      <c r="LK13" s="62">
        <f>IF(ISBLANK($JH$3),"",IF(ISBLANK(Tipy!JU7),0,IF(OR(AND(Tipy!JU7=Výsledky!$JF$3,OR(Tipy!JW7=Výsledky!$JH$3+1,Tipy!JW7=Výsledky!$JH$3-1)),AND(Tipy!JW7=Výsledky!$JH$3,OR(Tipy!JU7=Výsledky!$JF$3+1,Tipy!JU7=Výsledky!$JF$3-1))),10,0)))</f>
        <v>0</v>
      </c>
      <c r="LL13" s="65" t="e">
        <f>IF(ISBLANK($JH$3),"",IF(ISBLANK(Tipy!JU7),"-",SUM(LG13:LK13)))</f>
        <v>#VALUE!</v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>
        <f>IF(ISBLANK($JH$3),"",IF(ISBLANK(Tipy!KI7),0,IF(AND(Tipy!KI7=Výsledky!$JF$3,Tipy!KK7=Výsledky!$JH$3),60,0)))</f>
        <v>0</v>
      </c>
      <c r="LV13" s="61" t="e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>#VALUE!</v>
      </c>
      <c r="LW13" s="61" t="e">
        <f>IF(ISBLANK($JH$3),"",IF(OR(Tipy!KL7=Výsledky!#REF!,Tipy!KL7=Výsledky!#REF!,Tipy!KL7=Výsledky!#REF!,Tipy!KL7=Výsledky!$JJ$9),IF(VLOOKUP(Tipy!KL7,'Kategórie hráčov'!$A$2:$B$46,2,FALSE)=30,30,20),0))</f>
        <v>#REF!</v>
      </c>
      <c r="LX13" s="61" t="e">
        <f>IF(ISBLANK($JH$3),"",IF(OR(Tipy!KM7=Výsledky!#REF!,Tipy!KM7=Výsledky!#REF!,Tipy!KM7=Výsledky!#REF!,Tipy!KM7=Výsledky!$JM$9),IF(VLOOKUP(Tipy!KM7,'Kategórie hráčov'!$A$2:$B$46,2,FALSE)=30,30,20),0))</f>
        <v>#REF!</v>
      </c>
      <c r="LY13" s="62">
        <f>IF(ISBLANK($JH$3),"",IF(ISBLANK(Tipy!KI7),0,IF(OR(AND(Tipy!KI7=Výsledky!$JF$3,OR(Tipy!KK7=Výsledky!$JH$3+1,Tipy!KK7=Výsledky!$JH$3-1)),AND(Tipy!KK7=Výsledky!$JH$3,OR(Tipy!KI7=Výsledky!$JF$3+1,Tipy!KI7=Výsledky!$JF$3-1))),10,0)))</f>
        <v>0</v>
      </c>
      <c r="LZ13" s="65" t="e">
        <f>IF(ISBLANK($JH$3),"",IF(ISBLANK(Tipy!KI7),"-",SUM(LU13:LY13)))</f>
        <v>#VALUE!</v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>
        <f>IF(ISBLANK($JA$3),"",IF(ISBLANK(Tipy!HL8),0,IF(AND(Tipy!HL8=Výsledky!$IY$3,Tipy!HN8=Výsledky!$JA$3),60,0)))</f>
        <v>0</v>
      </c>
      <c r="IW14" s="61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61">
        <f>IF(ISBLANK($JA$3),"",IF(OR(Tipy!HO8=Výsledky!$IV$6,Tipy!HO8=Výsledky!$IV$7,Tipy!HO8=Výsledky!$IV$8,Tipy!HO8=Výsledky!$IV$9),IF(VLOOKUP(Tipy!HO8,'Kategórie hráčov'!$A$2:$B$46,2,FALSE)=30,30,20),0))</f>
        <v>0</v>
      </c>
      <c r="IY14" s="61">
        <f>IF(ISBLANK($JA$3),"",IF(OR(Tipy!HP8=Výsledky!$IY$6,Tipy!HP8=Výsledky!$IY$7,Tipy!HP8=Výsledky!$IY$8,Tipy!HP8=Výsledky!$IY$9),IF(VLOOKUP(Tipy!HP8,'Kategórie hráčov'!$A$2:$B$46,2,FALSE)=30,30,20),0))</f>
        <v>0</v>
      </c>
      <c r="IZ14" s="62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5">
        <f>IF(ISBLANK($JA$3),"",IF(ISBLANK(Tipy!HL8),"-",SUM(IV14:IZ14)))</f>
        <v>0</v>
      </c>
      <c r="JB14" s="64"/>
      <c r="JC14" s="102">
        <f>IF(ISBLANK($JH$3),"",IF(ISBLANK(Tipy!HR8),0,IF(AND(Tipy!HR8=Výsledky!$JF$3,Tipy!HT8=Výsledky!$JH$3),60,0)))</f>
        <v>0</v>
      </c>
      <c r="JD14" s="101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101">
        <f>IF(ISBLANK($JH$3),"",IF(OR(Tipy!HU8=Výsledky!$JC$6,Tipy!HU8=Výsledky!$JC$7,Tipy!HU8=Výsledky!$JC$8,Tipy!HU8=Výsledky!$JC$9),VLOOKUP(Tipy!HU8,'Kategórie hráčov'!$A$2:$B$51,2,FALSE),0))</f>
        <v>20</v>
      </c>
      <c r="JF14" s="101">
        <f>IF(ISBLANK($JH$3),"",IF(OR(Tipy!HV8=Výsledky!$JF$6,Tipy!HV8=Výsledky!$JF$7,Tipy!HV8=Výsledky!$JF$8,Tipy!HV8=Výsledky!$JF$9),VLOOKUP(Tipy!HV8,'Kategórie hráčov'!$A$27:$B$76,2,FALSE),0))</f>
        <v>30</v>
      </c>
      <c r="JG14" s="303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63">
        <f>IF(ISBLANK($JH$3),"",IF(ISBLANK(Tipy!HR8),"-",SUM(JC14:JG14)))</f>
        <v>80</v>
      </c>
      <c r="JI14" s="64"/>
      <c r="JJ14" s="61">
        <f>IF(ISBLANK($JH$3),"",IF(ISBLANK(Tipy!HX8),0,IF(AND(Tipy!HX8=Výsledky!$JF$3,Tipy!HZ8=Výsledky!$JH$3),60,0)))</f>
        <v>0</v>
      </c>
      <c r="JK14" s="61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61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61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62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5" t="str">
        <f>IF(ISBLANK($JH$3),"",IF(ISBLANK(Tipy!HX8),"-",SUM(JJ14:JN14)))</f>
        <v>-</v>
      </c>
      <c r="JP14" s="64"/>
      <c r="JQ14" s="61">
        <f>IF(ISBLANK($JV$3),"",IF(ISBLANK(Tipy!ID8),0,IF(AND(Tipy!ID8=Výsledky!$JT$3,Tipy!IF8=Výsledky!$JV$3),60,0)))</f>
        <v>0</v>
      </c>
      <c r="JR14" s="61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61">
        <f>IF(ISBLANK($JV$3),"",IF(OR(Tipy!IG8=Výsledky!$JQ$6,Tipy!IG8=Výsledky!$JQ$7,Tipy!IG8=Výsledky!$JQ$8,Tipy!IG8=Výsledky!$JQ$9),VLOOKUP(Tipy!IG8,'Kategórie hráčov'!$A$2:$B$51,2,FALSE),0))</f>
        <v>20</v>
      </c>
      <c r="JT14" s="61">
        <f>IF(ISBLANK($JV$3),"",IF(OR(Tipy!IH8=Výsledky!$JT$6,Tipy!IH8=Výsledky!$JT$7,Tipy!IH8=Výsledky!$JT$8,Tipy!IH8=Výsledky!$JT$9),VLOOKUP(Tipy!IH8,'Kategórie hráčov'!$A$27:$B$76,2,FALSE),0))</f>
        <v>20</v>
      </c>
      <c r="JU14" s="62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5">
        <f>IF(ISBLANK($JV$3),"",IF(ISBLANK(Tipy!ID8),"-",SUM(JQ14:JU14)))</f>
        <v>60</v>
      </c>
      <c r="JW14" s="64"/>
      <c r="JX14" s="61">
        <f>IF(ISBLANK($KQ$3),"",IF(ISBLANK(Tipy!IJ8),0,IF(AND(Tipy!IJ8=Výsledky!$KO$3,Tipy!IL8=Výsledky!$KQ$3),60,0)))</f>
        <v>0</v>
      </c>
      <c r="JY14" s="61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61">
        <f>IF(ISBLANK($KQ$3),"",IF(OR(Tipy!IM8=Výsledky!$JX$6,Tipy!IM8=Výsledky!$JX$7,Tipy!IM8=Výsledky!$JX$8,Tipy!IM8=Výsledky!$JX$9),IF(VLOOKUP(Tipy!IM8,'Kategórie hráčov'!$A$2:$B$46,2,FALSE)=30,30,20),0))</f>
        <v>0</v>
      </c>
      <c r="KA14" s="61">
        <f>IF(ISBLANK($KQ$3),"",IF(OR(Tipy!IN8=Výsledky!$KA$6,Tipy!IN8=Výsledky!$KA$7,Tipy!IN8=Výsledky!$KA$8,Tipy!IN8=Výsledky!$KA$9),IF(VLOOKUP(Tipy!IN8,'Kategórie hráčov'!$A$2:$B$46,2,FALSE)=30,30,20),0))</f>
        <v>0</v>
      </c>
      <c r="KB14" s="62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5" t="str">
        <f>IF(ISBLANK($KQ$3),"",IF(ISBLANK(Tipy!IJ8),"-",SUM(JX14:KB14)))</f>
        <v>-</v>
      </c>
      <c r="KD14" s="64"/>
      <c r="KE14" s="61">
        <f>IF(ISBLANK($KJ$3),"",IF(ISBLANK(Tipy!IP8),0,IF(AND(Tipy!IP8=Výsledky!$KH$3,Tipy!IR8=Výsledky!$KJ$3),60,0)))</f>
        <v>0</v>
      </c>
      <c r="KF14" s="61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61">
        <f>IF(ISBLANK($KJ$3),"",IF(OR(Tipy!IS8=Výsledky!$KE$6,Tipy!IS8=Výsledky!$KE$7,Tipy!IS8=Výsledky!$KE$8,Tipy!IS8=Výsledky!$KE$9),VLOOKUP(Tipy!IS8,'Kategórie hráčov'!$A$2:$B$51,2,FALSE),0))</f>
        <v>20</v>
      </c>
      <c r="KH14" s="61">
        <f>IF(ISBLANK($KJ$3),"",IF(OR(Tipy!IT8=Výsledky!$KH$6,Tipy!IT8=Výsledky!$KH$7,Tipy!IT8=Výsledky!$KH$8,Tipy!IT8=Výsledky!$KH$9),VLOOKUP(Tipy!IT8,'Kategórie hráčov'!$A$27:$B$76,2,FALSE),0))</f>
        <v>0</v>
      </c>
      <c r="KI14" s="62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5">
        <f>IF(ISBLANK($KJ$3),"",IF(ISBLANK(Tipy!IP8),"-",SUM(KE14:KI14)))</f>
        <v>40</v>
      </c>
      <c r="KK14" s="64"/>
      <c r="KL14" s="61">
        <f>IF(ISBLANK($KQ$3),"",IF(ISBLANK(Tipy!IV8),0,IF(AND(Tipy!IV8=Výsledky!$KO$3,Tipy!IX8=Výsledky!$KQ$3),60,0)))</f>
        <v>0</v>
      </c>
      <c r="KM14" s="61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61">
        <f>IF(ISBLANK($KQ$3),"",IF(OR(Tipy!IY8=Výsledky!$KL$6,Tipy!IY8=Výsledky!$KL$7,Tipy!IY8=Výsledky!$KL$8,Tipy!IY8=Výsledky!$KL$9),VLOOKUP(Tipy!IY8,'Kategórie hráčov'!$A$2:$B$51,2,FALSE),0))</f>
        <v>0</v>
      </c>
      <c r="KO14" s="61">
        <f>IF(ISBLANK($KQ$3),"",IF(OR(Tipy!IZ8=Výsledky!$KO$6,Tipy!IZ8=Výsledky!$KO$7,Tipy!IZ8=Výsledky!$KO$8,Tipy!IZ8=Výsledky!$KO$9),VLOOKUP(Tipy!IZ8,'Kategórie hráčov'!$A$27:$B$76,2,FALSE),0))</f>
        <v>0</v>
      </c>
      <c r="KP14" s="62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5">
        <f>IF(ISBLANK($KJ$3),"",IF(ISBLANK(Tipy!IV8),"-",SUM(KL14:KP14)))</f>
        <v>0</v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>
        <f>IF(ISBLANK($JH$3),"",IF(ISBLANK(Tipy!JU8),0,IF(AND(Tipy!JU8=Výsledky!$JF$3,Tipy!JW8=Výsledky!$JH$3),60,0)))</f>
        <v>0</v>
      </c>
      <c r="LH14" s="61" t="e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>#VALUE!</v>
      </c>
      <c r="LI14" s="61" t="e">
        <f>IF(ISBLANK($JH$3),"",IF(OR(Tipy!JX8=Výsledky!#REF!,Tipy!JX8=Výsledky!#REF!,Tipy!JX8=Výsledky!#REF!,Tipy!JX8=Výsledky!$JJ$9),IF(VLOOKUP(Tipy!JX8,'Kategórie hráčov'!$A$2:$B$46,2,FALSE)=30,30,20),0))</f>
        <v>#REF!</v>
      </c>
      <c r="LJ14" s="61" t="e">
        <f>IF(ISBLANK($JH$3),"",IF(OR(Tipy!JY8=Výsledky!#REF!,Tipy!JY8=Výsledky!#REF!,Tipy!JY8=Výsledky!#REF!,Tipy!JY8=Výsledky!$JM$9),IF(VLOOKUP(Tipy!JY8,'Kategórie hráčov'!$A$2:$B$46,2,FALSE)=30,30,20),0))</f>
        <v>#REF!</v>
      </c>
      <c r="LK14" s="62">
        <f>IF(ISBLANK($JH$3),"",IF(ISBLANK(Tipy!JU8),0,IF(OR(AND(Tipy!JU8=Výsledky!$JF$3,OR(Tipy!JW8=Výsledky!$JH$3+1,Tipy!JW8=Výsledky!$JH$3-1)),AND(Tipy!JW8=Výsledky!$JH$3,OR(Tipy!JU8=Výsledky!$JF$3+1,Tipy!JU8=Výsledky!$JF$3-1))),10,0)))</f>
        <v>0</v>
      </c>
      <c r="LL14" s="65" t="e">
        <f>IF(ISBLANK($JH$3),"",IF(ISBLANK(Tipy!JU8),"-",SUM(LG14:LK14)))</f>
        <v>#VALUE!</v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>
        <f>IF(ISBLANK($JH$3),"",IF(ISBLANK(Tipy!KI8),0,IF(AND(Tipy!KI8=Výsledky!$JF$3,Tipy!KK8=Výsledky!$JH$3),60,0)))</f>
        <v>0</v>
      </c>
      <c r="LV14" s="61" t="e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>#VALUE!</v>
      </c>
      <c r="LW14" s="61" t="e">
        <f>IF(ISBLANK($JH$3),"",IF(OR(Tipy!KL8=Výsledky!#REF!,Tipy!KL8=Výsledky!#REF!,Tipy!KL8=Výsledky!#REF!,Tipy!KL8=Výsledky!$JJ$9),IF(VLOOKUP(Tipy!KL8,'Kategórie hráčov'!$A$2:$B$46,2,FALSE)=30,30,20),0))</f>
        <v>#REF!</v>
      </c>
      <c r="LX14" s="61" t="e">
        <f>IF(ISBLANK($JH$3),"",IF(OR(Tipy!KM8=Výsledky!#REF!,Tipy!KM8=Výsledky!#REF!,Tipy!KM8=Výsledky!#REF!,Tipy!KM8=Výsledky!$JM$9),IF(VLOOKUP(Tipy!KM8,'Kategórie hráčov'!$A$2:$B$46,2,FALSE)=30,30,20),0))</f>
        <v>#REF!</v>
      </c>
      <c r="LY14" s="62">
        <f>IF(ISBLANK($JH$3),"",IF(ISBLANK(Tipy!KI8),0,IF(OR(AND(Tipy!KI8=Výsledky!$JF$3,OR(Tipy!KK8=Výsledky!$JH$3+1,Tipy!KK8=Výsledky!$JH$3-1)),AND(Tipy!KK8=Výsledky!$JH$3,OR(Tipy!KI8=Výsledky!$JF$3+1,Tipy!KI8=Výsledky!$JF$3-1))),10,0)))</f>
        <v>0</v>
      </c>
      <c r="LZ14" s="65" t="e">
        <f>IF(ISBLANK($JH$3),"",IF(ISBLANK(Tipy!KI8),"-",SUM(LU14:LY14)))</f>
        <v>#VALUE!</v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>
        <f>IF(ISBLANK($JA$3),"",IF(ISBLANK(Tipy!HL9),0,IF(AND(Tipy!HL9=Výsledky!$IY$3,Tipy!HN9=Výsledky!$JA$3),60,0)))</f>
        <v>0</v>
      </c>
      <c r="IW15" s="61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61">
        <f>IF(ISBLANK($JA$3),"",IF(OR(Tipy!HO9=Výsledky!$IV$6,Tipy!HO9=Výsledky!$IV$7,Tipy!HO9=Výsledky!$IV$8,Tipy!HO9=Výsledky!$IV$9),IF(VLOOKUP(Tipy!HO9,'Kategórie hráčov'!$A$2:$B$46,2,FALSE)=30,30,20),0))</f>
        <v>0</v>
      </c>
      <c r="IY15" s="61">
        <f>IF(ISBLANK($JA$3),"",IF(OR(Tipy!HP9=Výsledky!$IY$6,Tipy!HP9=Výsledky!$IY$7,Tipy!HP9=Výsledky!$IY$8,Tipy!HP9=Výsledky!$IY$9),IF(VLOOKUP(Tipy!HP9,'Kategórie hráčov'!$A$2:$B$46,2,FALSE)=30,30,20),0))</f>
        <v>0</v>
      </c>
      <c r="IZ15" s="62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5" t="str">
        <f>IF(ISBLANK($JA$3),"",IF(ISBLANK(Tipy!HL9),"-",SUM(IV15:IZ15)))</f>
        <v>-</v>
      </c>
      <c r="JB15" s="64"/>
      <c r="JC15" s="102">
        <f>IF(ISBLANK($JH$3),"",IF(ISBLANK(Tipy!HR9),0,IF(AND(Tipy!HR9=Výsledky!$JF$3,Tipy!HT9=Výsledky!$JH$3),60,0)))</f>
        <v>0</v>
      </c>
      <c r="JD15" s="101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01">
        <f>IF(ISBLANK($JH$3),"",IF(OR(Tipy!HU9=Výsledky!$JC$6,Tipy!HU9=Výsledky!$JC$7,Tipy!HU9=Výsledky!$JC$8,Tipy!HU9=Výsledky!$JC$9),VLOOKUP(Tipy!HU9,'Kategórie hráčov'!$A$2:$B$51,2,FALSE),0))</f>
        <v>0</v>
      </c>
      <c r="JF15" s="101">
        <f>IF(ISBLANK($JH$3),"",IF(OR(Tipy!HV9=Výsledky!$JF$6,Tipy!HV9=Výsledky!$JF$7,Tipy!HV9=Výsledky!$JF$8,Tipy!HV9=Výsledky!$JF$9),VLOOKUP(Tipy!HV9,'Kategórie hráčov'!$A$27:$B$76,2,FALSE),0))</f>
        <v>0</v>
      </c>
      <c r="JG15" s="30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63" t="str">
        <f>IF(ISBLANK($JH$3),"",IF(ISBLANK(Tipy!HR9),"-",SUM(JC15:JG15)))</f>
        <v>-</v>
      </c>
      <c r="JI15" s="64"/>
      <c r="JJ15" s="61" t="e">
        <f>IF(ISBLANK($JH$3),"",IF(ISBLANK(Tipy!#REF!),0,IF(AND(Tipy!#REF!=Výsledky!$JF$3,Tipy!#REF!=Výsledky!$JH$3),60,0)))</f>
        <v>#REF!</v>
      </c>
      <c r="JK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5" t="e">
        <f>IF(ISBLANK($JH$3),"",IF(ISBLANK(Tipy!#REF!),"-",SUM(JJ15:JN15)))</f>
        <v>#REF!</v>
      </c>
      <c r="JP15" s="64"/>
      <c r="JQ15" s="61">
        <f>IF(ISBLANK($JV$3),"",IF(ISBLANK(Tipy!ID9),0,IF(AND(Tipy!ID9=Výsledky!$JT$3,Tipy!IF9=Výsledky!$JV$3),60,0)))</f>
        <v>0</v>
      </c>
      <c r="JR15" s="61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61">
        <f>IF(ISBLANK($JV$3),"",IF(OR(Tipy!IG9=Výsledky!$JQ$6,Tipy!IG9=Výsledky!$JQ$7,Tipy!IG9=Výsledky!$JQ$8,Tipy!IG9=Výsledky!$JQ$9),VLOOKUP(Tipy!IG9,'Kategórie hráčov'!$A$2:$B$51,2,FALSE),0))</f>
        <v>0</v>
      </c>
      <c r="JT15" s="61">
        <f>IF(ISBLANK($JV$3),"",IF(OR(Tipy!IH9=Výsledky!$JT$6,Tipy!IH9=Výsledky!$JT$7,Tipy!IH9=Výsledky!$JT$8,Tipy!IH9=Výsledky!$JT$9),VLOOKUP(Tipy!IH9,'Kategórie hráčov'!$A$27:$B$76,2,FALSE),0))</f>
        <v>0</v>
      </c>
      <c r="JU15" s="62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5" t="str">
        <f>IF(ISBLANK($JV$3),"",IF(ISBLANK(Tipy!ID9),"-",SUM(JQ15:JU15)))</f>
        <v>-</v>
      </c>
      <c r="JW15" s="64"/>
      <c r="JX15" s="61">
        <f>IF(ISBLANK($KQ$3),"",IF(ISBLANK(Tipy!IJ9),0,IF(AND(Tipy!IJ9=Výsledky!$KO$3,Tipy!IL9=Výsledky!$KQ$3),60,0)))</f>
        <v>0</v>
      </c>
      <c r="JY15" s="61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61">
        <f>IF(ISBLANK($KQ$3),"",IF(OR(Tipy!IM9=Výsledky!$JX$6,Tipy!IM9=Výsledky!$JX$7,Tipy!IM9=Výsledky!$JX$8,Tipy!IM9=Výsledky!$JX$9),IF(VLOOKUP(Tipy!IM9,'Kategórie hráčov'!$A$2:$B$46,2,FALSE)=30,30,20),0))</f>
        <v>0</v>
      </c>
      <c r="KA15" s="61">
        <f>IF(ISBLANK($KQ$3),"",IF(OR(Tipy!IN9=Výsledky!$KA$6,Tipy!IN9=Výsledky!$KA$7,Tipy!IN9=Výsledky!$KA$8,Tipy!IN9=Výsledky!$KA$9),IF(VLOOKUP(Tipy!IN9,'Kategórie hráčov'!$A$2:$B$46,2,FALSE)=30,30,20),0))</f>
        <v>0</v>
      </c>
      <c r="KB15" s="62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5" t="str">
        <f>IF(ISBLANK($KQ$3),"",IF(ISBLANK(Tipy!IJ9),"-",SUM(JX15:KB15)))</f>
        <v>-</v>
      </c>
      <c r="KD15" s="64"/>
      <c r="KE15" s="61">
        <f>IF(ISBLANK($KJ$3),"",IF(ISBLANK(Tipy!IP9),0,IF(AND(Tipy!IP9=Výsledky!$KH$3,Tipy!IR9=Výsledky!$KJ$3),60,0)))</f>
        <v>0</v>
      </c>
      <c r="KF15" s="61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61">
        <f>IF(ISBLANK($KJ$3),"",IF(OR(Tipy!IS9=Výsledky!$KE$6,Tipy!IS9=Výsledky!$KE$7,Tipy!IS9=Výsledky!$KE$8,Tipy!IS9=Výsledky!$KE$9),VLOOKUP(Tipy!IS9,'Kategórie hráčov'!$A$2:$B$51,2,FALSE),0))</f>
        <v>0</v>
      </c>
      <c r="KH15" s="61">
        <f>IF(ISBLANK($KJ$3),"",IF(OR(Tipy!IT9=Výsledky!$KH$6,Tipy!IT9=Výsledky!$KH$7,Tipy!IT9=Výsledky!$KH$8,Tipy!IT9=Výsledky!$KH$9),VLOOKUP(Tipy!IT9,'Kategórie hráčov'!$A$27:$B$76,2,FALSE),0))</f>
        <v>0</v>
      </c>
      <c r="KI15" s="62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5" t="str">
        <f>IF(ISBLANK($KJ$3),"",IF(ISBLANK(Tipy!IP9),"-",SUM(KE15:KI15)))</f>
        <v>-</v>
      </c>
      <c r="KK15" s="64"/>
      <c r="KL15" s="61">
        <f>IF(ISBLANK($KQ$3),"",IF(ISBLANK(Tipy!IV9),0,IF(AND(Tipy!IV9=Výsledky!$KO$3,Tipy!IX9=Výsledky!$KQ$3),60,0)))</f>
        <v>0</v>
      </c>
      <c r="KM15" s="61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61">
        <f>IF(ISBLANK($KQ$3),"",IF(OR(Tipy!IY9=Výsledky!$KL$6,Tipy!IY9=Výsledky!$KL$7,Tipy!IY9=Výsledky!$KL$8,Tipy!IY9=Výsledky!$KL$9),VLOOKUP(Tipy!IY9,'Kategórie hráčov'!$A$2:$B$51,2,FALSE),0))</f>
        <v>0</v>
      </c>
      <c r="KO15" s="61">
        <f>IF(ISBLANK($KQ$3),"",IF(OR(Tipy!IZ9=Výsledky!$KO$6,Tipy!IZ9=Výsledky!$KO$7,Tipy!IZ9=Výsledky!$KO$8,Tipy!IZ9=Výsledky!$KO$9),VLOOKUP(Tipy!IZ9,'Kategórie hráčov'!$A$27:$B$76,2,FALSE),0))</f>
        <v>0</v>
      </c>
      <c r="KP15" s="62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5" t="str">
        <f>IF(ISBLANK($KJ$3),"",IF(ISBLANK(Tipy!IV9),"-",SUM(KL15:KP15)))</f>
        <v>-</v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e">
        <f>IF(ISBLANK($JH$3),"",IF(ISBLANK(Tipy!#REF!),0,IF(AND(Tipy!#REF!=Výsledky!$JF$3,Tipy!#REF!=Výsledky!$JH$3),60,0)))</f>
        <v>#REF!</v>
      </c>
      <c r="LH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5" s="65" t="e">
        <f>IF(ISBLANK($JH$3),"",IF(ISBLANK(Tipy!#REF!),"-",SUM(LG15:LK15)))</f>
        <v>#REF!</v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e">
        <f>IF(ISBLANK($JH$3),"",IF(ISBLANK(Tipy!#REF!),0,IF(AND(Tipy!#REF!=Výsledky!$JF$3,Tipy!#REF!=Výsledky!$JH$3),60,0)))</f>
        <v>#REF!</v>
      </c>
      <c r="LV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5" s="65" t="e">
        <f>IF(ISBLANK($JH$3),"",IF(ISBLANK(Tipy!#REF!),"-",SUM(LU15:LY15)))</f>
        <v>#REF!</v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>
        <f>IF(ISBLANK($JA$3),"",IF(ISBLANK(Tipy!HL10),0,IF(AND(Tipy!HL10=Výsledky!$IY$3,Tipy!HN10=Výsledky!$JA$3),60,0)))</f>
        <v>0</v>
      </c>
      <c r="IW16" s="61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61">
        <f>IF(ISBLANK($JA$3),"",IF(OR(Tipy!HO10=Výsledky!$IV$6,Tipy!HO10=Výsledky!$IV$7,Tipy!HO10=Výsledky!$IV$8,Tipy!HO10=Výsledky!$IV$9),IF(VLOOKUP(Tipy!HO10,'Kategórie hráčov'!$A$2:$B$46,2,FALSE)=30,30,20),0))</f>
        <v>0</v>
      </c>
      <c r="IY16" s="61">
        <f>IF(ISBLANK($JA$3),"",IF(OR(Tipy!HP10=Výsledky!$IY$6,Tipy!HP10=Výsledky!$IY$7,Tipy!HP10=Výsledky!$IY$8,Tipy!HP10=Výsledky!$IY$9),IF(VLOOKUP(Tipy!HP10,'Kategórie hráčov'!$A$2:$B$46,2,FALSE)=30,30,20),0))</f>
        <v>0</v>
      </c>
      <c r="IZ16" s="62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5">
        <f>IF(ISBLANK($JA$3),"",IF(ISBLANK(Tipy!HL10),"-",SUM(IV16:IZ16)))</f>
        <v>0</v>
      </c>
      <c r="JB16" s="64"/>
      <c r="JC16" s="102">
        <f>IF(ISBLANK($JH$3),"",IF(ISBLANK(Tipy!HR10),0,IF(AND(Tipy!HR10=Výsledky!$JF$3,Tipy!HT10=Výsledky!$JH$3),60,0)))</f>
        <v>60</v>
      </c>
      <c r="JD16" s="101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01">
        <f>IF(ISBLANK($JH$3),"",IF(OR(Tipy!HU10=Výsledky!$JC$6,Tipy!HU10=Výsledky!$JC$7,Tipy!HU10=Výsledky!$JC$8,Tipy!HU10=Výsledky!$JC$9),VLOOKUP(Tipy!HU10,'Kategórie hráčov'!$A$2:$B$51,2,FALSE),0))</f>
        <v>20</v>
      </c>
      <c r="JF16" s="101">
        <f>IF(ISBLANK($JH$3),"",IF(OR(Tipy!HV10=Výsledky!$JF$6,Tipy!HV10=Výsledky!$JF$7,Tipy!HV10=Výsledky!$JF$8,Tipy!HV10=Výsledky!$JF$9),VLOOKUP(Tipy!HV10,'Kategórie hráčov'!$A$27:$B$76,2,FALSE),0))</f>
        <v>30</v>
      </c>
      <c r="JG16" s="30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63">
        <f>IF(ISBLANK($JH$3),"",IF(ISBLANK(Tipy!HR10),"-",SUM(JC16:JG16)))</f>
        <v>110</v>
      </c>
      <c r="JI16" s="64"/>
      <c r="JJ16" s="61" t="e">
        <f>IF(ISBLANK($JH$3),"",IF(ISBLANK(Tipy!#REF!),0,IF(AND(Tipy!#REF!=Výsledky!$JF$3,Tipy!#REF!=Výsledky!$JH$3),60,0)))</f>
        <v>#REF!</v>
      </c>
      <c r="JK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5" t="e">
        <f>IF(ISBLANK($JH$3),"",IF(ISBLANK(Tipy!#REF!),"-",SUM(JJ16:JN16)))</f>
        <v>#REF!</v>
      </c>
      <c r="JP16" s="64"/>
      <c r="JQ16" s="61">
        <f>IF(ISBLANK($JV$3),"",IF(ISBLANK(Tipy!ID10),0,IF(AND(Tipy!ID10=Výsledky!$JT$3,Tipy!IF10=Výsledky!$JV$3),60,0)))</f>
        <v>0</v>
      </c>
      <c r="JR16" s="61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61">
        <f>IF(ISBLANK($JV$3),"",IF(OR(Tipy!IG10=Výsledky!$JQ$6,Tipy!IG10=Výsledky!$JQ$7,Tipy!IG10=Výsledky!$JQ$8,Tipy!IG10=Výsledky!$JQ$9),VLOOKUP(Tipy!IG10,'Kategórie hráčov'!$A$2:$B$51,2,FALSE),0))</f>
        <v>20</v>
      </c>
      <c r="JT16" s="61">
        <f>IF(ISBLANK($JV$3),"",IF(OR(Tipy!IH10=Výsledky!$JT$6,Tipy!IH10=Výsledky!$JT$7,Tipy!IH10=Výsledky!$JT$8,Tipy!IH10=Výsledky!$JT$9),VLOOKUP(Tipy!IH10,'Kategórie hráčov'!$A$27:$B$76,2,FALSE),0))</f>
        <v>0</v>
      </c>
      <c r="JU16" s="62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5">
        <f>IF(ISBLANK($JV$3),"",IF(ISBLANK(Tipy!ID10),"-",SUM(JQ16:JU16)))</f>
        <v>50</v>
      </c>
      <c r="JW16" s="64"/>
      <c r="JX16" s="61">
        <f>IF(ISBLANK($KQ$3),"",IF(ISBLANK(Tipy!IJ10),0,IF(AND(Tipy!IJ10=Výsledky!$KO$3,Tipy!IL10=Výsledky!$KQ$3),60,0)))</f>
        <v>0</v>
      </c>
      <c r="JY16" s="61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61">
        <f>IF(ISBLANK($KQ$3),"",IF(OR(Tipy!IM10=Výsledky!$JX$6,Tipy!IM10=Výsledky!$JX$7,Tipy!IM10=Výsledky!$JX$8,Tipy!IM10=Výsledky!$JX$9),IF(VLOOKUP(Tipy!IM10,'Kategórie hráčov'!$A$2:$B$46,2,FALSE)=30,30,20),0))</f>
        <v>0</v>
      </c>
      <c r="KA16" s="61">
        <f>IF(ISBLANK($KQ$3),"",IF(OR(Tipy!IN10=Výsledky!$KA$6,Tipy!IN10=Výsledky!$KA$7,Tipy!IN10=Výsledky!$KA$8,Tipy!IN10=Výsledky!$KA$9),IF(VLOOKUP(Tipy!IN10,'Kategórie hráčov'!$A$2:$B$46,2,FALSE)=30,30,20),0))</f>
        <v>0</v>
      </c>
      <c r="KB16" s="62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5" t="str">
        <f>IF(ISBLANK($KQ$3),"",IF(ISBLANK(Tipy!IJ10),"-",SUM(JX16:KB16)))</f>
        <v>-</v>
      </c>
      <c r="KD16" s="64"/>
      <c r="KE16" s="61">
        <f>IF(ISBLANK($KJ$3),"",IF(ISBLANK(Tipy!IP10),0,IF(AND(Tipy!IP10=Výsledky!$KH$3,Tipy!IR10=Výsledky!$KJ$3),60,0)))</f>
        <v>0</v>
      </c>
      <c r="KF16" s="61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61">
        <f>IF(ISBLANK($KJ$3),"",IF(OR(Tipy!IS10=Výsledky!$KE$6,Tipy!IS10=Výsledky!$KE$7,Tipy!IS10=Výsledky!$KE$8,Tipy!IS10=Výsledky!$KE$9),VLOOKUP(Tipy!IS10,'Kategórie hráčov'!$A$2:$B$51,2,FALSE),0))</f>
        <v>20</v>
      </c>
      <c r="KH16" s="61">
        <f>IF(ISBLANK($KJ$3),"",IF(OR(Tipy!IT10=Výsledky!$KH$6,Tipy!IT10=Výsledky!$KH$7,Tipy!IT10=Výsledky!$KH$8,Tipy!IT10=Výsledky!$KH$9),VLOOKUP(Tipy!IT10,'Kategórie hráčov'!$A$27:$B$76,2,FALSE),0))</f>
        <v>30</v>
      </c>
      <c r="KI16" s="62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5">
        <f>IF(ISBLANK($KJ$3),"",IF(ISBLANK(Tipy!IP10),"-",SUM(KE16:KI16)))</f>
        <v>80</v>
      </c>
      <c r="KK16" s="64"/>
      <c r="KL16" s="61">
        <f>IF(ISBLANK($KQ$3),"",IF(ISBLANK(Tipy!IV10),0,IF(AND(Tipy!IV10=Výsledky!$KO$3,Tipy!IX10=Výsledky!$KQ$3),60,0)))</f>
        <v>0</v>
      </c>
      <c r="KM16" s="61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61">
        <f>IF(ISBLANK($KQ$3),"",IF(OR(Tipy!IY10=Výsledky!$KL$6,Tipy!IY10=Výsledky!$KL$7,Tipy!IY10=Výsledky!$KL$8,Tipy!IY10=Výsledky!$KL$9),VLOOKUP(Tipy!IY10,'Kategórie hráčov'!$A$2:$B$51,2,FALSE),0))</f>
        <v>0</v>
      </c>
      <c r="KO16" s="61">
        <f>IF(ISBLANK($KQ$3),"",IF(OR(Tipy!IZ10=Výsledky!$KO$6,Tipy!IZ10=Výsledky!$KO$7,Tipy!IZ10=Výsledky!$KO$8,Tipy!IZ10=Výsledky!$KO$9),VLOOKUP(Tipy!IZ10,'Kategórie hráčov'!$A$27:$B$76,2,FALSE),0))</f>
        <v>0</v>
      </c>
      <c r="KP16" s="62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5" t="str">
        <f>IF(ISBLANK($KJ$3),"",IF(ISBLANK(Tipy!IV10),"-",SUM(KL16:KP16)))</f>
        <v>-</v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e">
        <f>IF(ISBLANK($JH$3),"",IF(ISBLANK(Tipy!#REF!),0,IF(AND(Tipy!#REF!=Výsledky!$JF$3,Tipy!#REF!=Výsledky!$JH$3),60,0)))</f>
        <v>#REF!</v>
      </c>
      <c r="LH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6" s="65" t="e">
        <f>IF(ISBLANK($JH$3),"",IF(ISBLANK(Tipy!#REF!),"-",SUM(LG16:LK16)))</f>
        <v>#REF!</v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e">
        <f>IF(ISBLANK($JH$3),"",IF(ISBLANK(Tipy!#REF!),0,IF(AND(Tipy!#REF!=Výsledky!$JF$3,Tipy!#REF!=Výsledky!$JH$3),60,0)))</f>
        <v>#REF!</v>
      </c>
      <c r="LV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6" s="65" t="e">
        <f>IF(ISBLANK($JH$3),"",IF(ISBLANK(Tipy!#REF!),"-",SUM(LU16:LY16)))</f>
        <v>#REF!</v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>
        <f>IF(ISBLANK($JA$3),"",IF(ISBLANK(Tipy!HL11),0,IF(AND(Tipy!HL11=Výsledky!$IY$3,Tipy!HN11=Výsledky!$JA$3),60,0)))</f>
        <v>0</v>
      </c>
      <c r="IW17" s="61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61">
        <f>IF(ISBLANK($JA$3),"",IF(OR(Tipy!HO11=Výsledky!$IV$6,Tipy!HO11=Výsledky!$IV$7,Tipy!HO11=Výsledky!$IV$8,Tipy!HO11=Výsledky!$IV$9),IF(VLOOKUP(Tipy!HO11,'Kategórie hráčov'!$A$2:$B$46,2,FALSE)=30,30,20),0))</f>
        <v>0</v>
      </c>
      <c r="IY17" s="61">
        <f>IF(ISBLANK($JA$3),"",IF(OR(Tipy!HP11=Výsledky!$IY$6,Tipy!HP11=Výsledky!$IY$7,Tipy!HP11=Výsledky!$IY$8,Tipy!HP11=Výsledky!$IY$9),IF(VLOOKUP(Tipy!HP11,'Kategórie hráčov'!$A$2:$B$46,2,FALSE)=30,30,20),0))</f>
        <v>0</v>
      </c>
      <c r="IZ17" s="62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5">
        <f>IF(ISBLANK($JA$3),"",IF(ISBLANK(Tipy!HL11),"-",SUM(IV17:IZ17)))</f>
        <v>0</v>
      </c>
      <c r="JB17" s="64"/>
      <c r="JC17" s="102">
        <f>IF(ISBLANK($JH$3),"",IF(ISBLANK(Tipy!HR11),0,IF(AND(Tipy!HR11=Výsledky!$JF$3,Tipy!HT11=Výsledky!$JH$3),60,0)))</f>
        <v>0</v>
      </c>
      <c r="JD17" s="101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101">
        <f>IF(ISBLANK($JH$3),"",IF(OR(Tipy!HU11=Výsledky!$JC$6,Tipy!HU11=Výsledky!$JC$7,Tipy!HU11=Výsledky!$JC$8,Tipy!HU11=Výsledky!$JC$9),VLOOKUP(Tipy!HU11,'Kategórie hráčov'!$A$2:$B$51,2,FALSE),0))</f>
        <v>20</v>
      </c>
      <c r="JF17" s="101">
        <f>IF(ISBLANK($JH$3),"",IF(OR(Tipy!HV11=Výsledky!$JF$6,Tipy!HV11=Výsledky!$JF$7,Tipy!HV11=Výsledky!$JF$8,Tipy!HV11=Výsledky!$JF$9),VLOOKUP(Tipy!HV11,'Kategórie hráčov'!$A$27:$B$76,2,FALSE),0))</f>
        <v>0</v>
      </c>
      <c r="JG17" s="30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63">
        <f>IF(ISBLANK($JH$3),"",IF(ISBLANK(Tipy!HR11),"-",SUM(JC17:JG17)))</f>
        <v>40</v>
      </c>
      <c r="JI17" s="64"/>
      <c r="JJ17" s="61" t="e">
        <f>IF(ISBLANK($JH$3),"",IF(ISBLANK(Tipy!#REF!),0,IF(AND(Tipy!#REF!=Výsledky!$JF$3,Tipy!#REF!=Výsledky!$JH$3),60,0)))</f>
        <v>#REF!</v>
      </c>
      <c r="JK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5" t="e">
        <f>IF(ISBLANK($JH$3),"",IF(ISBLANK(Tipy!#REF!),"-",SUM(JJ17:JN17)))</f>
        <v>#REF!</v>
      </c>
      <c r="JP17" s="64"/>
      <c r="JQ17" s="61">
        <f>IF(ISBLANK($JV$3),"",IF(ISBLANK(Tipy!ID11),0,IF(AND(Tipy!ID11=Výsledky!$JT$3,Tipy!IF11=Výsledky!$JV$3),60,0)))</f>
        <v>0</v>
      </c>
      <c r="JR17" s="61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61">
        <f>IF(ISBLANK($JV$3),"",IF(OR(Tipy!IG11=Výsledky!$JQ$6,Tipy!IG11=Výsledky!$JQ$7,Tipy!IG11=Výsledky!$JQ$8,Tipy!IG11=Výsledky!$JQ$9),VLOOKUP(Tipy!IG11,'Kategórie hráčov'!$A$2:$B$51,2,FALSE),0))</f>
        <v>0</v>
      </c>
      <c r="JT17" s="61">
        <f>IF(ISBLANK($JV$3),"",IF(OR(Tipy!IH11=Výsledky!$JT$6,Tipy!IH11=Výsledky!$JT$7,Tipy!IH11=Výsledky!$JT$8,Tipy!IH11=Výsledky!$JT$9),VLOOKUP(Tipy!IH11,'Kategórie hráčov'!$A$27:$B$76,2,FALSE),0))</f>
        <v>0</v>
      </c>
      <c r="JU17" s="62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5">
        <f>IF(ISBLANK($JV$3),"",IF(ISBLANK(Tipy!ID11),"-",SUM(JQ17:JU17)))</f>
        <v>20</v>
      </c>
      <c r="JW17" s="64"/>
      <c r="JX17" s="61">
        <f>IF(ISBLANK($KQ$3),"",IF(ISBLANK(Tipy!IJ11),0,IF(AND(Tipy!IJ11=Výsledky!$KO$3,Tipy!IL11=Výsledky!$KQ$3),60,0)))</f>
        <v>0</v>
      </c>
      <c r="JY17" s="61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61">
        <f>IF(ISBLANK($KQ$3),"",IF(OR(Tipy!IM11=Výsledky!$JX$6,Tipy!IM11=Výsledky!$JX$7,Tipy!IM11=Výsledky!$JX$8,Tipy!IM11=Výsledky!$JX$9),IF(VLOOKUP(Tipy!IM11,'Kategórie hráčov'!$A$2:$B$46,2,FALSE)=30,30,20),0))</f>
        <v>0</v>
      </c>
      <c r="KA17" s="61">
        <f>IF(ISBLANK($KQ$3),"",IF(OR(Tipy!IN11=Výsledky!$KA$6,Tipy!IN11=Výsledky!$KA$7,Tipy!IN11=Výsledky!$KA$8,Tipy!IN11=Výsledky!$KA$9),IF(VLOOKUP(Tipy!IN11,'Kategórie hráčov'!$A$2:$B$46,2,FALSE)=30,30,20),0))</f>
        <v>0</v>
      </c>
      <c r="KB17" s="62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5" t="str">
        <f>IF(ISBLANK($KQ$3),"",IF(ISBLANK(Tipy!IJ11),"-",SUM(JX17:KB17)))</f>
        <v>-</v>
      </c>
      <c r="KD17" s="64"/>
      <c r="KE17" s="61">
        <f>IF(ISBLANK($KJ$3),"",IF(ISBLANK(Tipy!IP11),0,IF(AND(Tipy!IP11=Výsledky!$KH$3,Tipy!IR11=Výsledky!$KJ$3),60,0)))</f>
        <v>0</v>
      </c>
      <c r="KF17" s="61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61">
        <f>IF(ISBLANK($KJ$3),"",IF(OR(Tipy!IS11=Výsledky!$KE$6,Tipy!IS11=Výsledky!$KE$7,Tipy!IS11=Výsledky!$KE$8,Tipy!IS11=Výsledky!$KE$9),VLOOKUP(Tipy!IS11,'Kategórie hráčov'!$A$2:$B$51,2,FALSE),0))</f>
        <v>0</v>
      </c>
      <c r="KH17" s="61">
        <f>IF(ISBLANK($KJ$3),"",IF(OR(Tipy!IT11=Výsledky!$KH$6,Tipy!IT11=Výsledky!$KH$7,Tipy!IT11=Výsledky!$KH$8,Tipy!IT11=Výsledky!$KH$9),VLOOKUP(Tipy!IT11,'Kategórie hráčov'!$A$27:$B$76,2,FALSE),0))</f>
        <v>20</v>
      </c>
      <c r="KI17" s="62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5">
        <f>IF(ISBLANK($KJ$3),"",IF(ISBLANK(Tipy!IP11),"-",SUM(KE17:KI17)))</f>
        <v>40</v>
      </c>
      <c r="KK17" s="64"/>
      <c r="KL17" s="61">
        <f>IF(ISBLANK($KQ$3),"",IF(ISBLANK(Tipy!IV11),0,IF(AND(Tipy!IV11=Výsledky!$KO$3,Tipy!IX11=Výsledky!$KQ$3),60,0)))</f>
        <v>0</v>
      </c>
      <c r="KM17" s="61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61">
        <f>IF(ISBLANK($KQ$3),"",IF(OR(Tipy!IY11=Výsledky!$KL$6,Tipy!IY11=Výsledky!$KL$7,Tipy!IY11=Výsledky!$KL$8,Tipy!IY11=Výsledky!$KL$9),VLOOKUP(Tipy!IY11,'Kategórie hráčov'!$A$2:$B$51,2,FALSE),0))</f>
        <v>0</v>
      </c>
      <c r="KO17" s="61">
        <f>IF(ISBLANK($KQ$3),"",IF(OR(Tipy!IZ11=Výsledky!$KO$6,Tipy!IZ11=Výsledky!$KO$7,Tipy!IZ11=Výsledky!$KO$8,Tipy!IZ11=Výsledky!$KO$9),VLOOKUP(Tipy!IZ11,'Kategórie hráčov'!$A$27:$B$76,2,FALSE),0))</f>
        <v>0</v>
      </c>
      <c r="KP17" s="62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5">
        <f>IF(ISBLANK($KJ$3),"",IF(ISBLANK(Tipy!IV11),"-",SUM(KL17:KP17)))</f>
        <v>0</v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e">
        <f>IF(ISBLANK($JH$3),"",IF(ISBLANK(Tipy!#REF!),0,IF(AND(Tipy!#REF!=Výsledky!$JF$3,Tipy!#REF!=Výsledky!$JH$3),60,0)))</f>
        <v>#REF!</v>
      </c>
      <c r="LH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7" s="65" t="e">
        <f>IF(ISBLANK($JH$3),"",IF(ISBLANK(Tipy!#REF!),"-",SUM(LG17:LK17)))</f>
        <v>#REF!</v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e">
        <f>IF(ISBLANK($JH$3),"",IF(ISBLANK(Tipy!#REF!),0,IF(AND(Tipy!#REF!=Výsledky!$JF$3,Tipy!#REF!=Výsledky!$JH$3),60,0)))</f>
        <v>#REF!</v>
      </c>
      <c r="LV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7" s="65" t="e">
        <f>IF(ISBLANK($JH$3),"",IF(ISBLANK(Tipy!#REF!),"-",SUM(LU17:LY17)))</f>
        <v>#REF!</v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>
        <f>IF(ISBLANK($JA$3),"",IF(ISBLANK(Tipy!HL12),0,IF(AND(Tipy!HL12=Výsledky!$IY$3,Tipy!HN12=Výsledky!$JA$3),60,0)))</f>
        <v>0</v>
      </c>
      <c r="IW18" s="61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61">
        <f>IF(ISBLANK($JA$3),"",IF(OR(Tipy!HO12=Výsledky!$IV$6,Tipy!HO12=Výsledky!$IV$7,Tipy!HO12=Výsledky!$IV$8,Tipy!HO12=Výsledky!$IV$9),IF(VLOOKUP(Tipy!HO12,'Kategórie hráčov'!$A$2:$B$46,2,FALSE)=30,30,20),0))</f>
        <v>0</v>
      </c>
      <c r="IY18" s="61">
        <f>IF(ISBLANK($JA$3),"",IF(OR(Tipy!HP12=Výsledky!$IY$6,Tipy!HP12=Výsledky!$IY$7,Tipy!HP12=Výsledky!$IY$8,Tipy!HP12=Výsledky!$IY$9),IF(VLOOKUP(Tipy!HP12,'Kategórie hráčov'!$A$2:$B$46,2,FALSE)=30,30,20),0))</f>
        <v>0</v>
      </c>
      <c r="IZ18" s="62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5">
        <f>IF(ISBLANK($JA$3),"",IF(ISBLANK(Tipy!HL12),"-",SUM(IV18:IZ18)))</f>
        <v>0</v>
      </c>
      <c r="JB18" s="64"/>
      <c r="JC18" s="102">
        <f>IF(ISBLANK($JH$3),"",IF(ISBLANK(Tipy!HR12),0,IF(AND(Tipy!HR12=Výsledky!$JF$3,Tipy!HT12=Výsledky!$JH$3),60,0)))</f>
        <v>60</v>
      </c>
      <c r="JD18" s="101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01">
        <f>IF(ISBLANK($JH$3),"",IF(OR(Tipy!HU12=Výsledky!$JC$6,Tipy!HU12=Výsledky!$JC$7,Tipy!HU12=Výsledky!$JC$8,Tipy!HU12=Výsledky!$JC$9),VLOOKUP(Tipy!HU12,'Kategórie hráčov'!$A$2:$B$51,2,FALSE),0))</f>
        <v>20</v>
      </c>
      <c r="JF18" s="101">
        <f>IF(ISBLANK($JH$3),"",IF(OR(Tipy!HV12=Výsledky!$JF$6,Tipy!HV12=Výsledky!$JF$7,Tipy!HV12=Výsledky!$JF$8,Tipy!HV12=Výsledky!$JF$9),VLOOKUP(Tipy!HV12,'Kategórie hráčov'!$A$27:$B$76,2,FALSE),0))</f>
        <v>0</v>
      </c>
      <c r="JG18" s="30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63">
        <f>IF(ISBLANK($JH$3),"",IF(ISBLANK(Tipy!HR12),"-",SUM(JC18:JG18)))</f>
        <v>80</v>
      </c>
      <c r="JI18" s="64"/>
      <c r="JJ18" s="61">
        <f>IF(ISBLANK($JH$3),"",IF(ISBLANK(Tipy!HX12),0,IF(AND(Tipy!HX12=Výsledky!$JF$3,Tipy!HZ12=Výsledky!$JH$3),60,0)))</f>
        <v>0</v>
      </c>
      <c r="JK18" s="61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61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61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62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5" t="str">
        <f>IF(ISBLANK($JH$3),"",IF(ISBLANK(Tipy!HX12),"-",SUM(JJ18:JN18)))</f>
        <v>-</v>
      </c>
      <c r="JP18" s="64"/>
      <c r="JQ18" s="61">
        <f>IF(ISBLANK($JV$3),"",IF(ISBLANK(Tipy!ID12),0,IF(AND(Tipy!ID12=Výsledky!$JT$3,Tipy!IF12=Výsledky!$JV$3),60,0)))</f>
        <v>0</v>
      </c>
      <c r="JR18" s="61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61">
        <f>IF(ISBLANK($JV$3),"",IF(OR(Tipy!IG12=Výsledky!$JQ$6,Tipy!IG12=Výsledky!$JQ$7,Tipy!IG12=Výsledky!$JQ$8,Tipy!IG12=Výsledky!$JQ$9),VLOOKUP(Tipy!IG12,'Kategórie hráčov'!$A$2:$B$51,2,FALSE),0))</f>
        <v>0</v>
      </c>
      <c r="JT18" s="61">
        <f>IF(ISBLANK($JV$3),"",IF(OR(Tipy!IH12=Výsledky!$JT$6,Tipy!IH12=Výsledky!$JT$7,Tipy!IH12=Výsledky!$JT$8,Tipy!IH12=Výsledky!$JT$9),VLOOKUP(Tipy!IH12,'Kategórie hráčov'!$A$27:$B$76,2,FALSE),0))</f>
        <v>0</v>
      </c>
      <c r="JU18" s="62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5">
        <f>IF(ISBLANK($JV$3),"",IF(ISBLANK(Tipy!ID12),"-",SUM(JQ18:JU18)))</f>
        <v>30</v>
      </c>
      <c r="JW18" s="64"/>
      <c r="JX18" s="61">
        <f>IF(ISBLANK($KQ$3),"",IF(ISBLANK(Tipy!IJ12),0,IF(AND(Tipy!IJ12=Výsledky!$KO$3,Tipy!IL12=Výsledky!$KQ$3),60,0)))</f>
        <v>0</v>
      </c>
      <c r="JY18" s="61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61">
        <f>IF(ISBLANK($KQ$3),"",IF(OR(Tipy!IM12=Výsledky!$JX$6,Tipy!IM12=Výsledky!$JX$7,Tipy!IM12=Výsledky!$JX$8,Tipy!IM12=Výsledky!$JX$9),IF(VLOOKUP(Tipy!IM12,'Kategórie hráčov'!$A$2:$B$46,2,FALSE)=30,30,20),0))</f>
        <v>0</v>
      </c>
      <c r="KA18" s="61">
        <f>IF(ISBLANK($KQ$3),"",IF(OR(Tipy!IN12=Výsledky!$KA$6,Tipy!IN12=Výsledky!$KA$7,Tipy!IN12=Výsledky!$KA$8,Tipy!IN12=Výsledky!$KA$9),IF(VLOOKUP(Tipy!IN12,'Kategórie hráčov'!$A$2:$B$46,2,FALSE)=30,30,20),0))</f>
        <v>0</v>
      </c>
      <c r="KB18" s="62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5" t="str">
        <f>IF(ISBLANK($KQ$3),"",IF(ISBLANK(Tipy!IJ12),"-",SUM(JX18:KB18)))</f>
        <v>-</v>
      </c>
      <c r="KD18" s="64"/>
      <c r="KE18" s="61">
        <f>IF(ISBLANK($KJ$3),"",IF(ISBLANK(Tipy!IP12),0,IF(AND(Tipy!IP12=Výsledky!$KH$3,Tipy!IR12=Výsledky!$KJ$3),60,0)))</f>
        <v>0</v>
      </c>
      <c r="KF18" s="61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61">
        <f>IF(ISBLANK($KJ$3),"",IF(OR(Tipy!IS12=Výsledky!$KE$6,Tipy!IS12=Výsledky!$KE$7,Tipy!IS12=Výsledky!$KE$8,Tipy!IS12=Výsledky!$KE$9),VLOOKUP(Tipy!IS12,'Kategórie hráčov'!$A$2:$B$51,2,FALSE),0))</f>
        <v>20</v>
      </c>
      <c r="KH18" s="61">
        <f>IF(ISBLANK($KJ$3),"",IF(OR(Tipy!IT12=Výsledky!$KH$6,Tipy!IT12=Výsledky!$KH$7,Tipy!IT12=Výsledky!$KH$8,Tipy!IT12=Výsledky!$KH$9),VLOOKUP(Tipy!IT12,'Kategórie hráčov'!$A$27:$B$76,2,FALSE),0))</f>
        <v>0</v>
      </c>
      <c r="KI18" s="62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5">
        <f>IF(ISBLANK($KJ$3),"",IF(ISBLANK(Tipy!IP12),"-",SUM(KE18:KI18)))</f>
        <v>40</v>
      </c>
      <c r="KK18" s="64"/>
      <c r="KL18" s="61">
        <f>IF(ISBLANK($KQ$3),"",IF(ISBLANK(Tipy!IV12),0,IF(AND(Tipy!IV12=Výsledky!$KO$3,Tipy!IX12=Výsledky!$KQ$3),60,0)))</f>
        <v>0</v>
      </c>
      <c r="KM18" s="61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61">
        <f>IF(ISBLANK($KQ$3),"",IF(OR(Tipy!IY12=Výsledky!$KL$6,Tipy!IY12=Výsledky!$KL$7,Tipy!IY12=Výsledky!$KL$8,Tipy!IY12=Výsledky!$KL$9),VLOOKUP(Tipy!IY12,'Kategórie hráčov'!$A$2:$B$51,2,FALSE),0))</f>
        <v>0</v>
      </c>
      <c r="KO18" s="61">
        <f>IF(ISBLANK($KQ$3),"",IF(OR(Tipy!IZ12=Výsledky!$KO$6,Tipy!IZ12=Výsledky!$KO$7,Tipy!IZ12=Výsledky!$KO$8,Tipy!IZ12=Výsledky!$KO$9),VLOOKUP(Tipy!IZ12,'Kategórie hráčov'!$A$27:$B$76,2,FALSE),0))</f>
        <v>0</v>
      </c>
      <c r="KP18" s="62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5">
        <f>IF(ISBLANK($KJ$3),"",IF(ISBLANK(Tipy!IV12),"-",SUM(KL18:KP18)))</f>
        <v>20</v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>
        <f>IF(ISBLANK($JH$3),"",IF(ISBLANK(Tipy!JU12),0,IF(AND(Tipy!JU12=Výsledky!$JF$3,Tipy!JW12=Výsledky!$JH$3),60,0)))</f>
        <v>0</v>
      </c>
      <c r="LH18" s="61" t="e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>#VALUE!</v>
      </c>
      <c r="LI18" s="61" t="e">
        <f>IF(ISBLANK($JH$3),"",IF(OR(Tipy!JX12=Výsledky!#REF!,Tipy!JX12=Výsledky!#REF!,Tipy!JX12=Výsledky!#REF!,Tipy!JX12=Výsledky!$JJ$9),IF(VLOOKUP(Tipy!JX12,'Kategórie hráčov'!$A$2:$B$46,2,FALSE)=30,30,20),0))</f>
        <v>#REF!</v>
      </c>
      <c r="LJ18" s="61" t="e">
        <f>IF(ISBLANK($JH$3),"",IF(OR(Tipy!JY12=Výsledky!#REF!,Tipy!JY12=Výsledky!#REF!,Tipy!JY12=Výsledky!#REF!,Tipy!JY12=Výsledky!$JM$9),IF(VLOOKUP(Tipy!JY12,'Kategórie hráčov'!$A$2:$B$46,2,FALSE)=30,30,20),0))</f>
        <v>#REF!</v>
      </c>
      <c r="LK18" s="62">
        <f>IF(ISBLANK($JH$3),"",IF(ISBLANK(Tipy!JU12),0,IF(OR(AND(Tipy!JU12=Výsledky!$JF$3,OR(Tipy!JW12=Výsledky!$JH$3+1,Tipy!JW12=Výsledky!$JH$3-1)),AND(Tipy!JW12=Výsledky!$JH$3,OR(Tipy!JU12=Výsledky!$JF$3+1,Tipy!JU12=Výsledky!$JF$3-1))),10,0)))</f>
        <v>0</v>
      </c>
      <c r="LL18" s="65" t="e">
        <f>IF(ISBLANK($JH$3),"",IF(ISBLANK(Tipy!JU12),"-",SUM(LG18:LK18)))</f>
        <v>#VALUE!</v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>
        <f>IF(ISBLANK($JH$3),"",IF(ISBLANK(Tipy!KI12),0,IF(AND(Tipy!KI12=Výsledky!$JF$3,Tipy!KK12=Výsledky!$JH$3),60,0)))</f>
        <v>0</v>
      </c>
      <c r="LV18" s="61" t="e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>#VALUE!</v>
      </c>
      <c r="LW18" s="61" t="e">
        <f>IF(ISBLANK($JH$3),"",IF(OR(Tipy!KL12=Výsledky!#REF!,Tipy!KL12=Výsledky!#REF!,Tipy!KL12=Výsledky!#REF!,Tipy!KL12=Výsledky!$JJ$9),IF(VLOOKUP(Tipy!KL12,'Kategórie hráčov'!$A$2:$B$46,2,FALSE)=30,30,20),0))</f>
        <v>#REF!</v>
      </c>
      <c r="LX18" s="61" t="e">
        <f>IF(ISBLANK($JH$3),"",IF(OR(Tipy!KM12=Výsledky!#REF!,Tipy!KM12=Výsledky!#REF!,Tipy!KM12=Výsledky!#REF!,Tipy!KM12=Výsledky!$JM$9),IF(VLOOKUP(Tipy!KM12,'Kategórie hráčov'!$A$2:$B$46,2,FALSE)=30,30,20),0))</f>
        <v>#REF!</v>
      </c>
      <c r="LY18" s="62">
        <f>IF(ISBLANK($JH$3),"",IF(ISBLANK(Tipy!KI12),0,IF(OR(AND(Tipy!KI12=Výsledky!$JF$3,OR(Tipy!KK12=Výsledky!$JH$3+1,Tipy!KK12=Výsledky!$JH$3-1)),AND(Tipy!KK12=Výsledky!$JH$3,OR(Tipy!KI12=Výsledky!$JF$3+1,Tipy!KI12=Výsledky!$JF$3-1))),10,0)))</f>
        <v>0</v>
      </c>
      <c r="LZ18" s="65" t="e">
        <f>IF(ISBLANK($JH$3),"",IF(ISBLANK(Tipy!KI12),"-",SUM(LU18:LY18)))</f>
        <v>#VALUE!</v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>
        <f>IF(ISBLANK($JA$3),"",IF(ISBLANK(Tipy!HL13),0,IF(AND(Tipy!HL13=Výsledky!$IY$3,Tipy!HN13=Výsledky!$JA$3),60,0)))</f>
        <v>0</v>
      </c>
      <c r="IW19" s="61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61">
        <f>IF(ISBLANK($JA$3),"",IF(OR(Tipy!HO13=Výsledky!$IV$6,Tipy!HO13=Výsledky!$IV$7,Tipy!HO13=Výsledky!$IV$8,Tipy!HO13=Výsledky!$IV$9),IF(VLOOKUP(Tipy!HO13,'Kategórie hráčov'!$A$2:$B$46,2,FALSE)=30,30,20),0))</f>
        <v>0</v>
      </c>
      <c r="IY19" s="61">
        <f>IF(ISBLANK($JA$3),"",IF(OR(Tipy!HP13=Výsledky!$IY$6,Tipy!HP13=Výsledky!$IY$7,Tipy!HP13=Výsledky!$IY$8,Tipy!HP13=Výsledky!$IY$9),IF(VLOOKUP(Tipy!HP13,'Kategórie hráčov'!$A$2:$B$46,2,FALSE)=30,30,20),0))</f>
        <v>0</v>
      </c>
      <c r="IZ19" s="62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5">
        <f>IF(ISBLANK($JA$3),"",IF(ISBLANK(Tipy!HL13),"-",SUM(IV19:IZ19)))</f>
        <v>0</v>
      </c>
      <c r="JB19" s="64"/>
      <c r="JC19" s="102">
        <f>IF(ISBLANK($JH$3),"",IF(ISBLANK(Tipy!HR13),0,IF(AND(Tipy!HR13=Výsledky!$JF$3,Tipy!HT13=Výsledky!$JH$3),60,0)))</f>
        <v>0</v>
      </c>
      <c r="JD19" s="101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101">
        <f>IF(ISBLANK($JH$3),"",IF(OR(Tipy!HU13=Výsledky!$JC$6,Tipy!HU13=Výsledky!$JC$7,Tipy!HU13=Výsledky!$JC$8,Tipy!HU13=Výsledky!$JC$9),VLOOKUP(Tipy!HU13,'Kategórie hráčov'!$A$2:$B$51,2,FALSE),0))</f>
        <v>20</v>
      </c>
      <c r="JF19" s="101">
        <f>IF(ISBLANK($JH$3),"",IF(OR(Tipy!HV13=Výsledky!$JF$6,Tipy!HV13=Výsledky!$JF$7,Tipy!HV13=Výsledky!$JF$8,Tipy!HV13=Výsledky!$JF$9),VLOOKUP(Tipy!HV13,'Kategórie hráčov'!$A$27:$B$76,2,FALSE),0))</f>
        <v>30</v>
      </c>
      <c r="JG19" s="303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63">
        <f>IF(ISBLANK($JH$3),"",IF(ISBLANK(Tipy!HR13),"-",SUM(JC19:JG19)))</f>
        <v>80</v>
      </c>
      <c r="JI19" s="64"/>
      <c r="JJ19" s="61">
        <f>IF(ISBLANK($JH$3),"",IF(ISBLANK(Tipy!HX13),0,IF(AND(Tipy!HX13=Výsledky!$JF$3,Tipy!HZ13=Výsledky!$JH$3),60,0)))</f>
        <v>0</v>
      </c>
      <c r="JK19" s="61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61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61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62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5" t="str">
        <f>IF(ISBLANK($JH$3),"",IF(ISBLANK(Tipy!HX13),"-",SUM(JJ19:JN19)))</f>
        <v>-</v>
      </c>
      <c r="JP19" s="64"/>
      <c r="JQ19" s="61">
        <f>IF(ISBLANK($JV$3),"",IF(ISBLANK(Tipy!ID13),0,IF(AND(Tipy!ID13=Výsledky!$JT$3,Tipy!IF13=Výsledky!$JV$3),60,0)))</f>
        <v>0</v>
      </c>
      <c r="JR19" s="61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61">
        <f>IF(ISBLANK($JV$3),"",IF(OR(Tipy!IG13=Výsledky!$JQ$6,Tipy!IG13=Výsledky!$JQ$7,Tipy!IG13=Výsledky!$JQ$8,Tipy!IG13=Výsledky!$JQ$9),VLOOKUP(Tipy!IG13,'Kategórie hráčov'!$A$2:$B$51,2,FALSE),0))</f>
        <v>0</v>
      </c>
      <c r="JT19" s="61">
        <f>IF(ISBLANK($JV$3),"",IF(OR(Tipy!IH13=Výsledky!$JT$6,Tipy!IH13=Výsledky!$JT$7,Tipy!IH13=Výsledky!$JT$8,Tipy!IH13=Výsledky!$JT$9),VLOOKUP(Tipy!IH13,'Kategórie hráčov'!$A$27:$B$76,2,FALSE),0))</f>
        <v>0</v>
      </c>
      <c r="JU19" s="62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5">
        <f>IF(ISBLANK($JV$3),"",IF(ISBLANK(Tipy!ID13),"-",SUM(JQ19:JU19)))</f>
        <v>20</v>
      </c>
      <c r="JW19" s="64"/>
      <c r="JX19" s="61">
        <f>IF(ISBLANK($KQ$3),"",IF(ISBLANK(Tipy!IJ13),0,IF(AND(Tipy!IJ13=Výsledky!$KO$3,Tipy!IL13=Výsledky!$KQ$3),60,0)))</f>
        <v>0</v>
      </c>
      <c r="JY19" s="61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61">
        <f>IF(ISBLANK($KQ$3),"",IF(OR(Tipy!IM13=Výsledky!$JX$6,Tipy!IM13=Výsledky!$JX$7,Tipy!IM13=Výsledky!$JX$8,Tipy!IM13=Výsledky!$JX$9),IF(VLOOKUP(Tipy!IM13,'Kategórie hráčov'!$A$2:$B$46,2,FALSE)=30,30,20),0))</f>
        <v>0</v>
      </c>
      <c r="KA19" s="61">
        <f>IF(ISBLANK($KQ$3),"",IF(OR(Tipy!IN13=Výsledky!$KA$6,Tipy!IN13=Výsledky!$KA$7,Tipy!IN13=Výsledky!$KA$8,Tipy!IN13=Výsledky!$KA$9),IF(VLOOKUP(Tipy!IN13,'Kategórie hráčov'!$A$2:$B$46,2,FALSE)=30,30,20),0))</f>
        <v>0</v>
      </c>
      <c r="KB19" s="62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5" t="str">
        <f>IF(ISBLANK($KQ$3),"",IF(ISBLANK(Tipy!IJ13),"-",SUM(JX19:KB19)))</f>
        <v>-</v>
      </c>
      <c r="KD19" s="64"/>
      <c r="KE19" s="61">
        <f>IF(ISBLANK($KJ$3),"",IF(ISBLANK(Tipy!IP13),0,IF(AND(Tipy!IP13=Výsledky!$KH$3,Tipy!IR13=Výsledky!$KJ$3),60,0)))</f>
        <v>0</v>
      </c>
      <c r="KF19" s="61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61">
        <f>IF(ISBLANK($KJ$3),"",IF(OR(Tipy!IS13=Výsledky!$KE$6,Tipy!IS13=Výsledky!$KE$7,Tipy!IS13=Výsledky!$KE$8,Tipy!IS13=Výsledky!$KE$9),VLOOKUP(Tipy!IS13,'Kategórie hráčov'!$A$2:$B$51,2,FALSE),0))</f>
        <v>0</v>
      </c>
      <c r="KH19" s="61">
        <f>IF(ISBLANK($KJ$3),"",IF(OR(Tipy!IT13=Výsledky!$KH$6,Tipy!IT13=Výsledky!$KH$7,Tipy!IT13=Výsledky!$KH$8,Tipy!IT13=Výsledky!$KH$9),VLOOKUP(Tipy!IT13,'Kategórie hráčov'!$A$27:$B$76,2,FALSE),0))</f>
        <v>0</v>
      </c>
      <c r="KI19" s="62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5" t="str">
        <f>IF(ISBLANK($KJ$3),"",IF(ISBLANK(Tipy!IP13),"-",SUM(KE19:KI19)))</f>
        <v>-</v>
      </c>
      <c r="KK19" s="64"/>
      <c r="KL19" s="61">
        <f>IF(ISBLANK($KQ$3),"",IF(ISBLANK(Tipy!IV13),0,IF(AND(Tipy!IV13=Výsledky!$KO$3,Tipy!IX13=Výsledky!$KQ$3),60,0)))</f>
        <v>0</v>
      </c>
      <c r="KM19" s="61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61">
        <f>IF(ISBLANK($KQ$3),"",IF(OR(Tipy!IY13=Výsledky!$KL$6,Tipy!IY13=Výsledky!$KL$7,Tipy!IY13=Výsledky!$KL$8,Tipy!IY13=Výsledky!$KL$9),VLOOKUP(Tipy!IY13,'Kategórie hráčov'!$A$2:$B$51,2,FALSE),0))</f>
        <v>0</v>
      </c>
      <c r="KO19" s="61">
        <f>IF(ISBLANK($KQ$3),"",IF(OR(Tipy!IZ13=Výsledky!$KO$6,Tipy!IZ13=Výsledky!$KO$7,Tipy!IZ13=Výsledky!$KO$8,Tipy!IZ13=Výsledky!$KO$9),VLOOKUP(Tipy!IZ13,'Kategórie hráčov'!$A$27:$B$76,2,FALSE),0))</f>
        <v>0</v>
      </c>
      <c r="KP19" s="62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5">
        <f>IF(ISBLANK($KJ$3),"",IF(ISBLANK(Tipy!IV13),"-",SUM(KL19:KP19)))</f>
        <v>0</v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>
        <f>IF(ISBLANK($JH$3),"",IF(ISBLANK(Tipy!JU13),0,IF(AND(Tipy!JU13=Výsledky!$JF$3,Tipy!JW13=Výsledky!$JH$3),60,0)))</f>
        <v>0</v>
      </c>
      <c r="LH19" s="61" t="e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>#VALUE!</v>
      </c>
      <c r="LI19" s="61" t="e">
        <f>IF(ISBLANK($JH$3),"",IF(OR(Tipy!JX13=Výsledky!#REF!,Tipy!JX13=Výsledky!#REF!,Tipy!JX13=Výsledky!#REF!,Tipy!JX13=Výsledky!$JJ$9),IF(VLOOKUP(Tipy!JX13,'Kategórie hráčov'!$A$2:$B$46,2,FALSE)=30,30,20),0))</f>
        <v>#REF!</v>
      </c>
      <c r="LJ19" s="61" t="e">
        <f>IF(ISBLANK($JH$3),"",IF(OR(Tipy!JY13=Výsledky!#REF!,Tipy!JY13=Výsledky!#REF!,Tipy!JY13=Výsledky!#REF!,Tipy!JY13=Výsledky!$JM$9),IF(VLOOKUP(Tipy!JY13,'Kategórie hráčov'!$A$2:$B$46,2,FALSE)=30,30,20),0))</f>
        <v>#REF!</v>
      </c>
      <c r="LK19" s="62">
        <f>IF(ISBLANK($JH$3),"",IF(ISBLANK(Tipy!JU13),0,IF(OR(AND(Tipy!JU13=Výsledky!$JF$3,OR(Tipy!JW13=Výsledky!$JH$3+1,Tipy!JW13=Výsledky!$JH$3-1)),AND(Tipy!JW13=Výsledky!$JH$3,OR(Tipy!JU13=Výsledky!$JF$3+1,Tipy!JU13=Výsledky!$JF$3-1))),10,0)))</f>
        <v>0</v>
      </c>
      <c r="LL19" s="65" t="e">
        <f>IF(ISBLANK($JH$3),"",IF(ISBLANK(Tipy!JU13),"-",SUM(LG19:LK19)))</f>
        <v>#VALUE!</v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>
        <f>IF(ISBLANK($JH$3),"",IF(ISBLANK(Tipy!KI13),0,IF(AND(Tipy!KI13=Výsledky!$JF$3,Tipy!KK13=Výsledky!$JH$3),60,0)))</f>
        <v>0</v>
      </c>
      <c r="LV19" s="61" t="e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>#VALUE!</v>
      </c>
      <c r="LW19" s="61" t="e">
        <f>IF(ISBLANK($JH$3),"",IF(OR(Tipy!KL13=Výsledky!#REF!,Tipy!KL13=Výsledky!#REF!,Tipy!KL13=Výsledky!#REF!,Tipy!KL13=Výsledky!$JJ$9),IF(VLOOKUP(Tipy!KL13,'Kategórie hráčov'!$A$2:$B$46,2,FALSE)=30,30,20),0))</f>
        <v>#REF!</v>
      </c>
      <c r="LX19" s="61" t="e">
        <f>IF(ISBLANK($JH$3),"",IF(OR(Tipy!KM13=Výsledky!#REF!,Tipy!KM13=Výsledky!#REF!,Tipy!KM13=Výsledky!#REF!,Tipy!KM13=Výsledky!$JM$9),IF(VLOOKUP(Tipy!KM13,'Kategórie hráčov'!$A$2:$B$46,2,FALSE)=30,30,20),0))</f>
        <v>#REF!</v>
      </c>
      <c r="LY19" s="62">
        <f>IF(ISBLANK($JH$3),"",IF(ISBLANK(Tipy!KI13),0,IF(OR(AND(Tipy!KI13=Výsledky!$JF$3,OR(Tipy!KK13=Výsledky!$JH$3+1,Tipy!KK13=Výsledky!$JH$3-1)),AND(Tipy!KK13=Výsledky!$JH$3,OR(Tipy!KI13=Výsledky!$JF$3+1,Tipy!KI13=Výsledky!$JF$3-1))),10,0)))</f>
        <v>0</v>
      </c>
      <c r="LZ19" s="65" t="e">
        <f>IF(ISBLANK($JH$3),"",IF(ISBLANK(Tipy!KI13),"-",SUM(LU19:LY19)))</f>
        <v>#VALUE!</v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>
        <f>IF(ISBLANK($JA$3),"",IF(ISBLANK(Tipy!HL14),0,IF(AND(Tipy!HL14=Výsledky!$IY$3,Tipy!HN14=Výsledky!$JA$3),60,0)))</f>
        <v>0</v>
      </c>
      <c r="IW20" s="61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61">
        <f>IF(ISBLANK($JA$3),"",IF(OR(Tipy!HO14=Výsledky!$IV$6,Tipy!HO14=Výsledky!$IV$7,Tipy!HO14=Výsledky!$IV$8,Tipy!HO14=Výsledky!$IV$9),IF(VLOOKUP(Tipy!HO14,'Kategórie hráčov'!$A$2:$B$46,2,FALSE)=30,30,20),0))</f>
        <v>0</v>
      </c>
      <c r="IY20" s="61">
        <f>IF(ISBLANK($JA$3),"",IF(OR(Tipy!HP14=Výsledky!$IY$6,Tipy!HP14=Výsledky!$IY$7,Tipy!HP14=Výsledky!$IY$8,Tipy!HP14=Výsledky!$IY$9),IF(VLOOKUP(Tipy!HP14,'Kategórie hráčov'!$A$2:$B$46,2,FALSE)=30,30,20),0))</f>
        <v>0</v>
      </c>
      <c r="IZ20" s="62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5">
        <f>IF(ISBLANK($JA$3),"",IF(ISBLANK(Tipy!HL14),"-",SUM(IV20:IZ20)))</f>
        <v>0</v>
      </c>
      <c r="JB20" s="64"/>
      <c r="JC20" s="102">
        <f>IF(ISBLANK($JH$3),"",IF(ISBLANK(Tipy!HR14),0,IF(AND(Tipy!HR14=Výsledky!$JF$3,Tipy!HT14=Výsledky!$JH$3),60,0)))</f>
        <v>60</v>
      </c>
      <c r="JD20" s="101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01">
        <f>IF(ISBLANK($JH$3),"",IF(OR(Tipy!HU14=Výsledky!$JC$6,Tipy!HU14=Výsledky!$JC$7,Tipy!HU14=Výsledky!$JC$8,Tipy!HU14=Výsledky!$JC$9),VLOOKUP(Tipy!HU14,'Kategórie hráčov'!$A$2:$B$51,2,FALSE),0))</f>
        <v>20</v>
      </c>
      <c r="JF20" s="101">
        <f>IF(ISBLANK($JH$3),"",IF(OR(Tipy!HV14=Výsledky!$JF$6,Tipy!HV14=Výsledky!$JF$7,Tipy!HV14=Výsledky!$JF$8,Tipy!HV14=Výsledky!$JF$9),VLOOKUP(Tipy!HV14,'Kategórie hráčov'!$A$27:$B$76,2,FALSE),0))</f>
        <v>30</v>
      </c>
      <c r="JG20" s="30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63">
        <f>IF(ISBLANK($JH$3),"",IF(ISBLANK(Tipy!HR14),"-",SUM(JC20:JG20)))</f>
        <v>110</v>
      </c>
      <c r="JI20" s="64"/>
      <c r="JJ20" s="61">
        <f>IF(ISBLANK($JH$3),"",IF(ISBLANK(Tipy!HX14),0,IF(AND(Tipy!HX14=Výsledky!$JF$3,Tipy!HZ14=Výsledky!$JH$3),60,0)))</f>
        <v>0</v>
      </c>
      <c r="JK20" s="61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61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61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62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5" t="str">
        <f>IF(ISBLANK($JH$3),"",IF(ISBLANK(Tipy!HX14),"-",SUM(JJ20:JN20)))</f>
        <v>-</v>
      </c>
      <c r="JP20" s="64"/>
      <c r="JQ20" s="61">
        <f>IF(ISBLANK($JV$3),"",IF(ISBLANK(Tipy!ID14),0,IF(AND(Tipy!ID14=Výsledky!$JT$3,Tipy!IF14=Výsledky!$JV$3),60,0)))</f>
        <v>0</v>
      </c>
      <c r="JR20" s="61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61">
        <f>IF(ISBLANK($JV$3),"",IF(OR(Tipy!IG14=Výsledky!$JQ$6,Tipy!IG14=Výsledky!$JQ$7,Tipy!IG14=Výsledky!$JQ$8,Tipy!IG14=Výsledky!$JQ$9),VLOOKUP(Tipy!IG14,'Kategórie hráčov'!$A$2:$B$51,2,FALSE),0))</f>
        <v>0</v>
      </c>
      <c r="JT20" s="61">
        <f>IF(ISBLANK($JV$3),"",IF(OR(Tipy!IH14=Výsledky!$JT$6,Tipy!IH14=Výsledky!$JT$7,Tipy!IH14=Výsledky!$JT$8,Tipy!IH14=Výsledky!$JT$9),VLOOKUP(Tipy!IH14,'Kategórie hráčov'!$A$27:$B$76,2,FALSE),0))</f>
        <v>0</v>
      </c>
      <c r="JU20" s="62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5">
        <f>IF(ISBLANK($JV$3),"",IF(ISBLANK(Tipy!ID14),"-",SUM(JQ20:JU20)))</f>
        <v>0</v>
      </c>
      <c r="JW20" s="64"/>
      <c r="JX20" s="61">
        <f>IF(ISBLANK($KQ$3),"",IF(ISBLANK(Tipy!IJ14),0,IF(AND(Tipy!IJ14=Výsledky!$KO$3,Tipy!IL14=Výsledky!$KQ$3),60,0)))</f>
        <v>0</v>
      </c>
      <c r="JY20" s="61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61">
        <f>IF(ISBLANK($KQ$3),"",IF(OR(Tipy!IM14=Výsledky!$JX$6,Tipy!IM14=Výsledky!$JX$7,Tipy!IM14=Výsledky!$JX$8,Tipy!IM14=Výsledky!$JX$9),IF(VLOOKUP(Tipy!IM14,'Kategórie hráčov'!$A$2:$B$46,2,FALSE)=30,30,20),0))</f>
        <v>0</v>
      </c>
      <c r="KA20" s="61">
        <f>IF(ISBLANK($KQ$3),"",IF(OR(Tipy!IN14=Výsledky!$KA$6,Tipy!IN14=Výsledky!$KA$7,Tipy!IN14=Výsledky!$KA$8,Tipy!IN14=Výsledky!$KA$9),IF(VLOOKUP(Tipy!IN14,'Kategórie hráčov'!$A$2:$B$46,2,FALSE)=30,30,20),0))</f>
        <v>0</v>
      </c>
      <c r="KB20" s="62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5" t="str">
        <f>IF(ISBLANK($KQ$3),"",IF(ISBLANK(Tipy!IJ14),"-",SUM(JX20:KB20)))</f>
        <v>-</v>
      </c>
      <c r="KD20" s="64"/>
      <c r="KE20" s="61">
        <f>IF(ISBLANK($KJ$3),"",IF(ISBLANK(Tipy!IP14),0,IF(AND(Tipy!IP14=Výsledky!$KH$3,Tipy!IR14=Výsledky!$KJ$3),60,0)))</f>
        <v>0</v>
      </c>
      <c r="KF20" s="61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61">
        <f>IF(ISBLANK($KJ$3),"",IF(OR(Tipy!IS14=Výsledky!$KE$6,Tipy!IS14=Výsledky!$KE$7,Tipy!IS14=Výsledky!$KE$8,Tipy!IS14=Výsledky!$KE$9),VLOOKUP(Tipy!IS14,'Kategórie hráčov'!$A$2:$B$51,2,FALSE),0))</f>
        <v>40</v>
      </c>
      <c r="KH20" s="61">
        <f>IF(ISBLANK($KJ$3),"",IF(OR(Tipy!IT14=Výsledky!$KH$6,Tipy!IT14=Výsledky!$KH$7,Tipy!IT14=Výsledky!$KH$8,Tipy!IT14=Výsledky!$KH$9),VLOOKUP(Tipy!IT14,'Kategórie hráčov'!$A$27:$B$76,2,FALSE),0))</f>
        <v>0</v>
      </c>
      <c r="KI20" s="62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5">
        <f>IF(ISBLANK($KJ$3),"",IF(ISBLANK(Tipy!IP14),"-",SUM(KE20:KI20)))</f>
        <v>60</v>
      </c>
      <c r="KK20" s="64"/>
      <c r="KL20" s="61">
        <f>IF(ISBLANK($KQ$3),"",IF(ISBLANK(Tipy!IV14),0,IF(AND(Tipy!IV14=Výsledky!$KO$3,Tipy!IX14=Výsledky!$KQ$3),60,0)))</f>
        <v>0</v>
      </c>
      <c r="KM20" s="61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61">
        <f>IF(ISBLANK($KQ$3),"",IF(OR(Tipy!IY14=Výsledky!$KL$6,Tipy!IY14=Výsledky!$KL$7,Tipy!IY14=Výsledky!$KL$8,Tipy!IY14=Výsledky!$KL$9),VLOOKUP(Tipy!IY14,'Kategórie hráčov'!$A$2:$B$51,2,FALSE),0))</f>
        <v>0</v>
      </c>
      <c r="KO20" s="61">
        <f>IF(ISBLANK($KQ$3),"",IF(OR(Tipy!IZ14=Výsledky!$KO$6,Tipy!IZ14=Výsledky!$KO$7,Tipy!IZ14=Výsledky!$KO$8,Tipy!IZ14=Výsledky!$KO$9),VLOOKUP(Tipy!IZ14,'Kategórie hráčov'!$A$27:$B$76,2,FALSE),0))</f>
        <v>0</v>
      </c>
      <c r="KP20" s="62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5">
        <f>IF(ISBLANK($KJ$3),"",IF(ISBLANK(Tipy!IV14),"-",SUM(KL20:KP20)))</f>
        <v>20</v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>
        <f>IF(ISBLANK($JH$3),"",IF(ISBLANK(Tipy!JU14),0,IF(AND(Tipy!JU14=Výsledky!$JF$3,Tipy!JW14=Výsledky!$JH$3),60,0)))</f>
        <v>0</v>
      </c>
      <c r="LH20" s="61" t="e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>#VALUE!</v>
      </c>
      <c r="LI20" s="61" t="e">
        <f>IF(ISBLANK($JH$3),"",IF(OR(Tipy!JX14=Výsledky!#REF!,Tipy!JX14=Výsledky!#REF!,Tipy!JX14=Výsledky!#REF!,Tipy!JX14=Výsledky!$JJ$9),IF(VLOOKUP(Tipy!JX14,'Kategórie hráčov'!$A$2:$B$46,2,FALSE)=30,30,20),0))</f>
        <v>#REF!</v>
      </c>
      <c r="LJ20" s="61" t="e">
        <f>IF(ISBLANK($JH$3),"",IF(OR(Tipy!JY14=Výsledky!#REF!,Tipy!JY14=Výsledky!#REF!,Tipy!JY14=Výsledky!#REF!,Tipy!JY14=Výsledky!$JM$9),IF(VLOOKUP(Tipy!JY14,'Kategórie hráčov'!$A$2:$B$46,2,FALSE)=30,30,20),0))</f>
        <v>#REF!</v>
      </c>
      <c r="LK20" s="62">
        <f>IF(ISBLANK($JH$3),"",IF(ISBLANK(Tipy!JU14),0,IF(OR(AND(Tipy!JU14=Výsledky!$JF$3,OR(Tipy!JW14=Výsledky!$JH$3+1,Tipy!JW14=Výsledky!$JH$3-1)),AND(Tipy!JW14=Výsledky!$JH$3,OR(Tipy!JU14=Výsledky!$JF$3+1,Tipy!JU14=Výsledky!$JF$3-1))),10,0)))</f>
        <v>0</v>
      </c>
      <c r="LL20" s="65" t="e">
        <f>IF(ISBLANK($JH$3),"",IF(ISBLANK(Tipy!JU14),"-",SUM(LG20:LK20)))</f>
        <v>#VALUE!</v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>
        <f>IF(ISBLANK($JH$3),"",IF(ISBLANK(Tipy!KI14),0,IF(AND(Tipy!KI14=Výsledky!$JF$3,Tipy!KK14=Výsledky!$JH$3),60,0)))</f>
        <v>0</v>
      </c>
      <c r="LV20" s="61" t="e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>#VALUE!</v>
      </c>
      <c r="LW20" s="61" t="e">
        <f>IF(ISBLANK($JH$3),"",IF(OR(Tipy!KL14=Výsledky!#REF!,Tipy!KL14=Výsledky!#REF!,Tipy!KL14=Výsledky!#REF!,Tipy!KL14=Výsledky!$JJ$9),IF(VLOOKUP(Tipy!KL14,'Kategórie hráčov'!$A$2:$B$46,2,FALSE)=30,30,20),0))</f>
        <v>#REF!</v>
      </c>
      <c r="LX20" s="61" t="e">
        <f>IF(ISBLANK($JH$3),"",IF(OR(Tipy!KM14=Výsledky!#REF!,Tipy!KM14=Výsledky!#REF!,Tipy!KM14=Výsledky!#REF!,Tipy!KM14=Výsledky!$JM$9),IF(VLOOKUP(Tipy!KM14,'Kategórie hráčov'!$A$2:$B$46,2,FALSE)=30,30,20),0))</f>
        <v>#REF!</v>
      </c>
      <c r="LY20" s="62">
        <f>IF(ISBLANK($JH$3),"",IF(ISBLANK(Tipy!KI14),0,IF(OR(AND(Tipy!KI14=Výsledky!$JF$3,OR(Tipy!KK14=Výsledky!$JH$3+1,Tipy!KK14=Výsledky!$JH$3-1)),AND(Tipy!KK14=Výsledky!$JH$3,OR(Tipy!KI14=Výsledky!$JF$3+1,Tipy!KI14=Výsledky!$JF$3-1))),10,0)))</f>
        <v>0</v>
      </c>
      <c r="LZ20" s="65" t="e">
        <f>IF(ISBLANK($JH$3),"",IF(ISBLANK(Tipy!KI14),"-",SUM(LU20:LY20)))</f>
        <v>#VALUE!</v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>
        <f>IF(ISBLANK($JA$3),"",IF(ISBLANK(Tipy!HL15),0,IF(AND(Tipy!HL15=Výsledky!$IY$3,Tipy!HN15=Výsledky!$JA$3),60,0)))</f>
        <v>0</v>
      </c>
      <c r="IW21" s="61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61">
        <f>IF(ISBLANK($JA$3),"",IF(OR(Tipy!HO15=Výsledky!$IV$6,Tipy!HO15=Výsledky!$IV$7,Tipy!HO15=Výsledky!$IV$8,Tipy!HO15=Výsledky!$IV$9),IF(VLOOKUP(Tipy!HO15,'Kategórie hráčov'!$A$2:$B$46,2,FALSE)=30,30,20),0))</f>
        <v>0</v>
      </c>
      <c r="IY21" s="61">
        <f>IF(ISBLANK($JA$3),"",IF(OR(Tipy!HP15=Výsledky!$IY$6,Tipy!HP15=Výsledky!$IY$7,Tipy!HP15=Výsledky!$IY$8,Tipy!HP15=Výsledky!$IY$9),IF(VLOOKUP(Tipy!HP15,'Kategórie hráčov'!$A$2:$B$46,2,FALSE)=30,30,20),0))</f>
        <v>0</v>
      </c>
      <c r="IZ21" s="62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5" t="str">
        <f>IF(ISBLANK($JA$3),"",IF(ISBLANK(Tipy!HL15),"-",SUM(IV21:IZ21)))</f>
        <v>-</v>
      </c>
      <c r="JB21" s="64"/>
      <c r="JC21" s="102">
        <f>IF(ISBLANK($JH$3),"",IF(ISBLANK(Tipy!HR15),0,IF(AND(Tipy!HR15=Výsledky!$JF$3,Tipy!HT15=Výsledky!$JH$3),60,0)))</f>
        <v>0</v>
      </c>
      <c r="JD21" s="101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01">
        <f>IF(ISBLANK($JH$3),"",IF(OR(Tipy!HU15=Výsledky!$JC$6,Tipy!HU15=Výsledky!$JC$7,Tipy!HU15=Výsledky!$JC$8,Tipy!HU15=Výsledky!$JC$9),VLOOKUP(Tipy!HU15,'Kategórie hráčov'!$A$2:$B$51,2,FALSE),0))</f>
        <v>0</v>
      </c>
      <c r="JF21" s="101">
        <f>IF(ISBLANK($JH$3),"",IF(OR(Tipy!HV15=Výsledky!$JF$6,Tipy!HV15=Výsledky!$JF$7,Tipy!HV15=Výsledky!$JF$8,Tipy!HV15=Výsledky!$JF$9),VLOOKUP(Tipy!HV15,'Kategórie hráčov'!$A$27:$B$76,2,FALSE),0))</f>
        <v>0</v>
      </c>
      <c r="JG21" s="30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63" t="str">
        <f>IF(ISBLANK($JH$3),"",IF(ISBLANK(Tipy!HR15),"-",SUM(JC21:JG21)))</f>
        <v>-</v>
      </c>
      <c r="JI21" s="64"/>
      <c r="JJ21" s="61">
        <f>IF(ISBLANK($JH$3),"",IF(ISBLANK(Tipy!HX15),0,IF(AND(Tipy!HX15=Výsledky!$JF$3,Tipy!HZ15=Výsledky!$JH$3),60,0)))</f>
        <v>0</v>
      </c>
      <c r="JK21" s="61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61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61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62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5" t="str">
        <f>IF(ISBLANK($JH$3),"",IF(ISBLANK(Tipy!HX15),"-",SUM(JJ21:JN21)))</f>
        <v>-</v>
      </c>
      <c r="JP21" s="64"/>
      <c r="JQ21" s="61">
        <f>IF(ISBLANK($JV$3),"",IF(ISBLANK(Tipy!ID15),0,IF(AND(Tipy!ID15=Výsledky!$JT$3,Tipy!IF15=Výsledky!$JV$3),60,0)))</f>
        <v>0</v>
      </c>
      <c r="JR21" s="61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61">
        <f>IF(ISBLANK($JV$3),"",IF(OR(Tipy!IG15=Výsledky!$JQ$6,Tipy!IG15=Výsledky!$JQ$7,Tipy!IG15=Výsledky!$JQ$8,Tipy!IG15=Výsledky!$JQ$9),VLOOKUP(Tipy!IG15,'Kategórie hráčov'!$A$2:$B$51,2,FALSE),0))</f>
        <v>0</v>
      </c>
      <c r="JT21" s="61">
        <f>IF(ISBLANK($JV$3),"",IF(OR(Tipy!IH15=Výsledky!$JT$6,Tipy!IH15=Výsledky!$JT$7,Tipy!IH15=Výsledky!$JT$8,Tipy!IH15=Výsledky!$JT$9),VLOOKUP(Tipy!IH15,'Kategórie hráčov'!$A$27:$B$76,2,FALSE),0))</f>
        <v>0</v>
      </c>
      <c r="JU21" s="62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5" t="str">
        <f>IF(ISBLANK($JV$3),"",IF(ISBLANK(Tipy!ID15),"-",SUM(JQ21:JU21)))</f>
        <v>-</v>
      </c>
      <c r="JW21" s="64"/>
      <c r="JX21" s="61">
        <f>IF(ISBLANK($KQ$3),"",IF(ISBLANK(Tipy!IJ15),0,IF(AND(Tipy!IJ15=Výsledky!$KO$3,Tipy!IL15=Výsledky!$KQ$3),60,0)))</f>
        <v>0</v>
      </c>
      <c r="JY21" s="61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61">
        <f>IF(ISBLANK($KQ$3),"",IF(OR(Tipy!IM15=Výsledky!$JX$6,Tipy!IM15=Výsledky!$JX$7,Tipy!IM15=Výsledky!$JX$8,Tipy!IM15=Výsledky!$JX$9),IF(VLOOKUP(Tipy!IM15,'Kategórie hráčov'!$A$2:$B$46,2,FALSE)=30,30,20),0))</f>
        <v>0</v>
      </c>
      <c r="KA21" s="61">
        <f>IF(ISBLANK($KQ$3),"",IF(OR(Tipy!IN15=Výsledky!$KA$6,Tipy!IN15=Výsledky!$KA$7,Tipy!IN15=Výsledky!$KA$8,Tipy!IN15=Výsledky!$KA$9),IF(VLOOKUP(Tipy!IN15,'Kategórie hráčov'!$A$2:$B$46,2,FALSE)=30,30,20),0))</f>
        <v>0</v>
      </c>
      <c r="KB21" s="62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5" t="str">
        <f>IF(ISBLANK($KQ$3),"",IF(ISBLANK(Tipy!IJ15),"-",SUM(JX21:KB21)))</f>
        <v>-</v>
      </c>
      <c r="KD21" s="64"/>
      <c r="KE21" s="61">
        <f>IF(ISBLANK($KJ$3),"",IF(ISBLANK(Tipy!IP15),0,IF(AND(Tipy!IP15=Výsledky!$KH$3,Tipy!IR15=Výsledky!$KJ$3),60,0)))</f>
        <v>0</v>
      </c>
      <c r="KF21" s="61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61">
        <f>IF(ISBLANK($KJ$3),"",IF(OR(Tipy!IS15=Výsledky!$KE$6,Tipy!IS15=Výsledky!$KE$7,Tipy!IS15=Výsledky!$KE$8,Tipy!IS15=Výsledky!$KE$9),VLOOKUP(Tipy!IS15,'Kategórie hráčov'!$A$2:$B$51,2,FALSE),0))</f>
        <v>0</v>
      </c>
      <c r="KH21" s="61">
        <f>IF(ISBLANK($KJ$3),"",IF(OR(Tipy!IT15=Výsledky!$KH$6,Tipy!IT15=Výsledky!$KH$7,Tipy!IT15=Výsledky!$KH$8,Tipy!IT15=Výsledky!$KH$9),VLOOKUP(Tipy!IT15,'Kategórie hráčov'!$A$27:$B$76,2,FALSE),0))</f>
        <v>0</v>
      </c>
      <c r="KI21" s="62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5" t="str">
        <f>IF(ISBLANK($KJ$3),"",IF(ISBLANK(Tipy!IP15),"-",SUM(KE21:KI21)))</f>
        <v>-</v>
      </c>
      <c r="KK21" s="64"/>
      <c r="KL21" s="61">
        <f>IF(ISBLANK($KQ$3),"",IF(ISBLANK(Tipy!IV15),0,IF(AND(Tipy!IV15=Výsledky!$KO$3,Tipy!IX15=Výsledky!$KQ$3),60,0)))</f>
        <v>0</v>
      </c>
      <c r="KM21" s="61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61">
        <f>IF(ISBLANK($KQ$3),"",IF(OR(Tipy!IY15=Výsledky!$KL$6,Tipy!IY15=Výsledky!$KL$7,Tipy!IY15=Výsledky!$KL$8,Tipy!IY15=Výsledky!$KL$9),VLOOKUP(Tipy!IY15,'Kategórie hráčov'!$A$2:$B$51,2,FALSE),0))</f>
        <v>0</v>
      </c>
      <c r="KO21" s="61">
        <f>IF(ISBLANK($KQ$3),"",IF(OR(Tipy!IZ15=Výsledky!$KO$6,Tipy!IZ15=Výsledky!$KO$7,Tipy!IZ15=Výsledky!$KO$8,Tipy!IZ15=Výsledky!$KO$9),VLOOKUP(Tipy!IZ15,'Kategórie hráčov'!$A$27:$B$76,2,FALSE),0))</f>
        <v>0</v>
      </c>
      <c r="KP21" s="62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5" t="str">
        <f>IF(ISBLANK($KJ$3),"",IF(ISBLANK(Tipy!IV15),"-",SUM(KL21:KP21)))</f>
        <v>-</v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>
        <f>IF(ISBLANK($JH$3),"",IF(ISBLANK(Tipy!JU15),0,IF(AND(Tipy!JU15=Výsledky!$JF$3,Tipy!JW15=Výsledky!$JH$3),60,0)))</f>
        <v>0</v>
      </c>
      <c r="LH21" s="61" t="e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>#VALUE!</v>
      </c>
      <c r="LI21" s="61" t="e">
        <f>IF(ISBLANK($JH$3),"",IF(OR(Tipy!JX15=Výsledky!#REF!,Tipy!JX15=Výsledky!#REF!,Tipy!JX15=Výsledky!#REF!,Tipy!JX15=Výsledky!$JJ$9),IF(VLOOKUP(Tipy!JX15,'Kategórie hráčov'!$A$2:$B$46,2,FALSE)=30,30,20),0))</f>
        <v>#REF!</v>
      </c>
      <c r="LJ21" s="61" t="e">
        <f>IF(ISBLANK($JH$3),"",IF(OR(Tipy!JY15=Výsledky!#REF!,Tipy!JY15=Výsledky!#REF!,Tipy!JY15=Výsledky!#REF!,Tipy!JY15=Výsledky!$JM$9),IF(VLOOKUP(Tipy!JY15,'Kategórie hráčov'!$A$2:$B$46,2,FALSE)=30,30,20),0))</f>
        <v>#REF!</v>
      </c>
      <c r="LK21" s="62">
        <f>IF(ISBLANK($JH$3),"",IF(ISBLANK(Tipy!JU15),0,IF(OR(AND(Tipy!JU15=Výsledky!$JF$3,OR(Tipy!JW15=Výsledky!$JH$3+1,Tipy!JW15=Výsledky!$JH$3-1)),AND(Tipy!JW15=Výsledky!$JH$3,OR(Tipy!JU15=Výsledky!$JF$3+1,Tipy!JU15=Výsledky!$JF$3-1))),10,0)))</f>
        <v>0</v>
      </c>
      <c r="LL21" s="65" t="e">
        <f>IF(ISBLANK($JH$3),"",IF(ISBLANK(Tipy!JU15),"-",SUM(LG21:LK21)))</f>
        <v>#VALUE!</v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>
        <f>IF(ISBLANK($JH$3),"",IF(ISBLANK(Tipy!KI15),0,IF(AND(Tipy!KI15=Výsledky!$JF$3,Tipy!KK15=Výsledky!$JH$3),60,0)))</f>
        <v>0</v>
      </c>
      <c r="LV21" s="61" t="e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>#VALUE!</v>
      </c>
      <c r="LW21" s="61" t="e">
        <f>IF(ISBLANK($JH$3),"",IF(OR(Tipy!KL15=Výsledky!#REF!,Tipy!KL15=Výsledky!#REF!,Tipy!KL15=Výsledky!#REF!,Tipy!KL15=Výsledky!$JJ$9),IF(VLOOKUP(Tipy!KL15,'Kategórie hráčov'!$A$2:$B$46,2,FALSE)=30,30,20),0))</f>
        <v>#REF!</v>
      </c>
      <c r="LX21" s="61" t="e">
        <f>IF(ISBLANK($JH$3),"",IF(OR(Tipy!KM15=Výsledky!#REF!,Tipy!KM15=Výsledky!#REF!,Tipy!KM15=Výsledky!#REF!,Tipy!KM15=Výsledky!$JM$9),IF(VLOOKUP(Tipy!KM15,'Kategórie hráčov'!$A$2:$B$46,2,FALSE)=30,30,20),0))</f>
        <v>#REF!</v>
      </c>
      <c r="LY21" s="62">
        <f>IF(ISBLANK($JH$3),"",IF(ISBLANK(Tipy!KI15),0,IF(OR(AND(Tipy!KI15=Výsledky!$JF$3,OR(Tipy!KK15=Výsledky!$JH$3+1,Tipy!KK15=Výsledky!$JH$3-1)),AND(Tipy!KK15=Výsledky!$JH$3,OR(Tipy!KI15=Výsledky!$JF$3+1,Tipy!KI15=Výsledky!$JF$3-1))),10,0)))</f>
        <v>0</v>
      </c>
      <c r="LZ21" s="65" t="e">
        <f>IF(ISBLANK($JH$3),"",IF(ISBLANK(Tipy!KI15),"-",SUM(LU21:LY21)))</f>
        <v>#VALUE!</v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>
        <f>IF(ISBLANK($JA$3),"",IF(ISBLANK(Tipy!HL16),0,IF(AND(Tipy!HL16=Výsledky!$IY$3,Tipy!HN16=Výsledky!$JA$3),60,0)))</f>
        <v>0</v>
      </c>
      <c r="IW22" s="61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61">
        <f>IF(ISBLANK($JA$3),"",IF(OR(Tipy!HO16=Výsledky!$IV$6,Tipy!HO16=Výsledky!$IV$7,Tipy!HO16=Výsledky!$IV$8,Tipy!HO16=Výsledky!$IV$9),IF(VLOOKUP(Tipy!HO16,'Kategórie hráčov'!$A$2:$B$80,2,FALSE)=30,30,20),0))</f>
        <v>20</v>
      </c>
      <c r="IY22" s="61">
        <f>IF(ISBLANK($JA$3),"",IF(OR(Tipy!HP16=Výsledky!$IY$6,Tipy!HP16=Výsledky!$IY$7,Tipy!HP16=Výsledky!$IY$8,Tipy!HP16=Výsledky!$IY$9),IF(VLOOKUP(Tipy!HP16,'Kategórie hráčov'!$A$2:$B$46,2,FALSE)=30,30,20),0))</f>
        <v>0</v>
      </c>
      <c r="IZ22" s="62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5">
        <f>IF(ISBLANK($JA$3),"",IF(ISBLANK(Tipy!HL16),"-",SUM(IV22:IZ22)))</f>
        <v>20</v>
      </c>
      <c r="JB22" s="64"/>
      <c r="JC22" s="102">
        <f>IF(ISBLANK($JH$3),"",IF(ISBLANK(Tipy!HR16),0,IF(AND(Tipy!HR16=Výsledky!$JF$3,Tipy!HT16=Výsledky!$JH$3),60,0)))</f>
        <v>0</v>
      </c>
      <c r="JD22" s="101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101">
        <f>IF(ISBLANK($JH$3),"",IF(OR(Tipy!HU16=Výsledky!$JC$6,Tipy!HU16=Výsledky!$JC$7,Tipy!HU16=Výsledky!$JC$8,Tipy!HU16=Výsledky!$JC$9),VLOOKUP(Tipy!HU16,'Kategórie hráčov'!$A$2:$B$51,2,FALSE),0))</f>
        <v>20</v>
      </c>
      <c r="JF22" s="101">
        <f>IF(ISBLANK($JH$3),"",IF(OR(Tipy!HV16=Výsledky!$JF$6,Tipy!HV16=Výsledky!$JF$7,Tipy!HV16=Výsledky!$JF$8,Tipy!HV16=Výsledky!$JF$9),VLOOKUP(Tipy!HV16,'Kategórie hráčov'!$A$27:$B$76,2,FALSE),0))</f>
        <v>0</v>
      </c>
      <c r="JG22" s="30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63">
        <f>IF(ISBLANK($JH$3),"",IF(ISBLANK(Tipy!HR16),"-",SUM(JC22:JG22)))</f>
        <v>40</v>
      </c>
      <c r="JI22" s="64"/>
      <c r="JJ22" s="61">
        <f>IF(ISBLANK($JH$3),"",IF(ISBLANK(Tipy!HX16),0,IF(AND(Tipy!HX16=Výsledky!$JF$3,Tipy!HZ16=Výsledky!$JH$3),60,0)))</f>
        <v>0</v>
      </c>
      <c r="JK22" s="61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61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61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62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5" t="str">
        <f>IF(ISBLANK($JH$3),"",IF(ISBLANK(Tipy!HX16),"-",SUM(JJ22:JN22)))</f>
        <v>-</v>
      </c>
      <c r="JP22" s="64"/>
      <c r="JQ22" s="61">
        <f>IF(ISBLANK($JV$3),"",IF(ISBLANK(Tipy!ID16),0,IF(AND(Tipy!ID16=Výsledky!$JT$3,Tipy!IF16=Výsledky!$JV$3),60,0)))</f>
        <v>0</v>
      </c>
      <c r="JR22" s="61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61">
        <f>IF(ISBLANK($JV$3),"",IF(OR(Tipy!IG16=Výsledky!$JQ$6,Tipy!IG16=Výsledky!$JQ$7,Tipy!IG16=Výsledky!$JQ$8,Tipy!IG16=Výsledky!$JQ$9),VLOOKUP(Tipy!IG16,'Kategórie hráčov'!$A$2:$B$51,2,FALSE),0))</f>
        <v>0</v>
      </c>
      <c r="JT22" s="61">
        <f>IF(ISBLANK($JV$3),"",IF(OR(Tipy!IH16=Výsledky!$JT$6,Tipy!IH16=Výsledky!$JT$7,Tipy!IH16=Výsledky!$JT$8,Tipy!IH16=Výsledky!$JT$9),VLOOKUP(Tipy!IH16,'Kategórie hráčov'!$A$27:$B$76,2,FALSE),0))</f>
        <v>20</v>
      </c>
      <c r="JU22" s="62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5">
        <f>IF(ISBLANK($JV$3),"",IF(ISBLANK(Tipy!ID16),"-",SUM(JQ22:JU22)))</f>
        <v>40</v>
      </c>
      <c r="JW22" s="64"/>
      <c r="JX22" s="61">
        <f>IF(ISBLANK($KQ$3),"",IF(ISBLANK(Tipy!IJ16),0,IF(AND(Tipy!IJ16=Výsledky!$KO$3,Tipy!IL16=Výsledky!$KQ$3),60,0)))</f>
        <v>0</v>
      </c>
      <c r="JY22" s="61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61">
        <f>IF(ISBLANK($KQ$3),"",IF(OR(Tipy!IM16=Výsledky!$JX$6,Tipy!IM16=Výsledky!$JX$7,Tipy!IM16=Výsledky!$JX$8,Tipy!IM16=Výsledky!$JX$9),IF(VLOOKUP(Tipy!IM16,'Kategórie hráčov'!$A$2:$B$46,2,FALSE)=30,30,20),0))</f>
        <v>0</v>
      </c>
      <c r="KA22" s="61">
        <f>IF(ISBLANK($KQ$3),"",IF(OR(Tipy!IN16=Výsledky!$KA$6,Tipy!IN16=Výsledky!$KA$7,Tipy!IN16=Výsledky!$KA$8,Tipy!IN16=Výsledky!$KA$9),IF(VLOOKUP(Tipy!IN16,'Kategórie hráčov'!$A$2:$B$46,2,FALSE)=30,30,20),0))</f>
        <v>0</v>
      </c>
      <c r="KB22" s="62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5" t="str">
        <f>IF(ISBLANK($KQ$3),"",IF(ISBLANK(Tipy!IJ16),"-",SUM(JX22:KB22)))</f>
        <v>-</v>
      </c>
      <c r="KD22" s="64"/>
      <c r="KE22" s="61">
        <f>IF(ISBLANK($KJ$3),"",IF(ISBLANK(Tipy!IP16),0,IF(AND(Tipy!IP16=Výsledky!$KH$3,Tipy!IR16=Výsledky!$KJ$3),60,0)))</f>
        <v>0</v>
      </c>
      <c r="KF22" s="61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61">
        <f>IF(ISBLANK($KJ$3),"",IF(OR(Tipy!IS16=Výsledky!$KE$6,Tipy!IS16=Výsledky!$KE$7,Tipy!IS16=Výsledky!$KE$8,Tipy!IS16=Výsledky!$KE$9),VLOOKUP(Tipy!IS16,'Kategórie hráčov'!$A$2:$B$51,2,FALSE),0))</f>
        <v>40</v>
      </c>
      <c r="KH22" s="61">
        <f>IF(ISBLANK($KJ$3),"",IF(OR(Tipy!IT16=Výsledky!$KH$6,Tipy!IT16=Výsledky!$KH$7,Tipy!IT16=Výsledky!$KH$8,Tipy!IT16=Výsledky!$KH$9),VLOOKUP(Tipy!IT16,'Kategórie hráčov'!$A$27:$B$76,2,FALSE),0))</f>
        <v>30</v>
      </c>
      <c r="KI22" s="62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5">
        <f>IF(ISBLANK($KJ$3),"",IF(ISBLANK(Tipy!IP16),"-",SUM(KE22:KI22)))</f>
        <v>90</v>
      </c>
      <c r="KK22" s="64"/>
      <c r="KL22" s="61">
        <f>IF(ISBLANK($KQ$3),"",IF(ISBLANK(Tipy!IV16),0,IF(AND(Tipy!IV16=Výsledky!$KO$3,Tipy!IX16=Výsledky!$KQ$3),60,0)))</f>
        <v>0</v>
      </c>
      <c r="KM22" s="61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61">
        <f>IF(ISBLANK($KQ$3),"",IF(OR(Tipy!IY16=Výsledky!$KL$6,Tipy!IY16=Výsledky!$KL$7,Tipy!IY16=Výsledky!$KL$8,Tipy!IY16=Výsledky!$KL$9),VLOOKUP(Tipy!IY16,'Kategórie hráčov'!$A$2:$B$51,2,FALSE),0))</f>
        <v>0</v>
      </c>
      <c r="KO22" s="61">
        <f>IF(ISBLANK($KQ$3),"",IF(OR(Tipy!IZ16=Výsledky!$KO$6,Tipy!IZ16=Výsledky!$KO$7,Tipy!IZ16=Výsledky!$KO$8,Tipy!IZ16=Výsledky!$KO$9),VLOOKUP(Tipy!IZ16,'Kategórie hráčov'!$A$27:$B$76,2,FALSE),0))</f>
        <v>0</v>
      </c>
      <c r="KP22" s="62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5">
        <f>IF(ISBLANK($KJ$3),"",IF(ISBLANK(Tipy!IV16),"-",SUM(KL22:KP22)))</f>
        <v>0</v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>
        <f>IF(ISBLANK($JH$3),"",IF(ISBLANK(Tipy!JU16),0,IF(AND(Tipy!JU16=Výsledky!$JF$3,Tipy!JW16=Výsledky!$JH$3),60,0)))</f>
        <v>0</v>
      </c>
      <c r="LH22" s="61" t="e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>#VALUE!</v>
      </c>
      <c r="LI22" s="61" t="e">
        <f>IF(ISBLANK($JH$3),"",IF(OR(Tipy!JX16=Výsledky!#REF!,Tipy!JX16=Výsledky!#REF!,Tipy!JX16=Výsledky!#REF!,Tipy!JX16=Výsledky!$JJ$9),IF(VLOOKUP(Tipy!JX16,'Kategórie hráčov'!$A$2:$B$46,2,FALSE)=30,30,20),0))</f>
        <v>#REF!</v>
      </c>
      <c r="LJ22" s="61" t="e">
        <f>IF(ISBLANK($JH$3),"",IF(OR(Tipy!JY16=Výsledky!#REF!,Tipy!JY16=Výsledky!#REF!,Tipy!JY16=Výsledky!#REF!,Tipy!JY16=Výsledky!$JM$9),IF(VLOOKUP(Tipy!JY16,'Kategórie hráčov'!$A$2:$B$46,2,FALSE)=30,30,20),0))</f>
        <v>#REF!</v>
      </c>
      <c r="LK22" s="62">
        <f>IF(ISBLANK($JH$3),"",IF(ISBLANK(Tipy!JU16),0,IF(OR(AND(Tipy!JU16=Výsledky!$JF$3,OR(Tipy!JW16=Výsledky!$JH$3+1,Tipy!JW16=Výsledky!$JH$3-1)),AND(Tipy!JW16=Výsledky!$JH$3,OR(Tipy!JU16=Výsledky!$JF$3+1,Tipy!JU16=Výsledky!$JF$3-1))),10,0)))</f>
        <v>0</v>
      </c>
      <c r="LL22" s="65" t="e">
        <f>IF(ISBLANK($JH$3),"",IF(ISBLANK(Tipy!JU16),"-",SUM(LG22:LK22)))</f>
        <v>#VALUE!</v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>
        <f>IF(ISBLANK($JH$3),"",IF(ISBLANK(Tipy!KI16),0,IF(AND(Tipy!KI16=Výsledky!$JF$3,Tipy!KK16=Výsledky!$JH$3),60,0)))</f>
        <v>0</v>
      </c>
      <c r="LV22" s="61" t="e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>#VALUE!</v>
      </c>
      <c r="LW22" s="61" t="e">
        <f>IF(ISBLANK($JH$3),"",IF(OR(Tipy!KL16=Výsledky!#REF!,Tipy!KL16=Výsledky!#REF!,Tipy!KL16=Výsledky!#REF!,Tipy!KL16=Výsledky!$JJ$9),IF(VLOOKUP(Tipy!KL16,'Kategórie hráčov'!$A$2:$B$46,2,FALSE)=30,30,20),0))</f>
        <v>#REF!</v>
      </c>
      <c r="LX22" s="61" t="e">
        <f>IF(ISBLANK($JH$3),"",IF(OR(Tipy!KM16=Výsledky!#REF!,Tipy!KM16=Výsledky!#REF!,Tipy!KM16=Výsledky!#REF!,Tipy!KM16=Výsledky!$JM$9),IF(VLOOKUP(Tipy!KM16,'Kategórie hráčov'!$A$2:$B$46,2,FALSE)=30,30,20),0))</f>
        <v>#REF!</v>
      </c>
      <c r="LY22" s="62">
        <f>IF(ISBLANK($JH$3),"",IF(ISBLANK(Tipy!KI16),0,IF(OR(AND(Tipy!KI16=Výsledky!$JF$3,OR(Tipy!KK16=Výsledky!$JH$3+1,Tipy!KK16=Výsledky!$JH$3-1)),AND(Tipy!KK16=Výsledky!$JH$3,OR(Tipy!KI16=Výsledky!$JF$3+1,Tipy!KI16=Výsledky!$JF$3-1))),10,0)))</f>
        <v>0</v>
      </c>
      <c r="LZ22" s="65" t="e">
        <f>IF(ISBLANK($JH$3),"",IF(ISBLANK(Tipy!KI16),"-",SUM(LU22:LY22)))</f>
        <v>#VALUE!</v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>
        <f>IF(ISBLANK($JA$3),"",IF(ISBLANK(Tipy!HL17),0,IF(AND(Tipy!HL17=Výsledky!$IY$3,Tipy!HN17=Výsledky!$JA$3),60,0)))</f>
        <v>0</v>
      </c>
      <c r="IW23" s="61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61">
        <f>IF(ISBLANK($JA$3),"",IF(OR(Tipy!HO17=Výsledky!$IV$6,Tipy!HO17=Výsledky!$IV$7,Tipy!HO17=Výsledky!$IV$8,Tipy!HO17=Výsledky!$IV$9),IF(VLOOKUP(Tipy!HO17,'Kategórie hráčov'!$A$2:$B$46,2,FALSE)=30,30,20),0))</f>
        <v>0</v>
      </c>
      <c r="IY23" s="61">
        <f>IF(ISBLANK($JA$3),"",IF(OR(Tipy!HP17=Výsledky!$IY$6,Tipy!HP17=Výsledky!$IY$7,Tipy!HP17=Výsledky!$IY$8,Tipy!HP17=Výsledky!$IY$9),IF(VLOOKUP(Tipy!HP17,'Kategórie hráčov'!$A$2:$B$46,2,FALSE)=30,30,20),0))</f>
        <v>0</v>
      </c>
      <c r="IZ23" s="62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5">
        <f>IF(ISBLANK($JA$3),"",IF(ISBLANK(Tipy!HL17),"-",SUM(IV23:IZ23)))</f>
        <v>0</v>
      </c>
      <c r="JB23" s="64"/>
      <c r="JC23" s="102">
        <f>IF(ISBLANK($JH$3),"",IF(ISBLANK(Tipy!HR17),0,IF(AND(Tipy!HR17=Výsledky!$JF$3,Tipy!HT17=Výsledky!$JH$3),60,0)))</f>
        <v>0</v>
      </c>
      <c r="JD23" s="101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101">
        <f>IF(ISBLANK($JH$3),"",IF(OR(Tipy!HU17=Výsledky!$JC$6,Tipy!HU17=Výsledky!$JC$7,Tipy!HU17=Výsledky!$JC$8,Tipy!HU17=Výsledky!$JC$9),VLOOKUP(Tipy!HU17,'Kategórie hráčov'!$A$2:$B$51,2,FALSE),0))</f>
        <v>20</v>
      </c>
      <c r="JF23" s="101">
        <f>IF(ISBLANK($JH$3),"",IF(OR(Tipy!HV17=Výsledky!$JF$6,Tipy!HV17=Výsledky!$JF$7,Tipy!HV17=Výsledky!$JF$8,Tipy!HV17=Výsledky!$JF$9),VLOOKUP(Tipy!HV17,'Kategórie hráčov'!$A$27:$B$76,2,FALSE),0))</f>
        <v>0</v>
      </c>
      <c r="JG23" s="30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63">
        <f>IF(ISBLANK($JH$3),"",IF(ISBLANK(Tipy!HR17),"-",SUM(JC23:JG23)))</f>
        <v>40</v>
      </c>
      <c r="JI23" s="64"/>
      <c r="JJ23" s="61">
        <f>IF(ISBLANK($JH$3),"",IF(ISBLANK(Tipy!HX17),0,IF(AND(Tipy!HX17=Výsledky!$JF$3,Tipy!HZ17=Výsledky!$JH$3),60,0)))</f>
        <v>0</v>
      </c>
      <c r="JK23" s="61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61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61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62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5" t="str">
        <f>IF(ISBLANK($JH$3),"",IF(ISBLANK(Tipy!HX17),"-",SUM(JJ23:JN23)))</f>
        <v>-</v>
      </c>
      <c r="JP23" s="64"/>
      <c r="JQ23" s="61">
        <f>IF(ISBLANK($JV$3),"",IF(ISBLANK(Tipy!ID17),0,IF(AND(Tipy!ID17=Výsledky!$JT$3,Tipy!IF17=Výsledky!$JV$3),60,0)))</f>
        <v>0</v>
      </c>
      <c r="JR23" s="61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61">
        <f>IF(ISBLANK($JV$3),"",IF(OR(Tipy!IG17=Výsledky!$JQ$6,Tipy!IG17=Výsledky!$JQ$7,Tipy!IG17=Výsledky!$JQ$8,Tipy!IG17=Výsledky!$JQ$9),VLOOKUP(Tipy!IG17,'Kategórie hráčov'!$A$2:$B$51,2,FALSE),0))</f>
        <v>0</v>
      </c>
      <c r="JT23" s="61">
        <f>IF(ISBLANK($JV$3),"",IF(OR(Tipy!IH17=Výsledky!$JT$6,Tipy!IH17=Výsledky!$JT$7,Tipy!IH17=Výsledky!$JT$8,Tipy!IH17=Výsledky!$JT$9),VLOOKUP(Tipy!IH17,'Kategórie hráčov'!$A$27:$B$76,2,FALSE),0))</f>
        <v>0</v>
      </c>
      <c r="JU23" s="62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5">
        <f>IF(ISBLANK($JV$3),"",IF(ISBLANK(Tipy!ID17),"-",SUM(JQ23:JU23)))</f>
        <v>30</v>
      </c>
      <c r="JW23" s="64"/>
      <c r="JX23" s="61">
        <f>IF(ISBLANK($KQ$3),"",IF(ISBLANK(Tipy!IJ17),0,IF(AND(Tipy!IJ17=Výsledky!$KO$3,Tipy!IL17=Výsledky!$KQ$3),60,0)))</f>
        <v>0</v>
      </c>
      <c r="JY23" s="61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61">
        <f>IF(ISBLANK($KQ$3),"",IF(OR(Tipy!IM17=Výsledky!$JX$6,Tipy!IM17=Výsledky!$JX$7,Tipy!IM17=Výsledky!$JX$8,Tipy!IM17=Výsledky!$JX$9),IF(VLOOKUP(Tipy!IM17,'Kategórie hráčov'!$A$2:$B$46,2,FALSE)=30,30,20),0))</f>
        <v>0</v>
      </c>
      <c r="KA23" s="61">
        <f>IF(ISBLANK($KQ$3),"",IF(OR(Tipy!IN17=Výsledky!$KA$6,Tipy!IN17=Výsledky!$KA$7,Tipy!IN17=Výsledky!$KA$8,Tipy!IN17=Výsledky!$KA$9),IF(VLOOKUP(Tipy!IN17,'Kategórie hráčov'!$A$2:$B$46,2,FALSE)=30,30,20),0))</f>
        <v>0</v>
      </c>
      <c r="KB23" s="62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5" t="str">
        <f>IF(ISBLANK($KQ$3),"",IF(ISBLANK(Tipy!IJ17),"-",SUM(JX23:KB23)))</f>
        <v>-</v>
      </c>
      <c r="KD23" s="64"/>
      <c r="KE23" s="61">
        <f>IF(ISBLANK($KJ$3),"",IF(ISBLANK(Tipy!IP17),0,IF(AND(Tipy!IP17=Výsledky!$KH$3,Tipy!IR17=Výsledky!$KJ$3),60,0)))</f>
        <v>60</v>
      </c>
      <c r="KF23" s="61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61">
        <f>IF(ISBLANK($KJ$3),"",IF(OR(Tipy!IS17=Výsledky!$KE$6,Tipy!IS17=Výsledky!$KE$7,Tipy!IS17=Výsledky!$KE$8,Tipy!IS17=Výsledky!$KE$9),VLOOKUP(Tipy!IS17,'Kategórie hráčov'!$A$2:$B$51,2,FALSE),0))</f>
        <v>20</v>
      </c>
      <c r="KH23" s="61">
        <f>IF(ISBLANK($KJ$3),"",IF(OR(Tipy!IT17=Výsledky!$KH$6,Tipy!IT17=Výsledky!$KH$7,Tipy!IT17=Výsledky!$KH$8,Tipy!IT17=Výsledky!$KH$9),VLOOKUP(Tipy!IT17,'Kategórie hráčov'!$A$27:$B$76,2,FALSE),0))</f>
        <v>30</v>
      </c>
      <c r="KI23" s="62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5">
        <f>IF(ISBLANK($KJ$3),"",IF(ISBLANK(Tipy!IP17),"-",SUM(KE23:KI23)))</f>
        <v>110</v>
      </c>
      <c r="KK23" s="64"/>
      <c r="KL23" s="61">
        <f>IF(ISBLANK($KQ$3),"",IF(ISBLANK(Tipy!IV17),0,IF(AND(Tipy!IV17=Výsledky!$KO$3,Tipy!IX17=Výsledky!$KQ$3),60,0)))</f>
        <v>0</v>
      </c>
      <c r="KM23" s="61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61">
        <f>IF(ISBLANK($KQ$3),"",IF(OR(Tipy!IY17=Výsledky!$KL$6,Tipy!IY17=Výsledky!$KL$7,Tipy!IY17=Výsledky!$KL$8,Tipy!IY17=Výsledky!$KL$9),VLOOKUP(Tipy!IY17,'Kategórie hráčov'!$A$2:$B$51,2,FALSE),0))</f>
        <v>0</v>
      </c>
      <c r="KO23" s="61">
        <f>IF(ISBLANK($KQ$3),"",IF(OR(Tipy!IZ17=Výsledky!$KO$6,Tipy!IZ17=Výsledky!$KO$7,Tipy!IZ17=Výsledky!$KO$8,Tipy!IZ17=Výsledky!$KO$9),VLOOKUP(Tipy!IZ17,'Kategórie hráčov'!$A$27:$B$76,2,FALSE),0))</f>
        <v>0</v>
      </c>
      <c r="KP23" s="62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5">
        <f>IF(ISBLANK($KJ$3),"",IF(ISBLANK(Tipy!IV17),"-",SUM(KL23:KP23)))</f>
        <v>0</v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>
        <f>IF(ISBLANK($JH$3),"",IF(ISBLANK(Tipy!JU17),0,IF(AND(Tipy!JU17=Výsledky!$JF$3,Tipy!JW17=Výsledky!$JH$3),60,0)))</f>
        <v>0</v>
      </c>
      <c r="LH23" s="61" t="e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>#VALUE!</v>
      </c>
      <c r="LI23" s="61" t="e">
        <f>IF(ISBLANK($JH$3),"",IF(OR(Tipy!JX17=Výsledky!#REF!,Tipy!JX17=Výsledky!#REF!,Tipy!JX17=Výsledky!#REF!,Tipy!JX17=Výsledky!$JJ$9),IF(VLOOKUP(Tipy!JX17,'Kategórie hráčov'!$A$2:$B$46,2,FALSE)=30,30,20),0))</f>
        <v>#REF!</v>
      </c>
      <c r="LJ23" s="61" t="e">
        <f>IF(ISBLANK($JH$3),"",IF(OR(Tipy!JY17=Výsledky!#REF!,Tipy!JY17=Výsledky!#REF!,Tipy!JY17=Výsledky!#REF!,Tipy!JY17=Výsledky!$JM$9),IF(VLOOKUP(Tipy!JY17,'Kategórie hráčov'!$A$2:$B$46,2,FALSE)=30,30,20),0))</f>
        <v>#REF!</v>
      </c>
      <c r="LK23" s="62">
        <f>IF(ISBLANK($JH$3),"",IF(ISBLANK(Tipy!JU17),0,IF(OR(AND(Tipy!JU17=Výsledky!$JF$3,OR(Tipy!JW17=Výsledky!$JH$3+1,Tipy!JW17=Výsledky!$JH$3-1)),AND(Tipy!JW17=Výsledky!$JH$3,OR(Tipy!JU17=Výsledky!$JF$3+1,Tipy!JU17=Výsledky!$JF$3-1))),10,0)))</f>
        <v>0</v>
      </c>
      <c r="LL23" s="65" t="e">
        <f>IF(ISBLANK($JH$3),"",IF(ISBLANK(Tipy!JU17),"-",SUM(LG23:LK23)))</f>
        <v>#VALUE!</v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>
        <f>IF(ISBLANK($JH$3),"",IF(ISBLANK(Tipy!KI17),0,IF(AND(Tipy!KI17=Výsledky!$JF$3,Tipy!KK17=Výsledky!$JH$3),60,0)))</f>
        <v>0</v>
      </c>
      <c r="LV23" s="61" t="e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>#VALUE!</v>
      </c>
      <c r="LW23" s="61" t="e">
        <f>IF(ISBLANK($JH$3),"",IF(OR(Tipy!KL17=Výsledky!#REF!,Tipy!KL17=Výsledky!#REF!,Tipy!KL17=Výsledky!#REF!,Tipy!KL17=Výsledky!$JJ$9),IF(VLOOKUP(Tipy!KL17,'Kategórie hráčov'!$A$2:$B$46,2,FALSE)=30,30,20),0))</f>
        <v>#REF!</v>
      </c>
      <c r="LX23" s="61" t="e">
        <f>IF(ISBLANK($JH$3),"",IF(OR(Tipy!KM17=Výsledky!#REF!,Tipy!KM17=Výsledky!#REF!,Tipy!KM17=Výsledky!#REF!,Tipy!KM17=Výsledky!$JM$9),IF(VLOOKUP(Tipy!KM17,'Kategórie hráčov'!$A$2:$B$46,2,FALSE)=30,30,20),0))</f>
        <v>#REF!</v>
      </c>
      <c r="LY23" s="62">
        <f>IF(ISBLANK($JH$3),"",IF(ISBLANK(Tipy!KI17),0,IF(OR(AND(Tipy!KI17=Výsledky!$JF$3,OR(Tipy!KK17=Výsledky!$JH$3+1,Tipy!KK17=Výsledky!$JH$3-1)),AND(Tipy!KK17=Výsledky!$JH$3,OR(Tipy!KI17=Výsledky!$JF$3+1,Tipy!KI17=Výsledky!$JF$3-1))),10,0)))</f>
        <v>0</v>
      </c>
      <c r="LZ23" s="65" t="e">
        <f>IF(ISBLANK($JH$3),"",IF(ISBLANK(Tipy!KI17),"-",SUM(LU23:LY23)))</f>
        <v>#VALUE!</v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>
        <f>IF(ISBLANK($JA$3),"",IF(ISBLANK(Tipy!HL18),0,IF(AND(Tipy!HL18=Výsledky!$IY$3,Tipy!HN18=Výsledky!$JA$3),60,0)))</f>
        <v>0</v>
      </c>
      <c r="IW24" s="61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61">
        <f>IF(ISBLANK($JA$3),"",IF(OR(Tipy!HO18=Výsledky!$IV$6,Tipy!HO18=Výsledky!$IV$7,Tipy!HO18=Výsledky!$IV$8,Tipy!HO18=Výsledky!$IV$9),IF(VLOOKUP(Tipy!HO18,'Kategórie hráčov'!$A$2:$B$46,2,FALSE)=30,30,20),0))</f>
        <v>0</v>
      </c>
      <c r="IY24" s="61">
        <f>IF(ISBLANK($JA$3),"",IF(OR(Tipy!HP18=Výsledky!$IY$6,Tipy!HP18=Výsledky!$IY$7,Tipy!HP18=Výsledky!$IY$8,Tipy!HP18=Výsledky!$IY$9),IF(VLOOKUP(Tipy!HP18,'Kategórie hráčov'!$A$2:$B$46,2,FALSE)=30,30,20),0))</f>
        <v>0</v>
      </c>
      <c r="IZ24" s="62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5">
        <f>IF(ISBLANK($JA$3),"",IF(ISBLANK(Tipy!HL18),"-",SUM(IV24:IZ24)))</f>
        <v>0</v>
      </c>
      <c r="JB24" s="64"/>
      <c r="JC24" s="102">
        <f>IF(ISBLANK($JH$3),"",IF(ISBLANK(Tipy!HR18),0,IF(AND(Tipy!HR18=Výsledky!$JF$3,Tipy!HT18=Výsledky!$JH$3),60,0)))</f>
        <v>0</v>
      </c>
      <c r="JD24" s="101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01">
        <f>IF(ISBLANK($JH$3),"",IF(OR(Tipy!HU18=Výsledky!$JC$6,Tipy!HU18=Výsledky!$JC$7,Tipy!HU18=Výsledky!$JC$8,Tipy!HU18=Výsledky!$JC$9),VLOOKUP(Tipy!HU18,'Kategórie hráčov'!$A$2:$B$51,2,FALSE),0))</f>
        <v>20</v>
      </c>
      <c r="JF24" s="101">
        <f>IF(ISBLANK($JH$3),"",IF(OR(Tipy!HV18=Výsledky!$JF$6,Tipy!HV18=Výsledky!$JF$7,Tipy!HV18=Výsledky!$JF$8,Tipy!HV18=Výsledky!$JF$9),VLOOKUP(Tipy!HV18,'Kategórie hráčov'!$A$27:$B$76,2,FALSE),0))</f>
        <v>0</v>
      </c>
      <c r="JG24" s="303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63">
        <f>IF(ISBLANK($JH$3),"",IF(ISBLANK(Tipy!HR18),"-",SUM(JC24:JG24)))</f>
        <v>40</v>
      </c>
      <c r="JI24" s="64"/>
      <c r="JJ24" s="61">
        <f>IF(ISBLANK($JH$3),"",IF(ISBLANK(Tipy!HX18),0,IF(AND(Tipy!HX18=Výsledky!$JF$3,Tipy!HZ18=Výsledky!$JH$3),60,0)))</f>
        <v>0</v>
      </c>
      <c r="JK24" s="61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61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61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62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5" t="str">
        <f>IF(ISBLANK($JH$3),"",IF(ISBLANK(Tipy!HX18),"-",SUM(JJ24:JN24)))</f>
        <v>-</v>
      </c>
      <c r="JP24" s="64"/>
      <c r="JQ24" s="61">
        <f>IF(ISBLANK($JV$3),"",IF(ISBLANK(Tipy!ID18),0,IF(AND(Tipy!ID18=Výsledky!$JT$3,Tipy!IF18=Výsledky!$JV$3),60,0)))</f>
        <v>0</v>
      </c>
      <c r="JR24" s="61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61">
        <f>IF(ISBLANK($JV$3),"",IF(OR(Tipy!IG18=Výsledky!$JQ$6,Tipy!IG18=Výsledky!$JQ$7,Tipy!IG18=Výsledky!$JQ$8,Tipy!IG18=Výsledky!$JQ$9),VLOOKUP(Tipy!IG18,'Kategórie hráčov'!$A$2:$B$51,2,FALSE),0))</f>
        <v>0</v>
      </c>
      <c r="JT24" s="61">
        <f>IF(ISBLANK($JV$3),"",IF(OR(Tipy!IH18=Výsledky!$JT$6,Tipy!IH18=Výsledky!$JT$7,Tipy!IH18=Výsledky!$JT$8,Tipy!IH18=Výsledky!$JT$9),VLOOKUP(Tipy!IH18,'Kategórie hráčov'!$A$27:$B$76,2,FALSE),0))</f>
        <v>0</v>
      </c>
      <c r="JU24" s="62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5">
        <f>IF(ISBLANK($JV$3),"",IF(ISBLANK(Tipy!ID18),"-",SUM(JQ24:JU24)))</f>
        <v>20</v>
      </c>
      <c r="JW24" s="64"/>
      <c r="JX24" s="61">
        <f>IF(ISBLANK($KQ$3),"",IF(ISBLANK(Tipy!IJ18),0,IF(AND(Tipy!IJ18=Výsledky!$KO$3,Tipy!IL18=Výsledky!$KQ$3),60,0)))</f>
        <v>0</v>
      </c>
      <c r="JY24" s="61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61">
        <f>IF(ISBLANK($KQ$3),"",IF(OR(Tipy!IM18=Výsledky!$JX$6,Tipy!IM18=Výsledky!$JX$7,Tipy!IM18=Výsledky!$JX$8,Tipy!IM18=Výsledky!$JX$9),IF(VLOOKUP(Tipy!IM18,'Kategórie hráčov'!$A$2:$B$46,2,FALSE)=30,30,20),0))</f>
        <v>0</v>
      </c>
      <c r="KA24" s="61">
        <f>IF(ISBLANK($KQ$3),"",IF(OR(Tipy!IN18=Výsledky!$KA$6,Tipy!IN18=Výsledky!$KA$7,Tipy!IN18=Výsledky!$KA$8,Tipy!IN18=Výsledky!$KA$9),IF(VLOOKUP(Tipy!IN18,'Kategórie hráčov'!$A$2:$B$46,2,FALSE)=30,30,20),0))</f>
        <v>0</v>
      </c>
      <c r="KB24" s="62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5" t="str">
        <f>IF(ISBLANK($KQ$3),"",IF(ISBLANK(Tipy!IJ18),"-",SUM(JX24:KB24)))</f>
        <v>-</v>
      </c>
      <c r="KD24" s="64"/>
      <c r="KE24" s="61">
        <f>IF(ISBLANK($KJ$3),"",IF(ISBLANK(Tipy!IP18),0,IF(AND(Tipy!IP18=Výsledky!$KH$3,Tipy!IR18=Výsledky!$KJ$3),60,0)))</f>
        <v>0</v>
      </c>
      <c r="KF24" s="61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61">
        <f>IF(ISBLANK($KJ$3),"",IF(OR(Tipy!IS18=Výsledky!$KE$6,Tipy!IS18=Výsledky!$KE$7,Tipy!IS18=Výsledky!$KE$8,Tipy!IS18=Výsledky!$KE$9),VLOOKUP(Tipy!IS18,'Kategórie hráčov'!$A$2:$B$51,2,FALSE),0))</f>
        <v>0</v>
      </c>
      <c r="KH24" s="61">
        <f>IF(ISBLANK($KJ$3),"",IF(OR(Tipy!IT18=Výsledky!$KH$6,Tipy!IT18=Výsledky!$KH$7,Tipy!IT18=Výsledky!$KH$8,Tipy!IT18=Výsledky!$KH$9),VLOOKUP(Tipy!IT18,'Kategórie hráčov'!$A$27:$B$76,2,FALSE),0))</f>
        <v>0</v>
      </c>
      <c r="KI24" s="62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5">
        <f>IF(ISBLANK($KJ$3),"",IF(ISBLANK(Tipy!IP18),"-",SUM(KE24:KI24)))</f>
        <v>20</v>
      </c>
      <c r="KK24" s="64"/>
      <c r="KL24" s="61">
        <f>IF(ISBLANK($KQ$3),"",IF(ISBLANK(Tipy!IV18),0,IF(AND(Tipy!IV18=Výsledky!$KO$3,Tipy!IX18=Výsledky!$KQ$3),60,0)))</f>
        <v>0</v>
      </c>
      <c r="KM24" s="61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61">
        <f>IF(ISBLANK($KQ$3),"",IF(OR(Tipy!IY18=Výsledky!$KL$6,Tipy!IY18=Výsledky!$KL$7,Tipy!IY18=Výsledky!$KL$8,Tipy!IY18=Výsledky!$KL$9),VLOOKUP(Tipy!IY18,'Kategórie hráčov'!$A$2:$B$51,2,FALSE),0))</f>
        <v>0</v>
      </c>
      <c r="KO24" s="61">
        <f>IF(ISBLANK($KQ$3),"",IF(OR(Tipy!IZ18=Výsledky!$KO$6,Tipy!IZ18=Výsledky!$KO$7,Tipy!IZ18=Výsledky!$KO$8,Tipy!IZ18=Výsledky!$KO$9),VLOOKUP(Tipy!IZ18,'Kategórie hráčov'!$A$27:$B$76,2,FALSE),0))</f>
        <v>0</v>
      </c>
      <c r="KP24" s="62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5">
        <f>IF(ISBLANK($KJ$3),"",IF(ISBLANK(Tipy!IV18),"-",SUM(KL24:KP24)))</f>
        <v>0</v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>
        <f>IF(ISBLANK($JH$3),"",IF(ISBLANK(Tipy!JU18),0,IF(AND(Tipy!JU18=Výsledky!$JF$3,Tipy!JW18=Výsledky!$JH$3),60,0)))</f>
        <v>0</v>
      </c>
      <c r="LH24" s="61" t="e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>#VALUE!</v>
      </c>
      <c r="LI24" s="61" t="e">
        <f>IF(ISBLANK($JH$3),"",IF(OR(Tipy!JX18=Výsledky!#REF!,Tipy!JX18=Výsledky!#REF!,Tipy!JX18=Výsledky!#REF!,Tipy!JX18=Výsledky!$JJ$9),IF(VLOOKUP(Tipy!JX18,'Kategórie hráčov'!$A$2:$B$46,2,FALSE)=30,30,20),0))</f>
        <v>#REF!</v>
      </c>
      <c r="LJ24" s="61" t="e">
        <f>IF(ISBLANK($JH$3),"",IF(OR(Tipy!JY18=Výsledky!#REF!,Tipy!JY18=Výsledky!#REF!,Tipy!JY18=Výsledky!#REF!,Tipy!JY18=Výsledky!$JM$9),IF(VLOOKUP(Tipy!JY18,'Kategórie hráčov'!$A$2:$B$46,2,FALSE)=30,30,20),0))</f>
        <v>#REF!</v>
      </c>
      <c r="LK24" s="62">
        <f>IF(ISBLANK($JH$3),"",IF(ISBLANK(Tipy!JU18),0,IF(OR(AND(Tipy!JU18=Výsledky!$JF$3,OR(Tipy!JW18=Výsledky!$JH$3+1,Tipy!JW18=Výsledky!$JH$3-1)),AND(Tipy!JW18=Výsledky!$JH$3,OR(Tipy!JU18=Výsledky!$JF$3+1,Tipy!JU18=Výsledky!$JF$3-1))),10,0)))</f>
        <v>0</v>
      </c>
      <c r="LL24" s="65" t="e">
        <f>IF(ISBLANK($JH$3),"",IF(ISBLANK(Tipy!JU18),"-",SUM(LG24:LK24)))</f>
        <v>#VALUE!</v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>
        <f>IF(ISBLANK($JH$3),"",IF(ISBLANK(Tipy!KI18),0,IF(AND(Tipy!KI18=Výsledky!$JF$3,Tipy!KK18=Výsledky!$JH$3),60,0)))</f>
        <v>0</v>
      </c>
      <c r="LV24" s="61" t="e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>#VALUE!</v>
      </c>
      <c r="LW24" s="61" t="e">
        <f>IF(ISBLANK($JH$3),"",IF(OR(Tipy!KL18=Výsledky!#REF!,Tipy!KL18=Výsledky!#REF!,Tipy!KL18=Výsledky!#REF!,Tipy!KL18=Výsledky!$JJ$9),IF(VLOOKUP(Tipy!KL18,'Kategórie hráčov'!$A$2:$B$46,2,FALSE)=30,30,20),0))</f>
        <v>#REF!</v>
      </c>
      <c r="LX24" s="61" t="e">
        <f>IF(ISBLANK($JH$3),"",IF(OR(Tipy!KM18=Výsledky!#REF!,Tipy!KM18=Výsledky!#REF!,Tipy!KM18=Výsledky!#REF!,Tipy!KM18=Výsledky!$JM$9),IF(VLOOKUP(Tipy!KM18,'Kategórie hráčov'!$A$2:$B$46,2,FALSE)=30,30,20),0))</f>
        <v>#REF!</v>
      </c>
      <c r="LY24" s="62">
        <f>IF(ISBLANK($JH$3),"",IF(ISBLANK(Tipy!KI18),0,IF(OR(AND(Tipy!KI18=Výsledky!$JF$3,OR(Tipy!KK18=Výsledky!$JH$3+1,Tipy!KK18=Výsledky!$JH$3-1)),AND(Tipy!KK18=Výsledky!$JH$3,OR(Tipy!KI18=Výsledky!$JF$3+1,Tipy!KI18=Výsledky!$JF$3-1))),10,0)))</f>
        <v>0</v>
      </c>
      <c r="LZ24" s="65" t="e">
        <f>IF(ISBLANK($JH$3),"",IF(ISBLANK(Tipy!KI18),"-",SUM(LU24:LY24)))</f>
        <v>#VALUE!</v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>
        <f>IF(ISBLANK($JA$3),"",IF(ISBLANK(Tipy!HL19),0,IF(AND(Tipy!HL19=Výsledky!$IY$3,Tipy!HN19=Výsledky!$JA$3),60,0)))</f>
        <v>0</v>
      </c>
      <c r="IW25" s="61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61">
        <f>IF(ISBLANK($JA$3),"",IF(OR(Tipy!HO19=Výsledky!$IV$6,Tipy!HO19=Výsledky!$IV$7,Tipy!HO19=Výsledky!$IV$8,Tipy!HO19=Výsledky!$IV$9),IF(VLOOKUP(Tipy!HO19,'Kategórie hráčov'!$A$2:$B$46,2,FALSE)=30,30,20),0))</f>
        <v>0</v>
      </c>
      <c r="IY25" s="61">
        <f>IF(ISBLANK($JA$3),"",IF(OR(Tipy!HP19=Výsledky!$IY$6,Tipy!HP19=Výsledky!$IY$7,Tipy!HP19=Výsledky!$IY$8,Tipy!HP19=Výsledky!$IY$9),IF(VLOOKUP(Tipy!HP19,'Kategórie hráčov'!$A$2:$B$46,2,FALSE)=30,30,20),0))</f>
        <v>0</v>
      </c>
      <c r="IZ25" s="62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5" t="str">
        <f>IF(ISBLANK($JA$3),"",IF(ISBLANK(Tipy!HL19),"-",SUM(IV25:IZ25)))</f>
        <v>-</v>
      </c>
      <c r="JB25" s="64"/>
      <c r="JC25" s="102">
        <f>IF(ISBLANK($JH$3),"",IF(ISBLANK(Tipy!HR19),0,IF(AND(Tipy!HR19=Výsledky!$JF$3,Tipy!HT19=Výsledky!$JH$3),60,0)))</f>
        <v>0</v>
      </c>
      <c r="JD25" s="101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01">
        <f>IF(ISBLANK($JH$3),"",IF(OR(Tipy!HU19=Výsledky!$JC$6,Tipy!HU19=Výsledky!$JC$7,Tipy!HU19=Výsledky!$JC$8,Tipy!HU19=Výsledky!$JC$9),VLOOKUP(Tipy!HU19,'Kategórie hráčov'!$A$2:$B$51,2,FALSE),0))</f>
        <v>0</v>
      </c>
      <c r="JF25" s="101">
        <f>IF(ISBLANK($JH$3),"",IF(OR(Tipy!HV19=Výsledky!$JF$6,Tipy!HV19=Výsledky!$JF$7,Tipy!HV19=Výsledky!$JF$8,Tipy!HV19=Výsledky!$JF$9),VLOOKUP(Tipy!HV19,'Kategórie hráčov'!$A$27:$B$76,2,FALSE),0))</f>
        <v>0</v>
      </c>
      <c r="JG25" s="30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63" t="str">
        <f>IF(ISBLANK($JH$3),"",IF(ISBLANK(Tipy!HR19),"-",SUM(JC25:JG25)))</f>
        <v>-</v>
      </c>
      <c r="JI25" s="64"/>
      <c r="JJ25" s="61">
        <f>IF(ISBLANK($JH$3),"",IF(ISBLANK(Tipy!HX19),0,IF(AND(Tipy!HX19=Výsledky!$JF$3,Tipy!HZ19=Výsledky!$JH$3),60,0)))</f>
        <v>0</v>
      </c>
      <c r="JK25" s="61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61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61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62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5" t="str">
        <f>IF(ISBLANK($JH$3),"",IF(ISBLANK(Tipy!HX19),"-",SUM(JJ25:JN25)))</f>
        <v>-</v>
      </c>
      <c r="JP25" s="64"/>
      <c r="JQ25" s="61">
        <f>IF(ISBLANK($JV$3),"",IF(ISBLANK(Tipy!ID19),0,IF(AND(Tipy!ID19=Výsledky!$JT$3,Tipy!IF19=Výsledky!$JV$3),60,0)))</f>
        <v>0</v>
      </c>
      <c r="JR25" s="61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61">
        <f>IF(ISBLANK($JV$3),"",IF(OR(Tipy!IG19=Výsledky!$JQ$6,Tipy!IG19=Výsledky!$JQ$7,Tipy!IG19=Výsledky!$JQ$8,Tipy!IG19=Výsledky!$JQ$9),VLOOKUP(Tipy!IG19,'Kategórie hráčov'!$A$2:$B$51,2,FALSE),0))</f>
        <v>0</v>
      </c>
      <c r="JT25" s="61">
        <f>IF(ISBLANK($JV$3),"",IF(OR(Tipy!IH19=Výsledky!$JT$6,Tipy!IH19=Výsledky!$JT$7,Tipy!IH19=Výsledky!$JT$8,Tipy!IH19=Výsledky!$JT$9),VLOOKUP(Tipy!IH19,'Kategórie hráčov'!$A$27:$B$76,2,FALSE),0))</f>
        <v>0</v>
      </c>
      <c r="JU25" s="62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5" t="str">
        <f>IF(ISBLANK($JV$3),"",IF(ISBLANK(Tipy!ID19),"-",SUM(JQ25:JU25)))</f>
        <v>-</v>
      </c>
      <c r="JW25" s="64"/>
      <c r="JX25" s="61">
        <f>IF(ISBLANK($KQ$3),"",IF(ISBLANK(Tipy!IJ19),0,IF(AND(Tipy!IJ19=Výsledky!$KO$3,Tipy!IL19=Výsledky!$KQ$3),60,0)))</f>
        <v>0</v>
      </c>
      <c r="JY25" s="61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61">
        <f>IF(ISBLANK($KQ$3),"",IF(OR(Tipy!IM19=Výsledky!$JX$6,Tipy!IM19=Výsledky!$JX$7,Tipy!IM19=Výsledky!$JX$8,Tipy!IM19=Výsledky!$JX$9),IF(VLOOKUP(Tipy!IM19,'Kategórie hráčov'!$A$2:$B$46,2,FALSE)=30,30,20),0))</f>
        <v>0</v>
      </c>
      <c r="KA25" s="61">
        <f>IF(ISBLANK($KQ$3),"",IF(OR(Tipy!IN19=Výsledky!$KA$6,Tipy!IN19=Výsledky!$KA$7,Tipy!IN19=Výsledky!$KA$8,Tipy!IN19=Výsledky!$KA$9),IF(VLOOKUP(Tipy!IN19,'Kategórie hráčov'!$A$2:$B$46,2,FALSE)=30,30,20),0))</f>
        <v>0</v>
      </c>
      <c r="KB25" s="62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5" t="str">
        <f>IF(ISBLANK($KQ$3),"",IF(ISBLANK(Tipy!IJ19),"-",SUM(JX25:KB25)))</f>
        <v>-</v>
      </c>
      <c r="KD25" s="64"/>
      <c r="KE25" s="61">
        <f>IF(ISBLANK($KJ$3),"",IF(ISBLANK(Tipy!IP19),0,IF(AND(Tipy!IP19=Výsledky!$KH$3,Tipy!IR19=Výsledky!$KJ$3),60,0)))</f>
        <v>0</v>
      </c>
      <c r="KF25" s="61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61">
        <f>IF(ISBLANK($KJ$3),"",IF(OR(Tipy!IS19=Výsledky!$KE$6,Tipy!IS19=Výsledky!$KE$7,Tipy!IS19=Výsledky!$KE$8,Tipy!IS19=Výsledky!$KE$9),VLOOKUP(Tipy!IS19,'Kategórie hráčov'!$A$2:$B$51,2,FALSE),0))</f>
        <v>0</v>
      </c>
      <c r="KH25" s="61">
        <f>IF(ISBLANK($KJ$3),"",IF(OR(Tipy!IT19=Výsledky!$KH$6,Tipy!IT19=Výsledky!$KH$7,Tipy!IT19=Výsledky!$KH$8,Tipy!IT19=Výsledky!$KH$9),VLOOKUP(Tipy!IT19,'Kategórie hráčov'!$A$27:$B$76,2,FALSE),0))</f>
        <v>0</v>
      </c>
      <c r="KI25" s="62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5" t="str">
        <f>IF(ISBLANK($KJ$3),"",IF(ISBLANK(Tipy!IP19),"-",SUM(KE25:KI25)))</f>
        <v>-</v>
      </c>
      <c r="KK25" s="64"/>
      <c r="KL25" s="61">
        <f>IF(ISBLANK($KQ$3),"",IF(ISBLANK(Tipy!IV19),0,IF(AND(Tipy!IV19=Výsledky!$KO$3,Tipy!IX19=Výsledky!$KQ$3),60,0)))</f>
        <v>0</v>
      </c>
      <c r="KM25" s="61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61">
        <f>IF(ISBLANK($KQ$3),"",IF(OR(Tipy!IY19=Výsledky!$KL$6,Tipy!IY19=Výsledky!$KL$7,Tipy!IY19=Výsledky!$KL$8,Tipy!IY19=Výsledky!$KL$9),VLOOKUP(Tipy!IY19,'Kategórie hráčov'!$A$2:$B$51,2,FALSE),0))</f>
        <v>0</v>
      </c>
      <c r="KO25" s="61">
        <f>IF(ISBLANK($KQ$3),"",IF(OR(Tipy!IZ19=Výsledky!$KO$6,Tipy!IZ19=Výsledky!$KO$7,Tipy!IZ19=Výsledky!$KO$8,Tipy!IZ19=Výsledky!$KO$9),VLOOKUP(Tipy!IZ19,'Kategórie hráčov'!$A$27:$B$76,2,FALSE),0))</f>
        <v>0</v>
      </c>
      <c r="KP25" s="62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5" t="str">
        <f>IF(ISBLANK($KJ$3),"",IF(ISBLANK(Tipy!IV19),"-",SUM(KL25:KP25)))</f>
        <v>-</v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>
        <f>IF(ISBLANK($JH$3),"",IF(ISBLANK(Tipy!JU19),0,IF(AND(Tipy!JU19=Výsledky!$JF$3,Tipy!JW19=Výsledky!$JH$3),60,0)))</f>
        <v>0</v>
      </c>
      <c r="LH25" s="61" t="e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>#VALUE!</v>
      </c>
      <c r="LI25" s="61" t="e">
        <f>IF(ISBLANK($JH$3),"",IF(OR(Tipy!JX19=Výsledky!#REF!,Tipy!JX19=Výsledky!#REF!,Tipy!JX19=Výsledky!#REF!,Tipy!JX19=Výsledky!$JJ$9),IF(VLOOKUP(Tipy!JX19,'Kategórie hráčov'!$A$2:$B$46,2,FALSE)=30,30,20),0))</f>
        <v>#REF!</v>
      </c>
      <c r="LJ25" s="61" t="e">
        <f>IF(ISBLANK($JH$3),"",IF(OR(Tipy!JY19=Výsledky!#REF!,Tipy!JY19=Výsledky!#REF!,Tipy!JY19=Výsledky!#REF!,Tipy!JY19=Výsledky!$JM$9),IF(VLOOKUP(Tipy!JY19,'Kategórie hráčov'!$A$2:$B$46,2,FALSE)=30,30,20),0))</f>
        <v>#REF!</v>
      </c>
      <c r="LK25" s="62">
        <f>IF(ISBLANK($JH$3),"",IF(ISBLANK(Tipy!JU19),0,IF(OR(AND(Tipy!JU19=Výsledky!$JF$3,OR(Tipy!JW19=Výsledky!$JH$3+1,Tipy!JW19=Výsledky!$JH$3-1)),AND(Tipy!JW19=Výsledky!$JH$3,OR(Tipy!JU19=Výsledky!$JF$3+1,Tipy!JU19=Výsledky!$JF$3-1))),10,0)))</f>
        <v>0</v>
      </c>
      <c r="LL25" s="65" t="e">
        <f>IF(ISBLANK($JH$3),"",IF(ISBLANK(Tipy!JU19),"-",SUM(LG25:LK25)))</f>
        <v>#VALUE!</v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>
        <f>IF(ISBLANK($JH$3),"",IF(ISBLANK(Tipy!KI19),0,IF(AND(Tipy!KI19=Výsledky!$JF$3,Tipy!KK19=Výsledky!$JH$3),60,0)))</f>
        <v>0</v>
      </c>
      <c r="LV25" s="61" t="e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>#VALUE!</v>
      </c>
      <c r="LW25" s="61" t="e">
        <f>IF(ISBLANK($JH$3),"",IF(OR(Tipy!KL19=Výsledky!#REF!,Tipy!KL19=Výsledky!#REF!,Tipy!KL19=Výsledky!#REF!,Tipy!KL19=Výsledky!$JJ$9),IF(VLOOKUP(Tipy!KL19,'Kategórie hráčov'!$A$2:$B$46,2,FALSE)=30,30,20),0))</f>
        <v>#REF!</v>
      </c>
      <c r="LX25" s="61" t="e">
        <f>IF(ISBLANK($JH$3),"",IF(OR(Tipy!KM19=Výsledky!#REF!,Tipy!KM19=Výsledky!#REF!,Tipy!KM19=Výsledky!#REF!,Tipy!KM19=Výsledky!$JM$9),IF(VLOOKUP(Tipy!KM19,'Kategórie hráčov'!$A$2:$B$46,2,FALSE)=30,30,20),0))</f>
        <v>#REF!</v>
      </c>
      <c r="LY25" s="62">
        <f>IF(ISBLANK($JH$3),"",IF(ISBLANK(Tipy!KI19),0,IF(OR(AND(Tipy!KI19=Výsledky!$JF$3,OR(Tipy!KK19=Výsledky!$JH$3+1,Tipy!KK19=Výsledky!$JH$3-1)),AND(Tipy!KK19=Výsledky!$JH$3,OR(Tipy!KI19=Výsledky!$JF$3+1,Tipy!KI19=Výsledky!$JF$3-1))),10,0)))</f>
        <v>0</v>
      </c>
      <c r="LZ25" s="65" t="e">
        <f>IF(ISBLANK($JH$3),"",IF(ISBLANK(Tipy!KI19),"-",SUM(LU25:LY25)))</f>
        <v>#VALUE!</v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>
        <f>IF(ISBLANK($JA$3),"",IF(ISBLANK(Tipy!HL20),0,IF(AND(Tipy!HL20=Výsledky!$IY$3,Tipy!HN20=Výsledky!$JA$3),60,0)))</f>
        <v>0</v>
      </c>
      <c r="IW26" s="61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61">
        <f>IF(ISBLANK($JA$3),"",IF(OR(Tipy!HO20=Výsledky!$IV$6,Tipy!HO20=Výsledky!$IV$7,Tipy!HO20=Výsledky!$IV$8,Tipy!HO20=Výsledky!$IV$9),IF(VLOOKUP(Tipy!HO20,'Kategórie hráčov'!$A$2:$B$46,2,FALSE)=30,30,20),0))</f>
        <v>0</v>
      </c>
      <c r="IY26" s="61">
        <f>IF(ISBLANK($JA$3),"",IF(OR(Tipy!HP20=Výsledky!$IY$6,Tipy!HP20=Výsledky!$IY$7,Tipy!HP20=Výsledky!$IY$8,Tipy!HP20=Výsledky!$IY$9),IF(VLOOKUP(Tipy!HP20,'Kategórie hráčov'!$A$2:$B$46,2,FALSE)=30,30,20),0))</f>
        <v>0</v>
      </c>
      <c r="IZ26" s="62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5">
        <f>IF(ISBLANK($JA$3),"",IF(ISBLANK(Tipy!HL20),"-",SUM(IV26:IZ26)))</f>
        <v>0</v>
      </c>
      <c r="JB26" s="64"/>
      <c r="JC26" s="102">
        <f>IF(ISBLANK($JH$3),"",IF(ISBLANK(Tipy!HR20),0,IF(AND(Tipy!HR20=Výsledky!$JF$3,Tipy!HT20=Výsledky!$JH$3),60,0)))</f>
        <v>0</v>
      </c>
      <c r="JD26" s="101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01">
        <f>IF(ISBLANK($JH$3),"",IF(OR(Tipy!HU20=Výsledky!$JC$6,Tipy!HU20=Výsledky!$JC$7,Tipy!HU20=Výsledky!$JC$8,Tipy!HU20=Výsledky!$JC$9),VLOOKUP(Tipy!HU20,'Kategórie hráčov'!$A$2:$B$51,2,FALSE),0))</f>
        <v>20</v>
      </c>
      <c r="JF26" s="101">
        <f>IF(ISBLANK($JH$3),"",IF(OR(Tipy!HV20=Výsledky!$JF$6,Tipy!HV20=Výsledky!$JF$7,Tipy!HV20=Výsledky!$JF$8,Tipy!HV20=Výsledky!$JF$9),VLOOKUP(Tipy!HV20,'Kategórie hráčov'!$A$27:$B$76,2,FALSE),0))</f>
        <v>0</v>
      </c>
      <c r="JG26" s="303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63">
        <f>IF(ISBLANK($JH$3),"",IF(ISBLANK(Tipy!HR20),"-",SUM(JC26:JG26)))</f>
        <v>50</v>
      </c>
      <c r="JI26" s="64"/>
      <c r="JJ26" s="61">
        <f>IF(ISBLANK($JH$3),"",IF(ISBLANK(Tipy!HX20),0,IF(AND(Tipy!HX20=Výsledky!$JF$3,Tipy!HZ20=Výsledky!$JH$3),60,0)))</f>
        <v>0</v>
      </c>
      <c r="JK26" s="61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61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61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62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5" t="str">
        <f>IF(ISBLANK($JH$3),"",IF(ISBLANK(Tipy!HX20),"-",SUM(JJ26:JN26)))</f>
        <v>-</v>
      </c>
      <c r="JP26" s="64"/>
      <c r="JQ26" s="61">
        <f>IF(ISBLANK($JV$3),"",IF(ISBLANK(Tipy!ID20),0,IF(AND(Tipy!ID20=Výsledky!$JT$3,Tipy!IF20=Výsledky!$JV$3),60,0)))</f>
        <v>0</v>
      </c>
      <c r="JR26" s="61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61">
        <f>IF(ISBLANK($JV$3),"",IF(OR(Tipy!IG20=Výsledky!$JQ$6,Tipy!IG20=Výsledky!$JQ$7,Tipy!IG20=Výsledky!$JQ$8,Tipy!IG20=Výsledky!$JQ$9),VLOOKUP(Tipy!IG20,'Kategórie hráčov'!$A$2:$B$51,2,FALSE),0))</f>
        <v>0</v>
      </c>
      <c r="JT26" s="61">
        <f>IF(ISBLANK($JV$3),"",IF(OR(Tipy!IH20=Výsledky!$JT$6,Tipy!IH20=Výsledky!$JT$7,Tipy!IH20=Výsledky!$JT$8,Tipy!IH20=Výsledky!$JT$9),VLOOKUP(Tipy!IH20,'Kategórie hráčov'!$A$27:$B$76,2,FALSE),0))</f>
        <v>0</v>
      </c>
      <c r="JU26" s="62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5">
        <f>IF(ISBLANK($JV$3),"",IF(ISBLANK(Tipy!ID20),"-",SUM(JQ26:JU26)))</f>
        <v>20</v>
      </c>
      <c r="JW26" s="64"/>
      <c r="JX26" s="61">
        <f>IF(ISBLANK($KQ$3),"",IF(ISBLANK(Tipy!IJ20),0,IF(AND(Tipy!IJ20=Výsledky!$KO$3,Tipy!IL20=Výsledky!$KQ$3),60,0)))</f>
        <v>0</v>
      </c>
      <c r="JY26" s="61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61">
        <f>IF(ISBLANK($KQ$3),"",IF(OR(Tipy!IM20=Výsledky!$JX$6,Tipy!IM20=Výsledky!$JX$7,Tipy!IM20=Výsledky!$JX$8,Tipy!IM20=Výsledky!$JX$9),IF(VLOOKUP(Tipy!IM20,'Kategórie hráčov'!$A$2:$B$46,2,FALSE)=30,30,20),0))</f>
        <v>0</v>
      </c>
      <c r="KA26" s="61">
        <f>IF(ISBLANK($KQ$3),"",IF(OR(Tipy!IN20=Výsledky!$KA$6,Tipy!IN20=Výsledky!$KA$7,Tipy!IN20=Výsledky!$KA$8,Tipy!IN20=Výsledky!$KA$9),IF(VLOOKUP(Tipy!IN20,'Kategórie hráčov'!$A$2:$B$46,2,FALSE)=30,30,20),0))</f>
        <v>0</v>
      </c>
      <c r="KB26" s="62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5" t="str">
        <f>IF(ISBLANK($KQ$3),"",IF(ISBLANK(Tipy!IJ20),"-",SUM(JX26:KB26)))</f>
        <v>-</v>
      </c>
      <c r="KD26" s="64"/>
      <c r="KE26" s="61">
        <f>IF(ISBLANK($KJ$3),"",IF(ISBLANK(Tipy!IP20),0,IF(AND(Tipy!IP20=Výsledky!$KH$3,Tipy!IR20=Výsledky!$KJ$3),60,0)))</f>
        <v>0</v>
      </c>
      <c r="KF26" s="61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61">
        <f>IF(ISBLANK($KJ$3),"",IF(OR(Tipy!IS20=Výsledky!$KE$6,Tipy!IS20=Výsledky!$KE$7,Tipy!IS20=Výsledky!$KE$8,Tipy!IS20=Výsledky!$KE$9),VLOOKUP(Tipy!IS20,'Kategórie hráčov'!$A$2:$B$51,2,FALSE),0))</f>
        <v>20</v>
      </c>
      <c r="KH26" s="61">
        <f>IF(ISBLANK($KJ$3),"",IF(OR(Tipy!IT20=Výsledky!$KH$6,Tipy!IT20=Výsledky!$KH$7,Tipy!IT20=Výsledky!$KH$8,Tipy!IT20=Výsledky!$KH$9),VLOOKUP(Tipy!IT20,'Kategórie hráčov'!$A$27:$B$76,2,FALSE),0))</f>
        <v>0</v>
      </c>
      <c r="KI26" s="62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5">
        <f>IF(ISBLANK($KJ$3),"",IF(ISBLANK(Tipy!IP20),"-",SUM(KE26:KI26)))</f>
        <v>50</v>
      </c>
      <c r="KK26" s="64"/>
      <c r="KL26" s="61">
        <f>IF(ISBLANK($KQ$3),"",IF(ISBLANK(Tipy!IV20),0,IF(AND(Tipy!IV20=Výsledky!$KO$3,Tipy!IX20=Výsledky!$KQ$3),60,0)))</f>
        <v>60</v>
      </c>
      <c r="KM26" s="61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61">
        <f>IF(ISBLANK($KQ$3),"",IF(OR(Tipy!IY20=Výsledky!$KL$6,Tipy!IY20=Výsledky!$KL$7,Tipy!IY20=Výsledky!$KL$8,Tipy!IY20=Výsledky!$KL$9),VLOOKUP(Tipy!IY20,'Kategórie hráčov'!$A$2:$B$51,2,FALSE),0))</f>
        <v>0</v>
      </c>
      <c r="KO26" s="61">
        <f>IF(ISBLANK($KQ$3),"",IF(OR(Tipy!IZ20=Výsledky!$KO$6,Tipy!IZ20=Výsledky!$KO$7,Tipy!IZ20=Výsledky!$KO$8,Tipy!IZ20=Výsledky!$KO$9),VLOOKUP(Tipy!IZ20,'Kategórie hráčov'!$A$27:$B$76,2,FALSE),0))</f>
        <v>0</v>
      </c>
      <c r="KP26" s="62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5">
        <f>IF(ISBLANK($KJ$3),"",IF(ISBLANK(Tipy!IV20),"-",SUM(KL26:KP26)))</f>
        <v>60</v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>
        <f>IF(ISBLANK($JH$3),"",IF(ISBLANK(Tipy!JU20),0,IF(AND(Tipy!JU20=Výsledky!$JF$3,Tipy!JW20=Výsledky!$JH$3),60,0)))</f>
        <v>0</v>
      </c>
      <c r="LH26" s="61" t="e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>#VALUE!</v>
      </c>
      <c r="LI26" s="61" t="e">
        <f>IF(ISBLANK($JH$3),"",IF(OR(Tipy!JX20=Výsledky!#REF!,Tipy!JX20=Výsledky!#REF!,Tipy!JX20=Výsledky!#REF!,Tipy!JX20=Výsledky!$JJ$9),IF(VLOOKUP(Tipy!JX20,'Kategórie hráčov'!$A$2:$B$46,2,FALSE)=30,30,20),0))</f>
        <v>#REF!</v>
      </c>
      <c r="LJ26" s="61" t="e">
        <f>IF(ISBLANK($JH$3),"",IF(OR(Tipy!JY20=Výsledky!#REF!,Tipy!JY20=Výsledky!#REF!,Tipy!JY20=Výsledky!#REF!,Tipy!JY20=Výsledky!$JM$9),IF(VLOOKUP(Tipy!JY20,'Kategórie hráčov'!$A$2:$B$46,2,FALSE)=30,30,20),0))</f>
        <v>#REF!</v>
      </c>
      <c r="LK26" s="62">
        <f>IF(ISBLANK($JH$3),"",IF(ISBLANK(Tipy!JU20),0,IF(OR(AND(Tipy!JU20=Výsledky!$JF$3,OR(Tipy!JW20=Výsledky!$JH$3+1,Tipy!JW20=Výsledky!$JH$3-1)),AND(Tipy!JW20=Výsledky!$JH$3,OR(Tipy!JU20=Výsledky!$JF$3+1,Tipy!JU20=Výsledky!$JF$3-1))),10,0)))</f>
        <v>0</v>
      </c>
      <c r="LL26" s="65" t="e">
        <f>IF(ISBLANK($JH$3),"",IF(ISBLANK(Tipy!JU20),"-",SUM(LG26:LK26)))</f>
        <v>#VALUE!</v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>
        <f>IF(ISBLANK($JH$3),"",IF(ISBLANK(Tipy!KI20),0,IF(AND(Tipy!KI20=Výsledky!$JF$3,Tipy!KK20=Výsledky!$JH$3),60,0)))</f>
        <v>0</v>
      </c>
      <c r="LV26" s="61" t="e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>#VALUE!</v>
      </c>
      <c r="LW26" s="61" t="e">
        <f>IF(ISBLANK($JH$3),"",IF(OR(Tipy!KL20=Výsledky!#REF!,Tipy!KL20=Výsledky!#REF!,Tipy!KL20=Výsledky!#REF!,Tipy!KL20=Výsledky!$JJ$9),IF(VLOOKUP(Tipy!KL20,'Kategórie hráčov'!$A$2:$B$46,2,FALSE)=30,30,20),0))</f>
        <v>#REF!</v>
      </c>
      <c r="LX26" s="61" t="e">
        <f>IF(ISBLANK($JH$3),"",IF(OR(Tipy!KM20=Výsledky!#REF!,Tipy!KM20=Výsledky!#REF!,Tipy!KM20=Výsledky!#REF!,Tipy!KM20=Výsledky!$JM$9),IF(VLOOKUP(Tipy!KM20,'Kategórie hráčov'!$A$2:$B$46,2,FALSE)=30,30,20),0))</f>
        <v>#REF!</v>
      </c>
      <c r="LY26" s="62">
        <f>IF(ISBLANK($JH$3),"",IF(ISBLANK(Tipy!KI20),0,IF(OR(AND(Tipy!KI20=Výsledky!$JF$3,OR(Tipy!KK20=Výsledky!$JH$3+1,Tipy!KK20=Výsledky!$JH$3-1)),AND(Tipy!KK20=Výsledky!$JH$3,OR(Tipy!KI20=Výsledky!$JF$3+1,Tipy!KI20=Výsledky!$JF$3-1))),10,0)))</f>
        <v>0</v>
      </c>
      <c r="LZ26" s="65" t="e">
        <f>IF(ISBLANK($JH$3),"",IF(ISBLANK(Tipy!KI20),"-",SUM(LU26:LY26)))</f>
        <v>#VALUE!</v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>
        <f>IF(ISBLANK($JA$3),"",IF(ISBLANK(Tipy!HL21),0,IF(AND(Tipy!HL21=Výsledky!$IY$3,Tipy!HN21=Výsledky!$JA$3),60,0)))</f>
        <v>0</v>
      </c>
      <c r="IW27" s="61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61">
        <f>IF(ISBLANK($JA$3),"",IF(OR(Tipy!HO21=Výsledky!$IV$6,Tipy!HO21=Výsledky!$IV$7,Tipy!HO21=Výsledky!$IV$8,Tipy!HO21=Výsledky!$IV$9),IF(VLOOKUP(Tipy!HO21,'Kategórie hráčov'!$A$2:$B$46,2,FALSE)=30,30,20),0))</f>
        <v>0</v>
      </c>
      <c r="IY27" s="61">
        <f>IF(ISBLANK($JA$3),"",IF(OR(Tipy!HP21=Výsledky!$IY$6,Tipy!HP21=Výsledky!$IY$7,Tipy!HP21=Výsledky!$IY$8,Tipy!HP21=Výsledky!$IY$9),IF(VLOOKUP(Tipy!HP21,'Kategórie hráčov'!$A$2:$B$46,2,FALSE)=30,30,20),0))</f>
        <v>0</v>
      </c>
      <c r="IZ27" s="62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5">
        <f>IF(ISBLANK($JA$3),"",IF(ISBLANK(Tipy!HL21),"-",SUM(IV27:IZ27)))</f>
        <v>0</v>
      </c>
      <c r="JB27" s="64"/>
      <c r="JC27" s="102">
        <f>IF(ISBLANK($JH$3),"",IF(ISBLANK(Tipy!HR21),0,IF(AND(Tipy!HR21=Výsledky!$JF$3,Tipy!HT21=Výsledky!$JH$3),60,0)))</f>
        <v>0</v>
      </c>
      <c r="JD27" s="101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01">
        <f>IF(ISBLANK($JH$3),"",IF(OR(Tipy!HU21=Výsledky!$JC$6,Tipy!HU21=Výsledky!$JC$7,Tipy!HU21=Výsledky!$JC$8,Tipy!HU21=Výsledky!$JC$9),VLOOKUP(Tipy!HU21,'Kategórie hráčov'!$A$2:$B$51,2,FALSE),0))</f>
        <v>20</v>
      </c>
      <c r="JF27" s="101">
        <f>IF(ISBLANK($JH$3),"",IF(OR(Tipy!HV21=Výsledky!$JF$6,Tipy!HV21=Výsledky!$JF$7,Tipy!HV21=Výsledky!$JF$8,Tipy!HV21=Výsledky!$JF$9),VLOOKUP(Tipy!HV21,'Kategórie hráčov'!$A$27:$B$76,2,FALSE),0))</f>
        <v>0</v>
      </c>
      <c r="JG27" s="303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63">
        <f>IF(ISBLANK($JH$3),"",IF(ISBLANK(Tipy!HR21),"-",SUM(JC27:JG27)))</f>
        <v>50</v>
      </c>
      <c r="JI27" s="64"/>
      <c r="JJ27" s="61">
        <f>IF(ISBLANK($JH$3),"",IF(ISBLANK(Tipy!HX21),0,IF(AND(Tipy!HX21=Výsledky!$JF$3,Tipy!HZ21=Výsledky!$JH$3),60,0)))</f>
        <v>0</v>
      </c>
      <c r="JK27" s="61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61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61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62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5" t="str">
        <f>IF(ISBLANK($JH$3),"",IF(ISBLANK(Tipy!HX21),"-",SUM(JJ27:JN27)))</f>
        <v>-</v>
      </c>
      <c r="JP27" s="64"/>
      <c r="JQ27" s="61">
        <f>IF(ISBLANK($JV$3),"",IF(ISBLANK(Tipy!ID21),0,IF(AND(Tipy!ID21=Výsledky!$JT$3,Tipy!IF21=Výsledky!$JV$3),60,0)))</f>
        <v>0</v>
      </c>
      <c r="JR27" s="61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61">
        <f>IF(ISBLANK($JV$3),"",IF(OR(Tipy!IG21=Výsledky!$JQ$6,Tipy!IG21=Výsledky!$JQ$7,Tipy!IG21=Výsledky!$JQ$8,Tipy!IG21=Výsledky!$JQ$9),VLOOKUP(Tipy!IG21,'Kategórie hráčov'!$A$2:$B$51,2,FALSE),0))</f>
        <v>20</v>
      </c>
      <c r="JT27" s="61">
        <f>IF(ISBLANK($JV$3),"",IF(OR(Tipy!IH21=Výsledky!$JT$6,Tipy!IH21=Výsledky!$JT$7,Tipy!IH21=Výsledky!$JT$8,Tipy!IH21=Výsledky!$JT$9),VLOOKUP(Tipy!IH21,'Kategórie hráčov'!$A$27:$B$76,2,FALSE),0))</f>
        <v>0</v>
      </c>
      <c r="JU27" s="62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5">
        <f>IF(ISBLANK($JV$3),"",IF(ISBLANK(Tipy!ID21),"-",SUM(JQ27:JU27)))</f>
        <v>40</v>
      </c>
      <c r="JW27" s="64"/>
      <c r="JX27" s="61">
        <f>IF(ISBLANK($KQ$3),"",IF(ISBLANK(Tipy!IJ21),0,IF(AND(Tipy!IJ21=Výsledky!$KO$3,Tipy!IL21=Výsledky!$KQ$3),60,0)))</f>
        <v>0</v>
      </c>
      <c r="JY27" s="61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61">
        <f>IF(ISBLANK($KQ$3),"",IF(OR(Tipy!IM21=Výsledky!$JX$6,Tipy!IM21=Výsledky!$JX$7,Tipy!IM21=Výsledky!$JX$8,Tipy!IM21=Výsledky!$JX$9),IF(VLOOKUP(Tipy!IM21,'Kategórie hráčov'!$A$2:$B$46,2,FALSE)=30,30,20),0))</f>
        <v>0</v>
      </c>
      <c r="KA27" s="61">
        <f>IF(ISBLANK($KQ$3),"",IF(OR(Tipy!IN21=Výsledky!$KA$6,Tipy!IN21=Výsledky!$KA$7,Tipy!IN21=Výsledky!$KA$8,Tipy!IN21=Výsledky!$KA$9),IF(VLOOKUP(Tipy!IN21,'Kategórie hráčov'!$A$2:$B$46,2,FALSE)=30,30,20),0))</f>
        <v>0</v>
      </c>
      <c r="KB27" s="62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5" t="str">
        <f>IF(ISBLANK($KQ$3),"",IF(ISBLANK(Tipy!IJ21),"-",SUM(JX27:KB27)))</f>
        <v>-</v>
      </c>
      <c r="KD27" s="64"/>
      <c r="KE27" s="61">
        <f>IF(ISBLANK($KJ$3),"",IF(ISBLANK(Tipy!IP21),0,IF(AND(Tipy!IP21=Výsledky!$KH$3,Tipy!IR21=Výsledky!$KJ$3),60,0)))</f>
        <v>0</v>
      </c>
      <c r="KF27" s="61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61">
        <f>IF(ISBLANK($KJ$3),"",IF(OR(Tipy!IS21=Výsledky!$KE$6,Tipy!IS21=Výsledky!$KE$7,Tipy!IS21=Výsledky!$KE$8,Tipy!IS21=Výsledky!$KE$9),VLOOKUP(Tipy!IS21,'Kategórie hráčov'!$A$2:$B$51,2,FALSE),0))</f>
        <v>0</v>
      </c>
      <c r="KH27" s="61">
        <f>IF(ISBLANK($KJ$3),"",IF(OR(Tipy!IT21=Výsledky!$KH$6,Tipy!IT21=Výsledky!$KH$7,Tipy!IT21=Výsledky!$KH$8,Tipy!IT21=Výsledky!$KH$9),VLOOKUP(Tipy!IT21,'Kategórie hráčov'!$A$27:$B$76,2,FALSE),0))</f>
        <v>0</v>
      </c>
      <c r="KI27" s="62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5">
        <f>IF(ISBLANK($KJ$3),"",IF(ISBLANK(Tipy!IP21),"-",SUM(KE27:KI27)))</f>
        <v>20</v>
      </c>
      <c r="KK27" s="64"/>
      <c r="KL27" s="61">
        <f>IF(ISBLANK($KQ$3),"",IF(ISBLANK(Tipy!IV21),0,IF(AND(Tipy!IV21=Výsledky!$KO$3,Tipy!IX21=Výsledky!$KQ$3),60,0)))</f>
        <v>0</v>
      </c>
      <c r="KM27" s="61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61">
        <f>IF(ISBLANK($KQ$3),"",IF(OR(Tipy!IY21=Výsledky!$KL$6,Tipy!IY21=Výsledky!$KL$7,Tipy!IY21=Výsledky!$KL$8,Tipy!IY21=Výsledky!$KL$9),VLOOKUP(Tipy!IY21,'Kategórie hráčov'!$A$2:$B$51,2,FALSE),0))</f>
        <v>0</v>
      </c>
      <c r="KO27" s="61">
        <f>IF(ISBLANK($KQ$3),"",IF(OR(Tipy!IZ21=Výsledky!$KO$6,Tipy!IZ21=Výsledky!$KO$7,Tipy!IZ21=Výsledky!$KO$8,Tipy!IZ21=Výsledky!$KO$9),VLOOKUP(Tipy!IZ21,'Kategórie hráčov'!$A$27:$B$76,2,FALSE),0))</f>
        <v>0</v>
      </c>
      <c r="KP27" s="62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5">
        <f>IF(ISBLANK($KJ$3),"",IF(ISBLANK(Tipy!IV21),"-",SUM(KL27:KP27)))</f>
        <v>0</v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>
        <f>IF(ISBLANK($JH$3),"",IF(ISBLANK(Tipy!JU21),0,IF(AND(Tipy!JU21=Výsledky!$JF$3,Tipy!JW21=Výsledky!$JH$3),60,0)))</f>
        <v>0</v>
      </c>
      <c r="LH27" s="61" t="e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>#VALUE!</v>
      </c>
      <c r="LI27" s="61" t="e">
        <f>IF(ISBLANK($JH$3),"",IF(OR(Tipy!JX21=Výsledky!#REF!,Tipy!JX21=Výsledky!#REF!,Tipy!JX21=Výsledky!#REF!,Tipy!JX21=Výsledky!$JJ$9),IF(VLOOKUP(Tipy!JX21,'Kategórie hráčov'!$A$2:$B$46,2,FALSE)=30,30,20),0))</f>
        <v>#REF!</v>
      </c>
      <c r="LJ27" s="61" t="e">
        <f>IF(ISBLANK($JH$3),"",IF(OR(Tipy!JY21=Výsledky!#REF!,Tipy!JY21=Výsledky!#REF!,Tipy!JY21=Výsledky!#REF!,Tipy!JY21=Výsledky!$JM$9),IF(VLOOKUP(Tipy!JY21,'Kategórie hráčov'!$A$2:$B$46,2,FALSE)=30,30,20),0))</f>
        <v>#REF!</v>
      </c>
      <c r="LK27" s="62">
        <f>IF(ISBLANK($JH$3),"",IF(ISBLANK(Tipy!JU21),0,IF(OR(AND(Tipy!JU21=Výsledky!$JF$3,OR(Tipy!JW21=Výsledky!$JH$3+1,Tipy!JW21=Výsledky!$JH$3-1)),AND(Tipy!JW21=Výsledky!$JH$3,OR(Tipy!JU21=Výsledky!$JF$3+1,Tipy!JU21=Výsledky!$JF$3-1))),10,0)))</f>
        <v>0</v>
      </c>
      <c r="LL27" s="65" t="e">
        <f>IF(ISBLANK($JH$3),"",IF(ISBLANK(Tipy!JU21),"-",SUM(LG27:LK27)))</f>
        <v>#VALUE!</v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>
        <f>IF(ISBLANK($JH$3),"",IF(ISBLANK(Tipy!KI21),0,IF(AND(Tipy!KI21=Výsledky!$JF$3,Tipy!KK21=Výsledky!$JH$3),60,0)))</f>
        <v>0</v>
      </c>
      <c r="LV27" s="61" t="e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>#VALUE!</v>
      </c>
      <c r="LW27" s="61" t="e">
        <f>IF(ISBLANK($JH$3),"",IF(OR(Tipy!KL21=Výsledky!#REF!,Tipy!KL21=Výsledky!#REF!,Tipy!KL21=Výsledky!#REF!,Tipy!KL21=Výsledky!$JJ$9),IF(VLOOKUP(Tipy!KL21,'Kategórie hráčov'!$A$2:$B$46,2,FALSE)=30,30,20),0))</f>
        <v>#REF!</v>
      </c>
      <c r="LX27" s="61" t="e">
        <f>IF(ISBLANK($JH$3),"",IF(OR(Tipy!KM21=Výsledky!#REF!,Tipy!KM21=Výsledky!#REF!,Tipy!KM21=Výsledky!#REF!,Tipy!KM21=Výsledky!$JM$9),IF(VLOOKUP(Tipy!KM21,'Kategórie hráčov'!$A$2:$B$46,2,FALSE)=30,30,20),0))</f>
        <v>#REF!</v>
      </c>
      <c r="LY27" s="62">
        <f>IF(ISBLANK($JH$3),"",IF(ISBLANK(Tipy!KI21),0,IF(OR(AND(Tipy!KI21=Výsledky!$JF$3,OR(Tipy!KK21=Výsledky!$JH$3+1,Tipy!KK21=Výsledky!$JH$3-1)),AND(Tipy!KK21=Výsledky!$JH$3,OR(Tipy!KI21=Výsledky!$JF$3+1,Tipy!KI21=Výsledky!$JF$3-1))),10,0)))</f>
        <v>0</v>
      </c>
      <c r="LZ27" s="65" t="e">
        <f>IF(ISBLANK($JH$3),"",IF(ISBLANK(Tipy!KI21),"-",SUM(LU27:LY27)))</f>
        <v>#VALUE!</v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>
        <f>IF(ISBLANK($JA$3),"",IF(ISBLANK(Tipy!HL22),0,IF(AND(Tipy!HL22=Výsledky!$IY$3,Tipy!HN22=Výsledky!$JA$3),60,0)))</f>
        <v>0</v>
      </c>
      <c r="IW28" s="61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61">
        <f>IF(ISBLANK($JA$3),"",IF(OR(Tipy!HO22=Výsledky!$IV$6,Tipy!HO22=Výsledky!$IV$7,Tipy!HO22=Výsledky!$IV$8,Tipy!HO22=Výsledky!$IV$9),IF(VLOOKUP(Tipy!HO22,'Kategórie hráčov'!$A$2:$B$46,2,FALSE)=30,30,20),0))</f>
        <v>0</v>
      </c>
      <c r="IY28" s="61">
        <f>IF(ISBLANK($JA$3),"",IF(OR(Tipy!HP22=Výsledky!$IY$6,Tipy!HP22=Výsledky!$IY$7,Tipy!HP22=Výsledky!$IY$8,Tipy!HP22=Výsledky!$IY$9),IF(VLOOKUP(Tipy!HP22,'Kategórie hráčov'!$A$2:$B$46,2,FALSE)=30,30,20),0))</f>
        <v>0</v>
      </c>
      <c r="IZ28" s="62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5">
        <f>IF(ISBLANK($JA$3),"",IF(ISBLANK(Tipy!HL22),"-",SUM(IV28:IZ28)))</f>
        <v>0</v>
      </c>
      <c r="JB28" s="64"/>
      <c r="JC28" s="102">
        <f>IF(ISBLANK($JH$3),"",IF(ISBLANK(Tipy!HR22),0,IF(AND(Tipy!HR22=Výsledky!$JF$3,Tipy!HT22=Výsledky!$JH$3),60,0)))</f>
        <v>0</v>
      </c>
      <c r="JD28" s="101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01">
        <f>IF(ISBLANK($JH$3),"",IF(OR(Tipy!HU22=Výsledky!$JC$6,Tipy!HU22=Výsledky!$JC$7,Tipy!HU22=Výsledky!$JC$8,Tipy!HU22=Výsledky!$JC$9),VLOOKUP(Tipy!HU22,'Kategórie hráčov'!$A$2:$B$51,2,FALSE),0))</f>
        <v>0</v>
      </c>
      <c r="JF28" s="101">
        <f>IF(ISBLANK($JH$3),"",IF(OR(Tipy!HV22=Výsledky!$JF$6,Tipy!HV22=Výsledky!$JF$7,Tipy!HV22=Výsledky!$JF$8,Tipy!HV22=Výsledky!$JF$9),VLOOKUP(Tipy!HV22,'Kategórie hráčov'!$A$27:$B$76,2,FALSE),0))</f>
        <v>0</v>
      </c>
      <c r="JG28" s="30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63" t="str">
        <f>IF(ISBLANK($JH$3),"",IF(ISBLANK(Tipy!HR22),"-",SUM(JC28:JG28)))</f>
        <v>-</v>
      </c>
      <c r="JI28" s="64"/>
      <c r="JJ28" s="61">
        <f>IF(ISBLANK($JH$3),"",IF(ISBLANK(Tipy!HX22),0,IF(AND(Tipy!HX22=Výsledky!$JF$3,Tipy!HZ22=Výsledky!$JH$3),60,0)))</f>
        <v>0</v>
      </c>
      <c r="JK28" s="61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61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61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62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5" t="str">
        <f>IF(ISBLANK($JH$3),"",IF(ISBLANK(Tipy!HX22),"-",SUM(JJ28:JN28)))</f>
        <v>-</v>
      </c>
      <c r="JP28" s="64"/>
      <c r="JQ28" s="61">
        <f>IF(ISBLANK($JV$3),"",IF(ISBLANK(Tipy!ID22),0,IF(AND(Tipy!ID22=Výsledky!$JT$3,Tipy!IF22=Výsledky!$JV$3),60,0)))</f>
        <v>0</v>
      </c>
      <c r="JR28" s="61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61">
        <f>IF(ISBLANK($JV$3),"",IF(OR(Tipy!IG22=Výsledky!$JQ$6,Tipy!IG22=Výsledky!$JQ$7,Tipy!IG22=Výsledky!$JQ$8,Tipy!IG22=Výsledky!$JQ$9),VLOOKUP(Tipy!IG22,'Kategórie hráčov'!$A$2:$B$51,2,FALSE),0))</f>
        <v>0</v>
      </c>
      <c r="JT28" s="61">
        <f>IF(ISBLANK($JV$3),"",IF(OR(Tipy!IH22=Výsledky!$JT$6,Tipy!IH22=Výsledky!$JT$7,Tipy!IH22=Výsledky!$JT$8,Tipy!IH22=Výsledky!$JT$9),VLOOKUP(Tipy!IH22,'Kategórie hráčov'!$A$27:$B$76,2,FALSE),0))</f>
        <v>0</v>
      </c>
      <c r="JU28" s="62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5">
        <f>IF(ISBLANK($JV$3),"",IF(ISBLANK(Tipy!ID22),"-",SUM(JQ28:JU28)))</f>
        <v>20</v>
      </c>
      <c r="JW28" s="64"/>
      <c r="JX28" s="61">
        <f>IF(ISBLANK($KQ$3),"",IF(ISBLANK(Tipy!IJ22),0,IF(AND(Tipy!IJ22=Výsledky!$KO$3,Tipy!IL22=Výsledky!$KQ$3),60,0)))</f>
        <v>0</v>
      </c>
      <c r="JY28" s="61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61">
        <f>IF(ISBLANK($KQ$3),"",IF(OR(Tipy!IM22=Výsledky!$JX$6,Tipy!IM22=Výsledky!$JX$7,Tipy!IM22=Výsledky!$JX$8,Tipy!IM22=Výsledky!$JX$9),IF(VLOOKUP(Tipy!IM22,'Kategórie hráčov'!$A$2:$B$46,2,FALSE)=30,30,20),0))</f>
        <v>0</v>
      </c>
      <c r="KA28" s="61">
        <f>IF(ISBLANK($KQ$3),"",IF(OR(Tipy!IN22=Výsledky!$KA$6,Tipy!IN22=Výsledky!$KA$7,Tipy!IN22=Výsledky!$KA$8,Tipy!IN22=Výsledky!$KA$9),IF(VLOOKUP(Tipy!IN22,'Kategórie hráčov'!$A$2:$B$46,2,FALSE)=30,30,20),0))</f>
        <v>0</v>
      </c>
      <c r="KB28" s="62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5" t="str">
        <f>IF(ISBLANK($KQ$3),"",IF(ISBLANK(Tipy!IJ22),"-",SUM(JX28:KB28)))</f>
        <v>-</v>
      </c>
      <c r="KD28" s="64"/>
      <c r="KE28" s="61">
        <f>IF(ISBLANK($KJ$3),"",IF(ISBLANK(Tipy!IP22),0,IF(AND(Tipy!IP22=Výsledky!$KH$3,Tipy!IR22=Výsledky!$KJ$3),60,0)))</f>
        <v>0</v>
      </c>
      <c r="KF28" s="61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61">
        <f>IF(ISBLANK($KJ$3),"",IF(OR(Tipy!IS22=Výsledky!$KE$6,Tipy!IS22=Výsledky!$KE$7,Tipy!IS22=Výsledky!$KE$8,Tipy!IS22=Výsledky!$KE$9),VLOOKUP(Tipy!IS22,'Kategórie hráčov'!$A$2:$B$51,2,FALSE),0))</f>
        <v>20</v>
      </c>
      <c r="KH28" s="61">
        <f>IF(ISBLANK($KJ$3),"",IF(OR(Tipy!IT22=Výsledky!$KH$6,Tipy!IT22=Výsledky!$KH$7,Tipy!IT22=Výsledky!$KH$8,Tipy!IT22=Výsledky!$KH$9),VLOOKUP(Tipy!IT22,'Kategórie hráčov'!$A$27:$B$76,2,FALSE),0))</f>
        <v>0</v>
      </c>
      <c r="KI28" s="62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5">
        <f>IF(ISBLANK($KJ$3),"",IF(ISBLANK(Tipy!IP22),"-",SUM(KE28:KI28)))</f>
        <v>40</v>
      </c>
      <c r="KK28" s="64"/>
      <c r="KL28" s="61">
        <f>IF(ISBLANK($KQ$3),"",IF(ISBLANK(Tipy!IV22),0,IF(AND(Tipy!IV22=Výsledky!$KO$3,Tipy!IX22=Výsledky!$KQ$3),60,0)))</f>
        <v>0</v>
      </c>
      <c r="KM28" s="61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61">
        <f>IF(ISBLANK($KQ$3),"",IF(OR(Tipy!IY22=Výsledky!$KL$6,Tipy!IY22=Výsledky!$KL$7,Tipy!IY22=Výsledky!$KL$8,Tipy!IY22=Výsledky!$KL$9),VLOOKUP(Tipy!IY22,'Kategórie hráčov'!$A$2:$B$51,2,FALSE),0))</f>
        <v>0</v>
      </c>
      <c r="KO28" s="61">
        <f>IF(ISBLANK($KQ$3),"",IF(OR(Tipy!IZ22=Výsledky!$KO$6,Tipy!IZ22=Výsledky!$KO$7,Tipy!IZ22=Výsledky!$KO$8,Tipy!IZ22=Výsledky!$KO$9),VLOOKUP(Tipy!IZ22,'Kategórie hráčov'!$A$27:$B$76,2,FALSE),0))</f>
        <v>0</v>
      </c>
      <c r="KP28" s="62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5">
        <f>IF(ISBLANK($KJ$3),"",IF(ISBLANK(Tipy!IV22),"-",SUM(KL28:KP28)))</f>
        <v>0</v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>
        <f>IF(ISBLANK($JH$3),"",IF(ISBLANK(Tipy!JU22),0,IF(AND(Tipy!JU22=Výsledky!$JF$3,Tipy!JW22=Výsledky!$JH$3),60,0)))</f>
        <v>0</v>
      </c>
      <c r="LH28" s="61" t="e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>#VALUE!</v>
      </c>
      <c r="LI28" s="61" t="e">
        <f>IF(ISBLANK($JH$3),"",IF(OR(Tipy!JX22=Výsledky!#REF!,Tipy!JX22=Výsledky!#REF!,Tipy!JX22=Výsledky!#REF!,Tipy!JX22=Výsledky!$JJ$9),IF(VLOOKUP(Tipy!JX22,'Kategórie hráčov'!$A$2:$B$46,2,FALSE)=30,30,20),0))</f>
        <v>#REF!</v>
      </c>
      <c r="LJ28" s="61" t="e">
        <f>IF(ISBLANK($JH$3),"",IF(OR(Tipy!JY22=Výsledky!#REF!,Tipy!JY22=Výsledky!#REF!,Tipy!JY22=Výsledky!#REF!,Tipy!JY22=Výsledky!$JM$9),IF(VLOOKUP(Tipy!JY22,'Kategórie hráčov'!$A$2:$B$46,2,FALSE)=30,30,20),0))</f>
        <v>#REF!</v>
      </c>
      <c r="LK28" s="62">
        <f>IF(ISBLANK($JH$3),"",IF(ISBLANK(Tipy!JU22),0,IF(OR(AND(Tipy!JU22=Výsledky!$JF$3,OR(Tipy!JW22=Výsledky!$JH$3+1,Tipy!JW22=Výsledky!$JH$3-1)),AND(Tipy!JW22=Výsledky!$JH$3,OR(Tipy!JU22=Výsledky!$JF$3+1,Tipy!JU22=Výsledky!$JF$3-1))),10,0)))</f>
        <v>0</v>
      </c>
      <c r="LL28" s="65" t="e">
        <f>IF(ISBLANK($JH$3),"",IF(ISBLANK(Tipy!JU22),"-",SUM(LG28:LK28)))</f>
        <v>#VALUE!</v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>
        <f>IF(ISBLANK($JH$3),"",IF(ISBLANK(Tipy!KI22),0,IF(AND(Tipy!KI22=Výsledky!$JF$3,Tipy!KK22=Výsledky!$JH$3),60,0)))</f>
        <v>0</v>
      </c>
      <c r="LV28" s="61" t="e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>#VALUE!</v>
      </c>
      <c r="LW28" s="61" t="e">
        <f>IF(ISBLANK($JH$3),"",IF(OR(Tipy!KL22=Výsledky!#REF!,Tipy!KL22=Výsledky!#REF!,Tipy!KL22=Výsledky!#REF!,Tipy!KL22=Výsledky!$JJ$9),IF(VLOOKUP(Tipy!KL22,'Kategórie hráčov'!$A$2:$B$46,2,FALSE)=30,30,20),0))</f>
        <v>#REF!</v>
      </c>
      <c r="LX28" s="61" t="e">
        <f>IF(ISBLANK($JH$3),"",IF(OR(Tipy!KM22=Výsledky!#REF!,Tipy!KM22=Výsledky!#REF!,Tipy!KM22=Výsledky!#REF!,Tipy!KM22=Výsledky!$JM$9),IF(VLOOKUP(Tipy!KM22,'Kategórie hráčov'!$A$2:$B$46,2,FALSE)=30,30,20),0))</f>
        <v>#REF!</v>
      </c>
      <c r="LY28" s="62">
        <f>IF(ISBLANK($JH$3),"",IF(ISBLANK(Tipy!KI22),0,IF(OR(AND(Tipy!KI22=Výsledky!$JF$3,OR(Tipy!KK22=Výsledky!$JH$3+1,Tipy!KK22=Výsledky!$JH$3-1)),AND(Tipy!KK22=Výsledky!$JH$3,OR(Tipy!KI22=Výsledky!$JF$3+1,Tipy!KI22=Výsledky!$JF$3-1))),10,0)))</f>
        <v>0</v>
      </c>
      <c r="LZ28" s="65" t="e">
        <f>IF(ISBLANK($JH$3),"",IF(ISBLANK(Tipy!KI22),"-",SUM(LU28:LY28)))</f>
        <v>#VALUE!</v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hidden="1" customHeight="1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>
        <f>IF(ISBLANK($JA$3),"",IF(ISBLANK(Tipy!HL23),0,IF(AND(Tipy!HL23=Výsledky!$IY$3,Tipy!HN23=Výsledky!$JA$3),60,0)))</f>
        <v>0</v>
      </c>
      <c r="IW29" s="61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61">
        <f>IF(ISBLANK($JA$3),"",IF(OR(Tipy!HO23=Výsledky!$IV$6,Tipy!HO23=Výsledky!$IV$7,Tipy!HO23=Výsledky!$IV$8,Tipy!HO23=Výsledky!$IV$9),IF(VLOOKUP(Tipy!HO23,'Kategórie hráčov'!$A$2:$B$46,2,FALSE)=30,30,20),0))</f>
        <v>0</v>
      </c>
      <c r="IY29" s="61">
        <f>IF(ISBLANK($JA$3),"",IF(OR(Tipy!HP23=Výsledky!$IY$6,Tipy!HP23=Výsledky!$IY$7,Tipy!HP23=Výsledky!$IY$8,Tipy!HP23=Výsledky!$IY$9),IF(VLOOKUP(Tipy!HP23,'Kategórie hráčov'!$A$2:$B$46,2,FALSE)=30,30,20),0))</f>
        <v>0</v>
      </c>
      <c r="IZ29" s="62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5" t="str">
        <f>IF(ISBLANK($JA$3),"",IF(ISBLANK(Tipy!HL23),"-",SUM(IV29:IZ29)))</f>
        <v>-</v>
      </c>
      <c r="JB29" s="64"/>
      <c r="JC29" s="102">
        <f>IF(ISBLANK($JH$3),"",IF(ISBLANK(Tipy!HR23),0,IF(AND(Tipy!HR23=Výsledky!$JF$3,Tipy!HT23=Výsledky!$JH$3),60,0)))</f>
        <v>0</v>
      </c>
      <c r="JD29" s="101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01">
        <f>IF(ISBLANK($JH$3),"",IF(OR(Tipy!HU23=Výsledky!$JC$6,Tipy!HU23=Výsledky!$JC$7,Tipy!HU23=Výsledky!$JC$8,Tipy!HU23=Výsledky!$JC$9),VLOOKUP(Tipy!HU23,'Kategórie hráčov'!$A$2:$B$51,2,FALSE),0))</f>
        <v>0</v>
      </c>
      <c r="JF29" s="101">
        <f>IF(ISBLANK($JH$3),"",IF(OR(Tipy!HV23=Výsledky!$JF$6,Tipy!HV23=Výsledky!$JF$7,Tipy!HV23=Výsledky!$JF$8,Tipy!HV23=Výsledky!$JF$9),VLOOKUP(Tipy!HV23,'Kategórie hráčov'!$A$27:$B$76,2,FALSE),0))</f>
        <v>0</v>
      </c>
      <c r="JG29" s="30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63" t="str">
        <f>IF(ISBLANK($JH$3),"",IF(ISBLANK(Tipy!HR23),"-",SUM(JC29:JG29)))</f>
        <v>-</v>
      </c>
      <c r="JI29" s="64"/>
      <c r="JJ29" s="61">
        <f>IF(ISBLANK($JH$3),"",IF(ISBLANK(Tipy!HX23),0,IF(AND(Tipy!HX23=Výsledky!$JF$3,Tipy!HZ23=Výsledky!$JH$3),60,0)))</f>
        <v>0</v>
      </c>
      <c r="JK29" s="61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61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61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62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5" t="str">
        <f>IF(ISBLANK($JH$3),"",IF(ISBLANK(Tipy!HX23),"-",SUM(JJ29:JN29)))</f>
        <v>-</v>
      </c>
      <c r="JP29" s="64"/>
      <c r="JQ29" s="61">
        <f>IF(ISBLANK($JV$3),"",IF(ISBLANK(Tipy!ID23),0,IF(AND(Tipy!ID23=Výsledky!$JT$3,Tipy!IF23=Výsledky!$JV$3),60,0)))</f>
        <v>0</v>
      </c>
      <c r="JR29" s="61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61">
        <f>IF(ISBLANK($JV$3),"",IF(OR(Tipy!IG23=Výsledky!$JQ$6,Tipy!IG23=Výsledky!$JQ$7,Tipy!IG23=Výsledky!$JQ$8,Tipy!IG23=Výsledky!$JQ$9),VLOOKUP(Tipy!IG23,'Kategórie hráčov'!$A$2:$B$51,2,FALSE),0))</f>
        <v>0</v>
      </c>
      <c r="JT29" s="61">
        <f>IF(ISBLANK($JV$3),"",IF(OR(Tipy!IH23=Výsledky!$JT$6,Tipy!IH23=Výsledky!$JT$7,Tipy!IH23=Výsledky!$JT$8,Tipy!IH23=Výsledky!$JT$9),VLOOKUP(Tipy!IH23,'Kategórie hráčov'!$A$27:$B$76,2,FALSE),0))</f>
        <v>0</v>
      </c>
      <c r="JU29" s="62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5" t="str">
        <f>IF(ISBLANK($JV$3),"",IF(ISBLANK(Tipy!ID23),"-",SUM(JQ29:JU29)))</f>
        <v>-</v>
      </c>
      <c r="JW29" s="64"/>
      <c r="JX29" s="61">
        <f>IF(ISBLANK($KQ$3),"",IF(ISBLANK(Tipy!IJ23),0,IF(AND(Tipy!IJ23=Výsledky!$KO$3,Tipy!IL23=Výsledky!$KQ$3),60,0)))</f>
        <v>0</v>
      </c>
      <c r="JY29" s="61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61">
        <f>IF(ISBLANK($KQ$3),"",IF(OR(Tipy!IM23=Výsledky!$JX$6,Tipy!IM23=Výsledky!$JX$7,Tipy!IM23=Výsledky!$JX$8,Tipy!IM23=Výsledky!$JX$9),IF(VLOOKUP(Tipy!IM23,'Kategórie hráčov'!$A$2:$B$46,2,FALSE)=30,30,20),0))</f>
        <v>0</v>
      </c>
      <c r="KA29" s="61">
        <f>IF(ISBLANK($KQ$3),"",IF(OR(Tipy!IN23=Výsledky!$KA$6,Tipy!IN23=Výsledky!$KA$7,Tipy!IN23=Výsledky!$KA$8,Tipy!IN23=Výsledky!$KA$9),IF(VLOOKUP(Tipy!IN23,'Kategórie hráčov'!$A$2:$B$46,2,FALSE)=30,30,20),0))</f>
        <v>0</v>
      </c>
      <c r="KB29" s="62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5" t="str">
        <f>IF(ISBLANK($KQ$3),"",IF(ISBLANK(Tipy!IJ23),"-",SUM(JX29:KB29)))</f>
        <v>-</v>
      </c>
      <c r="KD29" s="64"/>
      <c r="KE29" s="61">
        <f>IF(ISBLANK($KJ$3),"",IF(ISBLANK(Tipy!IP23),0,IF(AND(Tipy!IP23=Výsledky!$KH$3,Tipy!IR23=Výsledky!$KJ$3),60,0)))</f>
        <v>0</v>
      </c>
      <c r="KF29" s="61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61">
        <f>IF(ISBLANK($KJ$3),"",IF(OR(Tipy!IS23=Výsledky!$KE$6,Tipy!IS23=Výsledky!$KE$7,Tipy!IS23=Výsledky!$KE$8,Tipy!IS23=Výsledky!$KE$9),VLOOKUP(Tipy!IS23,'Kategórie hráčov'!$A$2:$B$51,2,FALSE),0))</f>
        <v>0</v>
      </c>
      <c r="KH29" s="61">
        <f>IF(ISBLANK($KJ$3),"",IF(OR(Tipy!IT23=Výsledky!$KH$6,Tipy!IT23=Výsledky!$KH$7,Tipy!IT23=Výsledky!$KH$8,Tipy!IT23=Výsledky!$KH$9),VLOOKUP(Tipy!IT23,'Kategórie hráčov'!$A$27:$B$76,2,FALSE),0))</f>
        <v>0</v>
      </c>
      <c r="KI29" s="62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5" t="str">
        <f>IF(ISBLANK($KJ$3),"",IF(ISBLANK(Tipy!IP23),"-",SUM(KE29:KI29)))</f>
        <v>-</v>
      </c>
      <c r="KK29" s="64"/>
      <c r="KL29" s="61">
        <f>IF(ISBLANK($KQ$3),"",IF(ISBLANK(Tipy!IV23),0,IF(AND(Tipy!IV23=Výsledky!$KO$3,Tipy!IX23=Výsledky!$KQ$3),60,0)))</f>
        <v>0</v>
      </c>
      <c r="KM29" s="61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61">
        <f>IF(ISBLANK($KQ$3),"",IF(OR(Tipy!IY23=Výsledky!$KL$6,Tipy!IY23=Výsledky!$KL$7,Tipy!IY23=Výsledky!$KL$8,Tipy!IY23=Výsledky!$KL$9),VLOOKUP(Tipy!IY23,'Kategórie hráčov'!$A$2:$B$51,2,FALSE),0))</f>
        <v>0</v>
      </c>
      <c r="KO29" s="61">
        <f>IF(ISBLANK($KQ$3),"",IF(OR(Tipy!IZ23=Výsledky!$KO$6,Tipy!IZ23=Výsledky!$KO$7,Tipy!IZ23=Výsledky!$KO$8,Tipy!IZ23=Výsledky!$KO$9),VLOOKUP(Tipy!IZ23,'Kategórie hráčov'!$A$27:$B$76,2,FALSE),0))</f>
        <v>0</v>
      </c>
      <c r="KP29" s="62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5" t="str">
        <f>IF(ISBLANK($KJ$3),"",IF(ISBLANK(Tipy!IV23),"-",SUM(KL29:KP29)))</f>
        <v>-</v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>
        <f>IF(ISBLANK($JH$3),"",IF(ISBLANK(Tipy!JU23),0,IF(AND(Tipy!JU23=Výsledky!$JF$3,Tipy!JW23=Výsledky!$JH$3),60,0)))</f>
        <v>0</v>
      </c>
      <c r="LH29" s="61" t="e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>#VALUE!</v>
      </c>
      <c r="LI29" s="61" t="e">
        <f>IF(ISBLANK($JH$3),"",IF(OR(Tipy!JX23=Výsledky!#REF!,Tipy!JX23=Výsledky!#REF!,Tipy!JX23=Výsledky!#REF!,Tipy!JX23=Výsledky!$JJ$9),IF(VLOOKUP(Tipy!JX23,'Kategórie hráčov'!$A$2:$B$46,2,FALSE)=30,30,20),0))</f>
        <v>#REF!</v>
      </c>
      <c r="LJ29" s="61" t="e">
        <f>IF(ISBLANK($JH$3),"",IF(OR(Tipy!JY23=Výsledky!#REF!,Tipy!JY23=Výsledky!#REF!,Tipy!JY23=Výsledky!#REF!,Tipy!JY23=Výsledky!$JM$9),IF(VLOOKUP(Tipy!JY23,'Kategórie hráčov'!$A$2:$B$46,2,FALSE)=30,30,20),0))</f>
        <v>#REF!</v>
      </c>
      <c r="LK29" s="62">
        <f>IF(ISBLANK($JH$3),"",IF(ISBLANK(Tipy!JU23),0,IF(OR(AND(Tipy!JU23=Výsledky!$JF$3,OR(Tipy!JW23=Výsledky!$JH$3+1,Tipy!JW23=Výsledky!$JH$3-1)),AND(Tipy!JW23=Výsledky!$JH$3,OR(Tipy!JU23=Výsledky!$JF$3+1,Tipy!JU23=Výsledky!$JF$3-1))),10,0)))</f>
        <v>0</v>
      </c>
      <c r="LL29" s="65" t="e">
        <f>IF(ISBLANK($JH$3),"",IF(ISBLANK(Tipy!JU23),"-",SUM(LG29:LK29)))</f>
        <v>#VALUE!</v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>
        <f>IF(ISBLANK($JH$3),"",IF(ISBLANK(Tipy!KI23),0,IF(AND(Tipy!KI23=Výsledky!$JF$3,Tipy!KK23=Výsledky!$JH$3),60,0)))</f>
        <v>0</v>
      </c>
      <c r="LV29" s="61" t="e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>#VALUE!</v>
      </c>
      <c r="LW29" s="61" t="e">
        <f>IF(ISBLANK($JH$3),"",IF(OR(Tipy!KL23=Výsledky!#REF!,Tipy!KL23=Výsledky!#REF!,Tipy!KL23=Výsledky!#REF!,Tipy!KL23=Výsledky!$JJ$9),IF(VLOOKUP(Tipy!KL23,'Kategórie hráčov'!$A$2:$B$46,2,FALSE)=30,30,20),0))</f>
        <v>#REF!</v>
      </c>
      <c r="LX29" s="61" t="e">
        <f>IF(ISBLANK($JH$3),"",IF(OR(Tipy!KM23=Výsledky!#REF!,Tipy!KM23=Výsledky!#REF!,Tipy!KM23=Výsledky!#REF!,Tipy!KM23=Výsledky!$JM$9),IF(VLOOKUP(Tipy!KM23,'Kategórie hráčov'!$A$2:$B$46,2,FALSE)=30,30,20),0))</f>
        <v>#REF!</v>
      </c>
      <c r="LY29" s="62">
        <f>IF(ISBLANK($JH$3),"",IF(ISBLANK(Tipy!KI23),0,IF(OR(AND(Tipy!KI23=Výsledky!$JF$3,OR(Tipy!KK23=Výsledky!$JH$3+1,Tipy!KK23=Výsledky!$JH$3-1)),AND(Tipy!KK23=Výsledky!$JH$3,OR(Tipy!KI23=Výsledky!$JF$3+1,Tipy!KI23=Výsledky!$JF$3-1))),10,0)))</f>
        <v>0</v>
      </c>
      <c r="LZ29" s="65" t="e">
        <f>IF(ISBLANK($JH$3),"",IF(ISBLANK(Tipy!KI23),"-",SUM(LU29:LY29)))</f>
        <v>#VALUE!</v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>
        <f>IF(ISBLANK($JA$3),"",IF(ISBLANK(Tipy!HL24),0,IF(AND(Tipy!HL24=Výsledky!$IY$3,Tipy!HN24=Výsledky!$JA$3),60,0)))</f>
        <v>0</v>
      </c>
      <c r="IW30" s="61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61">
        <f>IF(ISBLANK($JA$3),"",IF(OR(Tipy!HO24=Výsledky!$IV$6,Tipy!HO24=Výsledky!$IV$7,Tipy!HO24=Výsledky!$IV$8,Tipy!HO24=Výsledky!$IV$9),IF(VLOOKUP(Tipy!HO24,'Kategórie hráčov'!$A$2:$B$46,2,FALSE)=30,30,20),0))</f>
        <v>0</v>
      </c>
      <c r="IY30" s="61">
        <f>IF(ISBLANK($JA$3),"",IF(OR(Tipy!HP24=Výsledky!$IY$6,Tipy!HP24=Výsledky!$IY$7,Tipy!HP24=Výsledky!$IY$8,Tipy!HP24=Výsledky!$IY$9),IF(VLOOKUP(Tipy!HP24,'Kategórie hráčov'!$A$2:$B$46,2,FALSE)=30,30,20),0))</f>
        <v>0</v>
      </c>
      <c r="IZ30" s="62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5">
        <f>IF(ISBLANK($JA$3),"",IF(ISBLANK(Tipy!HL24),"-",SUM(IV30:IZ30)))</f>
        <v>0</v>
      </c>
      <c r="JB30" s="64"/>
      <c r="JC30" s="102">
        <f>IF(ISBLANK($JH$3),"",IF(ISBLANK(Tipy!HR24),0,IF(AND(Tipy!HR24=Výsledky!$JF$3,Tipy!HT24=Výsledky!$JH$3),60,0)))</f>
        <v>0</v>
      </c>
      <c r="JD30" s="101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01">
        <f>IF(ISBLANK($JH$3),"",IF(OR(Tipy!HU24=Výsledky!$JC$6,Tipy!HU24=Výsledky!$JC$7,Tipy!HU24=Výsledky!$JC$8,Tipy!HU24=Výsledky!$JC$9),VLOOKUP(Tipy!HU24,'Kategórie hráčov'!$A$2:$B$51,2,FALSE),0))</f>
        <v>20</v>
      </c>
      <c r="JF30" s="101">
        <f>IF(ISBLANK($JH$3),"",IF(OR(Tipy!HV24=Výsledky!$JF$6,Tipy!HV24=Výsledky!$JF$7,Tipy!HV24=Výsledky!$JF$8,Tipy!HV24=Výsledky!$JF$9),VLOOKUP(Tipy!HV24,'Kategórie hráčov'!$A$27:$B$76,2,FALSE),0))</f>
        <v>0</v>
      </c>
      <c r="JG30" s="303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63">
        <f>IF(ISBLANK($JH$3),"",IF(ISBLANK(Tipy!HR24),"-",SUM(JC30:JG30)))</f>
        <v>50</v>
      </c>
      <c r="JI30" s="64"/>
      <c r="JJ30" s="61">
        <f>IF(ISBLANK($JH$3),"",IF(ISBLANK(Tipy!HX24),0,IF(AND(Tipy!HX24=Výsledky!$JF$3,Tipy!HZ24=Výsledky!$JH$3),60,0)))</f>
        <v>0</v>
      </c>
      <c r="JK30" s="61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61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61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62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5" t="str">
        <f>IF(ISBLANK($JH$3),"",IF(ISBLANK(Tipy!HX24),"-",SUM(JJ30:JN30)))</f>
        <v>-</v>
      </c>
      <c r="JP30" s="64"/>
      <c r="JQ30" s="61">
        <f>IF(ISBLANK($JV$3),"",IF(ISBLANK(Tipy!ID24),0,IF(AND(Tipy!ID24=Výsledky!$JT$3,Tipy!IF24=Výsledky!$JV$3),60,0)))</f>
        <v>0</v>
      </c>
      <c r="JR30" s="61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61">
        <f>IF(ISBLANK($JV$3),"",IF(OR(Tipy!IG24=Výsledky!$JQ$6,Tipy!IG24=Výsledky!$JQ$7,Tipy!IG24=Výsledky!$JQ$8,Tipy!IG24=Výsledky!$JQ$9),VLOOKUP(Tipy!IG24,'Kategórie hráčov'!$A$2:$B$51,2,FALSE),0))</f>
        <v>0</v>
      </c>
      <c r="JT30" s="61">
        <f>IF(ISBLANK($JV$3),"",IF(OR(Tipy!IH24=Výsledky!$JT$6,Tipy!IH24=Výsledky!$JT$7,Tipy!IH24=Výsledky!$JT$8,Tipy!IH24=Výsledky!$JT$9),VLOOKUP(Tipy!IH24,'Kategórie hráčov'!$A$27:$B$76,2,FALSE),0))</f>
        <v>0</v>
      </c>
      <c r="JU30" s="62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5">
        <f>IF(ISBLANK($JV$3),"",IF(ISBLANK(Tipy!ID24),"-",SUM(JQ30:JU30)))</f>
        <v>20</v>
      </c>
      <c r="JW30" s="64"/>
      <c r="JX30" s="61">
        <f>IF(ISBLANK($KQ$3),"",IF(ISBLANK(Tipy!IJ24),0,IF(AND(Tipy!IJ24=Výsledky!$KO$3,Tipy!IL24=Výsledky!$KQ$3),60,0)))</f>
        <v>0</v>
      </c>
      <c r="JY30" s="61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61">
        <f>IF(ISBLANK($KQ$3),"",IF(OR(Tipy!IM24=Výsledky!$JX$6,Tipy!IM24=Výsledky!$JX$7,Tipy!IM24=Výsledky!$JX$8,Tipy!IM24=Výsledky!$JX$9),IF(VLOOKUP(Tipy!IM24,'Kategórie hráčov'!$A$2:$B$46,2,FALSE)=30,30,20),0))</f>
        <v>0</v>
      </c>
      <c r="KA30" s="61">
        <f>IF(ISBLANK($KQ$3),"",IF(OR(Tipy!IN24=Výsledky!$KA$6,Tipy!IN24=Výsledky!$KA$7,Tipy!IN24=Výsledky!$KA$8,Tipy!IN24=Výsledky!$KA$9),IF(VLOOKUP(Tipy!IN24,'Kategórie hráčov'!$A$2:$B$46,2,FALSE)=30,30,20),0))</f>
        <v>0</v>
      </c>
      <c r="KB30" s="62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5" t="str">
        <f>IF(ISBLANK($KQ$3),"",IF(ISBLANK(Tipy!IJ24),"-",SUM(JX30:KB30)))</f>
        <v>-</v>
      </c>
      <c r="KD30" s="64"/>
      <c r="KE30" s="61">
        <f>IF(ISBLANK($KJ$3),"",IF(ISBLANK(Tipy!IP24),0,IF(AND(Tipy!IP24=Výsledky!$KH$3,Tipy!IR24=Výsledky!$KJ$3),60,0)))</f>
        <v>0</v>
      </c>
      <c r="KF30" s="61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61">
        <f>IF(ISBLANK($KJ$3),"",IF(OR(Tipy!IS24=Výsledky!$KE$6,Tipy!IS24=Výsledky!$KE$7,Tipy!IS24=Výsledky!$KE$8,Tipy!IS24=Výsledky!$KE$9),VLOOKUP(Tipy!IS24,'Kategórie hráčov'!$A$2:$B$51,2,FALSE),0))</f>
        <v>20</v>
      </c>
      <c r="KH30" s="61">
        <f>IF(ISBLANK($KJ$3),"",IF(OR(Tipy!IT24=Výsledky!$KH$6,Tipy!IT24=Výsledky!$KH$7,Tipy!IT24=Výsledky!$KH$8,Tipy!IT24=Výsledky!$KH$9),VLOOKUP(Tipy!IT24,'Kategórie hráčov'!$A$27:$B$76,2,FALSE),0))</f>
        <v>0</v>
      </c>
      <c r="KI30" s="62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5">
        <f>IF(ISBLANK($KJ$3),"",IF(ISBLANK(Tipy!IP24),"-",SUM(KE30:KI30)))</f>
        <v>40</v>
      </c>
      <c r="KK30" s="64"/>
      <c r="KL30" s="61">
        <f>IF(ISBLANK($KQ$3),"",IF(ISBLANK(Tipy!IV24),0,IF(AND(Tipy!IV24=Výsledky!$KO$3,Tipy!IX24=Výsledky!$KQ$3),60,0)))</f>
        <v>0</v>
      </c>
      <c r="KM30" s="61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61">
        <f>IF(ISBLANK($KQ$3),"",IF(OR(Tipy!IY24=Výsledky!$KL$6,Tipy!IY24=Výsledky!$KL$7,Tipy!IY24=Výsledky!$KL$8,Tipy!IY24=Výsledky!$KL$9),VLOOKUP(Tipy!IY24,'Kategórie hráčov'!$A$2:$B$51,2,FALSE),0))</f>
        <v>0</v>
      </c>
      <c r="KO30" s="61">
        <f>IF(ISBLANK($KQ$3),"",IF(OR(Tipy!IZ24=Výsledky!$KO$6,Tipy!IZ24=Výsledky!$KO$7,Tipy!IZ24=Výsledky!$KO$8,Tipy!IZ24=Výsledky!$KO$9),VLOOKUP(Tipy!IZ24,'Kategórie hráčov'!$A$27:$B$76,2,FALSE),0))</f>
        <v>0</v>
      </c>
      <c r="KP30" s="62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5">
        <f>IF(ISBLANK($KJ$3),"",IF(ISBLANK(Tipy!IV24),"-",SUM(KL30:KP30)))</f>
        <v>0</v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>
        <f>IF(ISBLANK($JH$3),"",IF(ISBLANK(Tipy!JU24),0,IF(AND(Tipy!JU24=Výsledky!$JF$3,Tipy!JW24=Výsledky!$JH$3),60,0)))</f>
        <v>0</v>
      </c>
      <c r="LH30" s="61" t="e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>#VALUE!</v>
      </c>
      <c r="LI30" s="61" t="e">
        <f>IF(ISBLANK($JH$3),"",IF(OR(Tipy!JX24=Výsledky!#REF!,Tipy!JX24=Výsledky!#REF!,Tipy!JX24=Výsledky!#REF!,Tipy!JX24=Výsledky!$JJ$9),IF(VLOOKUP(Tipy!JX24,'Kategórie hráčov'!$A$2:$B$46,2,FALSE)=30,30,20),0))</f>
        <v>#REF!</v>
      </c>
      <c r="LJ30" s="61" t="e">
        <f>IF(ISBLANK($JH$3),"",IF(OR(Tipy!JY24=Výsledky!#REF!,Tipy!JY24=Výsledky!#REF!,Tipy!JY24=Výsledky!#REF!,Tipy!JY24=Výsledky!$JM$9),IF(VLOOKUP(Tipy!JY24,'Kategórie hráčov'!$A$2:$B$46,2,FALSE)=30,30,20),0))</f>
        <v>#REF!</v>
      </c>
      <c r="LK30" s="62">
        <f>IF(ISBLANK($JH$3),"",IF(ISBLANK(Tipy!JU24),0,IF(OR(AND(Tipy!JU24=Výsledky!$JF$3,OR(Tipy!JW24=Výsledky!$JH$3+1,Tipy!JW24=Výsledky!$JH$3-1)),AND(Tipy!JW24=Výsledky!$JH$3,OR(Tipy!JU24=Výsledky!$JF$3+1,Tipy!JU24=Výsledky!$JF$3-1))),10,0)))</f>
        <v>0</v>
      </c>
      <c r="LL30" s="65" t="e">
        <f>IF(ISBLANK($JH$3),"",IF(ISBLANK(Tipy!JU24),"-",SUM(LG30:LK30)))</f>
        <v>#VALUE!</v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>
        <f>IF(ISBLANK($JH$3),"",IF(ISBLANK(Tipy!KI24),0,IF(AND(Tipy!KI24=Výsledky!$JF$3,Tipy!KK24=Výsledky!$JH$3),60,0)))</f>
        <v>0</v>
      </c>
      <c r="LV30" s="61" t="e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>#VALUE!</v>
      </c>
      <c r="LW30" s="61" t="e">
        <f>IF(ISBLANK($JH$3),"",IF(OR(Tipy!KL24=Výsledky!#REF!,Tipy!KL24=Výsledky!#REF!,Tipy!KL24=Výsledky!#REF!,Tipy!KL24=Výsledky!$JJ$9),IF(VLOOKUP(Tipy!KL24,'Kategórie hráčov'!$A$2:$B$46,2,FALSE)=30,30,20),0))</f>
        <v>#REF!</v>
      </c>
      <c r="LX30" s="61" t="e">
        <f>IF(ISBLANK($JH$3),"",IF(OR(Tipy!KM24=Výsledky!#REF!,Tipy!KM24=Výsledky!#REF!,Tipy!KM24=Výsledky!#REF!,Tipy!KM24=Výsledky!$JM$9),IF(VLOOKUP(Tipy!KM24,'Kategórie hráčov'!$A$2:$B$46,2,FALSE)=30,30,20),0))</f>
        <v>#REF!</v>
      </c>
      <c r="LY30" s="62">
        <f>IF(ISBLANK($JH$3),"",IF(ISBLANK(Tipy!KI24),0,IF(OR(AND(Tipy!KI24=Výsledky!$JF$3,OR(Tipy!KK24=Výsledky!$JH$3+1,Tipy!KK24=Výsledky!$JH$3-1)),AND(Tipy!KK24=Výsledky!$JH$3,OR(Tipy!KI24=Výsledky!$JF$3+1,Tipy!KI24=Výsledky!$JF$3-1))),10,0)))</f>
        <v>0</v>
      </c>
      <c r="LZ30" s="65" t="e">
        <f>IF(ISBLANK($JH$3),"",IF(ISBLANK(Tipy!KI24),"-",SUM(LU30:LY30)))</f>
        <v>#VALUE!</v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5" t="str">
        <f>IF(ISBLANK($IT$3),"",IF(ISBLANK(Tipy!HF25),"-",SUM(IO31:IS31)))</f>
        <v>-</v>
      </c>
      <c r="IU31" s="64"/>
      <c r="IV31" s="61">
        <f>IF(ISBLANK($JA$3),"",IF(ISBLANK(Tipy!HL25),0,IF(AND(Tipy!HL25=Výsledky!$IY$3,Tipy!HN25=Výsledky!$JA$3),60,0)))</f>
        <v>0</v>
      </c>
      <c r="IW31" s="61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61">
        <f>IF(ISBLANK($JA$3),"",IF(OR(Tipy!HO25=Výsledky!$IV$6,Tipy!HO25=Výsledky!$IV$7,Tipy!HO25=Výsledky!$IV$8,Tipy!HO25=Výsledky!$IV$9),IF(VLOOKUP(Tipy!HO25,'Kategórie hráčov'!$A$2:$B$46,2,FALSE)=30,30,20),0))</f>
        <v>0</v>
      </c>
      <c r="IY31" s="61">
        <f>IF(ISBLANK($JA$3),"",IF(OR(Tipy!HP25=Výsledky!$IY$6,Tipy!HP25=Výsledky!$IY$7,Tipy!HP25=Výsledky!$IY$8,Tipy!HP25=Výsledky!$IY$9),IF(VLOOKUP(Tipy!HP25,'Kategórie hráčov'!$A$2:$B$46,2,FALSE)=30,30,20),0))</f>
        <v>0</v>
      </c>
      <c r="IZ31" s="62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5">
        <f>IF(ISBLANK($JA$3),"",IF(ISBLANK(Tipy!HL25),"-",SUM(IV31:IZ31)))</f>
        <v>0</v>
      </c>
      <c r="JB31" s="64"/>
      <c r="JC31" s="102">
        <f>IF(ISBLANK($JH$3),"",IF(ISBLANK(Tipy!HR25),0,IF(AND(Tipy!HR25=Výsledky!$JF$3,Tipy!HT25=Výsledky!$JH$3),60,0)))</f>
        <v>0</v>
      </c>
      <c r="JD31" s="101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01">
        <f>IF(ISBLANK($JH$3),"",IF(OR(Tipy!HU25=Výsledky!$JC$6,Tipy!HU25=Výsledky!$JC$7,Tipy!HU25=Výsledky!$JC$8,Tipy!HU25=Výsledky!$JC$9),VLOOKUP(Tipy!HU25,'Kategórie hráčov'!$A$2:$B$51,2,FALSE),0))</f>
        <v>20</v>
      </c>
      <c r="JF31" s="101">
        <f>IF(ISBLANK($JH$3),"",IF(OR(Tipy!HV25=Výsledky!$JF$6,Tipy!HV25=Výsledky!$JF$7,Tipy!HV25=Výsledky!$JF$8,Tipy!HV25=Výsledky!$JF$9),VLOOKUP(Tipy!HV25,'Kategórie hráčov'!$A$27:$B$76,2,FALSE),0))</f>
        <v>0</v>
      </c>
      <c r="JG31" s="30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63">
        <f>IF(ISBLANK($JH$3),"",IF(ISBLANK(Tipy!HR25),"-",SUM(JC31:JG31)))</f>
        <v>40</v>
      </c>
      <c r="JI31" s="64"/>
      <c r="JJ31" s="61">
        <f>IF(ISBLANK($JH$3),"",IF(ISBLANK(Tipy!HX25),0,IF(AND(Tipy!HX25=Výsledky!$JF$3,Tipy!HZ25=Výsledky!$JH$3),60,0)))</f>
        <v>0</v>
      </c>
      <c r="JK31" s="61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61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61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62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5" t="str">
        <f>IF(ISBLANK($JH$3),"",IF(ISBLANK(Tipy!HX25),"-",SUM(JJ31:JN31)))</f>
        <v>-</v>
      </c>
      <c r="JP31" s="64"/>
      <c r="JQ31" s="61">
        <f>IF(ISBLANK($JV$3),"",IF(ISBLANK(Tipy!ID25),0,IF(AND(Tipy!ID25=Výsledky!$JT$3,Tipy!IF25=Výsledky!$JV$3),60,0)))</f>
        <v>0</v>
      </c>
      <c r="JR31" s="61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61">
        <f>IF(ISBLANK($JV$3),"",IF(OR(Tipy!IG25=Výsledky!$JQ$6,Tipy!IG25=Výsledky!$JQ$7,Tipy!IG25=Výsledky!$JQ$8,Tipy!IG25=Výsledky!$JQ$9),VLOOKUP(Tipy!IG25,'Kategórie hráčov'!$A$2:$B$51,2,FALSE),0))</f>
        <v>20</v>
      </c>
      <c r="JT31" s="61">
        <f>IF(ISBLANK($JV$3),"",IF(OR(Tipy!IH25=Výsledky!$JT$6,Tipy!IH25=Výsledky!$JT$7,Tipy!IH25=Výsledky!$JT$8,Tipy!IH25=Výsledky!$JT$9),VLOOKUP(Tipy!IH25,'Kategórie hráčov'!$A$27:$B$76,2,FALSE),0))</f>
        <v>20</v>
      </c>
      <c r="JU31" s="62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5">
        <f>IF(ISBLANK($JV$3),"",IF(ISBLANK(Tipy!ID25),"-",SUM(JQ31:JU31)))</f>
        <v>60</v>
      </c>
      <c r="JW31" s="64"/>
      <c r="JX31" s="61">
        <f>IF(ISBLANK($KQ$3),"",IF(ISBLANK(Tipy!IJ25),0,IF(AND(Tipy!IJ25=Výsledky!$KO$3,Tipy!IL25=Výsledky!$KQ$3),60,0)))</f>
        <v>0</v>
      </c>
      <c r="JY31" s="61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61">
        <f>IF(ISBLANK($KQ$3),"",IF(OR(Tipy!IM25=Výsledky!$JX$6,Tipy!IM25=Výsledky!$JX$7,Tipy!IM25=Výsledky!$JX$8,Tipy!IM25=Výsledky!$JX$9),IF(VLOOKUP(Tipy!IM25,'Kategórie hráčov'!$A$2:$B$46,2,FALSE)=30,30,20),0))</f>
        <v>0</v>
      </c>
      <c r="KA31" s="61">
        <f>IF(ISBLANK($KQ$3),"",IF(OR(Tipy!IN25=Výsledky!$KA$6,Tipy!IN25=Výsledky!$KA$7,Tipy!IN25=Výsledky!$KA$8,Tipy!IN25=Výsledky!$KA$9),IF(VLOOKUP(Tipy!IN25,'Kategórie hráčov'!$A$2:$B$46,2,FALSE)=30,30,20),0))</f>
        <v>0</v>
      </c>
      <c r="KB31" s="62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5" t="str">
        <f>IF(ISBLANK($KQ$3),"",IF(ISBLANK(Tipy!IJ25),"-",SUM(JX31:KB31)))</f>
        <v>-</v>
      </c>
      <c r="KD31" s="64"/>
      <c r="KE31" s="61">
        <f>IF(ISBLANK($KJ$3),"",IF(ISBLANK(Tipy!IP25),0,IF(AND(Tipy!IP25=Výsledky!$KH$3,Tipy!IR25=Výsledky!$KJ$3),60,0)))</f>
        <v>0</v>
      </c>
      <c r="KF31" s="61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61">
        <f>IF(ISBLANK($KJ$3),"",IF(OR(Tipy!IS25=Výsledky!$KE$6,Tipy!IS25=Výsledky!$KE$7,Tipy!IS25=Výsledky!$KE$8,Tipy!IS25=Výsledky!$KE$9),VLOOKUP(Tipy!IS25,'Kategórie hráčov'!$A$2:$B$51,2,FALSE),0))</f>
        <v>40</v>
      </c>
      <c r="KH31" s="61">
        <f>IF(ISBLANK($KJ$3),"",IF(OR(Tipy!IT25=Výsledky!$KH$6,Tipy!IT25=Výsledky!$KH$7,Tipy!IT25=Výsledky!$KH$8,Tipy!IT25=Výsledky!$KH$9),VLOOKUP(Tipy!IT25,'Kategórie hráčov'!$A$27:$B$76,2,FALSE),0))</f>
        <v>30</v>
      </c>
      <c r="KI31" s="62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5">
        <f>IF(ISBLANK($KJ$3),"",IF(ISBLANK(Tipy!IP25),"-",SUM(KE31:KI31)))</f>
        <v>90</v>
      </c>
      <c r="KK31" s="64"/>
      <c r="KL31" s="61">
        <f>IF(ISBLANK($KQ$3),"",IF(ISBLANK(Tipy!IV25),0,IF(AND(Tipy!IV25=Výsledky!$KO$3,Tipy!IX25=Výsledky!$KQ$3),60,0)))</f>
        <v>0</v>
      </c>
      <c r="KM31" s="61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61">
        <f>IF(ISBLANK($KQ$3),"",IF(OR(Tipy!IY25=Výsledky!$KL$6,Tipy!IY25=Výsledky!$KL$7,Tipy!IY25=Výsledky!$KL$8,Tipy!IY25=Výsledky!$KL$9),VLOOKUP(Tipy!IY25,'Kategórie hráčov'!$A$2:$B$51,2,FALSE),0))</f>
        <v>0</v>
      </c>
      <c r="KO31" s="61">
        <f>IF(ISBLANK($KQ$3),"",IF(OR(Tipy!IZ25=Výsledky!$KO$6,Tipy!IZ25=Výsledky!$KO$7,Tipy!IZ25=Výsledky!$KO$8,Tipy!IZ25=Výsledky!$KO$9),VLOOKUP(Tipy!IZ25,'Kategórie hráčov'!$A$27:$B$76,2,FALSE),0))</f>
        <v>0</v>
      </c>
      <c r="KP31" s="62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5">
        <f>IF(ISBLANK($KJ$3),"",IF(ISBLANK(Tipy!IV25),"-",SUM(KL31:KP31)))</f>
        <v>0</v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>
        <f>IF(ISBLANK($JH$3),"",IF(ISBLANK(Tipy!JU25),0,IF(AND(Tipy!JU25=Výsledky!$JF$3,Tipy!JW25=Výsledky!$JH$3),60,0)))</f>
        <v>0</v>
      </c>
      <c r="LH31" s="61" t="e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>#VALUE!</v>
      </c>
      <c r="LI31" s="61" t="e">
        <f>IF(ISBLANK($JH$3),"",IF(OR(Tipy!JX25=Výsledky!#REF!,Tipy!JX25=Výsledky!#REF!,Tipy!JX25=Výsledky!#REF!,Tipy!JX25=Výsledky!$JJ$9),IF(VLOOKUP(Tipy!JX25,'Kategórie hráčov'!$A$2:$B$46,2,FALSE)=30,30,20),0))</f>
        <v>#REF!</v>
      </c>
      <c r="LJ31" s="61" t="e">
        <f>IF(ISBLANK($JH$3),"",IF(OR(Tipy!JY25=Výsledky!#REF!,Tipy!JY25=Výsledky!#REF!,Tipy!JY25=Výsledky!#REF!,Tipy!JY25=Výsledky!$JM$9),IF(VLOOKUP(Tipy!JY25,'Kategórie hráčov'!$A$2:$B$46,2,FALSE)=30,30,20),0))</f>
        <v>#REF!</v>
      </c>
      <c r="LK31" s="62">
        <f>IF(ISBLANK($JH$3),"",IF(ISBLANK(Tipy!JU25),0,IF(OR(AND(Tipy!JU25=Výsledky!$JF$3,OR(Tipy!JW25=Výsledky!$JH$3+1,Tipy!JW25=Výsledky!$JH$3-1)),AND(Tipy!JW25=Výsledky!$JH$3,OR(Tipy!JU25=Výsledky!$JF$3+1,Tipy!JU25=Výsledky!$JF$3-1))),10,0)))</f>
        <v>0</v>
      </c>
      <c r="LL31" s="65" t="e">
        <f>IF(ISBLANK($JH$3),"",IF(ISBLANK(Tipy!JU25),"-",SUM(LG31:LK31)))</f>
        <v>#VALUE!</v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>
        <f>IF(ISBLANK($JH$3),"",IF(ISBLANK(Tipy!KI25),0,IF(AND(Tipy!KI25=Výsledky!$JF$3,Tipy!KK25=Výsledky!$JH$3),60,0)))</f>
        <v>0</v>
      </c>
      <c r="LV31" s="61" t="e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>#VALUE!</v>
      </c>
      <c r="LW31" s="61" t="e">
        <f>IF(ISBLANK($JH$3),"",IF(OR(Tipy!KL25=Výsledky!#REF!,Tipy!KL25=Výsledky!#REF!,Tipy!KL25=Výsledky!#REF!,Tipy!KL25=Výsledky!$JJ$9),IF(VLOOKUP(Tipy!KL25,'Kategórie hráčov'!$A$2:$B$46,2,FALSE)=30,30,20),0))</f>
        <v>#REF!</v>
      </c>
      <c r="LX31" s="61" t="e">
        <f>IF(ISBLANK($JH$3),"",IF(OR(Tipy!KM25=Výsledky!#REF!,Tipy!KM25=Výsledky!#REF!,Tipy!KM25=Výsledky!#REF!,Tipy!KM25=Výsledky!$JM$9),IF(VLOOKUP(Tipy!KM25,'Kategórie hráčov'!$A$2:$B$46,2,FALSE)=30,30,20),0))</f>
        <v>#REF!</v>
      </c>
      <c r="LY31" s="62">
        <f>IF(ISBLANK($JH$3),"",IF(ISBLANK(Tipy!KI25),0,IF(OR(AND(Tipy!KI25=Výsledky!$JF$3,OR(Tipy!KK25=Výsledky!$JH$3+1,Tipy!KK25=Výsledky!$JH$3-1)),AND(Tipy!KK25=Výsledky!$JH$3,OR(Tipy!KI25=Výsledky!$JF$3+1,Tipy!KI25=Výsledky!$JF$3-1))),10,0)))</f>
        <v>0</v>
      </c>
      <c r="LZ31" s="65" t="e">
        <f>IF(ISBLANK($JH$3),"",IF(ISBLANK(Tipy!KI25),"-",SUM(LU31:LY31)))</f>
        <v>#VALUE!</v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>
        <f>IF(ISBLANK($JA$3),"",IF(ISBLANK(Tipy!HL26),0,IF(AND(Tipy!HL26=Výsledky!$IY$3,Tipy!HN26=Výsledky!$JA$3),60,0)))</f>
        <v>0</v>
      </c>
      <c r="IW32" s="61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61">
        <f>IF(ISBLANK($JA$3),"",IF(OR(Tipy!HO26=Výsledky!$IV$6,Tipy!HO26=Výsledky!$IV$7,Tipy!HO26=Výsledky!$IV$8,Tipy!HO26=Výsledky!$IV$9),IF(VLOOKUP(Tipy!HO26,'Kategórie hráčov'!$A$2:$B$46,2,FALSE)=30,30,20),0))</f>
        <v>0</v>
      </c>
      <c r="IY32" s="61">
        <f>IF(ISBLANK($JA$3),"",IF(OR(Tipy!HP26=Výsledky!$IY$6,Tipy!HP26=Výsledky!$IY$7,Tipy!HP26=Výsledky!$IY$8,Tipy!HP26=Výsledky!$IY$9),IF(VLOOKUP(Tipy!HP26,'Kategórie hráčov'!$A$2:$B$46,2,FALSE)=30,30,20),0))</f>
        <v>0</v>
      </c>
      <c r="IZ32" s="62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5">
        <f>IF(ISBLANK($JA$3),"",IF(ISBLANK(Tipy!HL26),"-",SUM(IV32:IZ32)))</f>
        <v>0</v>
      </c>
      <c r="JB32" s="64"/>
      <c r="JC32" s="102">
        <f>IF(ISBLANK($JH$3),"",IF(ISBLANK(Tipy!HR26),0,IF(AND(Tipy!HR26=Výsledky!$JF$3,Tipy!HT26=Výsledky!$JH$3),60,0)))</f>
        <v>0</v>
      </c>
      <c r="JD32" s="101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01">
        <f>IF(ISBLANK($JH$3),"",IF(OR(Tipy!HU26=Výsledky!$JC$6,Tipy!HU26=Výsledky!$JC$7,Tipy!HU26=Výsledky!$JC$8,Tipy!HU26=Výsledky!$JC$9),VLOOKUP(Tipy!HU26,'Kategórie hráčov'!$A$2:$B$51,2,FALSE),0))</f>
        <v>0</v>
      </c>
      <c r="JF32" s="101">
        <f>IF(ISBLANK($JH$3),"",IF(OR(Tipy!HV26=Výsledky!$JF$6,Tipy!HV26=Výsledky!$JF$7,Tipy!HV26=Výsledky!$JF$8,Tipy!HV26=Výsledky!$JF$9),VLOOKUP(Tipy!HV26,'Kategórie hráčov'!$A$27:$B$76,2,FALSE),0))</f>
        <v>0</v>
      </c>
      <c r="JG32" s="30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63" t="str">
        <f>IF(ISBLANK($JH$3),"",IF(ISBLANK(Tipy!HR26),"-",SUM(JC32:JG32)))</f>
        <v>-</v>
      </c>
      <c r="JI32" s="64"/>
      <c r="JJ32" s="61">
        <f>IF(ISBLANK($JH$3),"",IF(ISBLANK(Tipy!HX26),0,IF(AND(Tipy!HX26=Výsledky!$JF$3,Tipy!HZ26=Výsledky!$JH$3),60,0)))</f>
        <v>0</v>
      </c>
      <c r="JK32" s="61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61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61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62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5" t="str">
        <f>IF(ISBLANK($JH$3),"",IF(ISBLANK(Tipy!HX26),"-",SUM(JJ32:JN32)))</f>
        <v>-</v>
      </c>
      <c r="JP32" s="64"/>
      <c r="JQ32" s="61">
        <f>IF(ISBLANK($JV$3),"",IF(ISBLANK(Tipy!ID26),0,IF(AND(Tipy!ID26=Výsledky!$JT$3,Tipy!IF26=Výsledky!$JV$3),60,0)))</f>
        <v>0</v>
      </c>
      <c r="JR32" s="61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61">
        <f>IF(ISBLANK($JV$3),"",IF(OR(Tipy!IG26=Výsledky!$JQ$6,Tipy!IG26=Výsledky!$JQ$7,Tipy!IG26=Výsledky!$JQ$8,Tipy!IG26=Výsledky!$JQ$9),VLOOKUP(Tipy!IG26,'Kategórie hráčov'!$A$2:$B$51,2,FALSE),0))</f>
        <v>20</v>
      </c>
      <c r="JT32" s="61">
        <f>IF(ISBLANK($JV$3),"",IF(OR(Tipy!IH26=Výsledky!$JT$6,Tipy!IH26=Výsledky!$JT$7,Tipy!IH26=Výsledky!$JT$8,Tipy!IH26=Výsledky!$JT$9),VLOOKUP(Tipy!IH26,'Kategórie hráčov'!$A$27:$B$76,2,FALSE),0))</f>
        <v>20</v>
      </c>
      <c r="JU32" s="62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5">
        <f>IF(ISBLANK($JV$3),"",IF(ISBLANK(Tipy!ID26),"-",SUM(JQ32:JU32)))</f>
        <v>60</v>
      </c>
      <c r="JW32" s="64"/>
      <c r="JX32" s="61">
        <f>IF(ISBLANK($KQ$3),"",IF(ISBLANK(Tipy!IJ26),0,IF(AND(Tipy!IJ26=Výsledky!$KO$3,Tipy!IL26=Výsledky!$KQ$3),60,0)))</f>
        <v>0</v>
      </c>
      <c r="JY32" s="61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61">
        <f>IF(ISBLANK($KQ$3),"",IF(OR(Tipy!IM26=Výsledky!$JX$6,Tipy!IM26=Výsledky!$JX$7,Tipy!IM26=Výsledky!$JX$8,Tipy!IM26=Výsledky!$JX$9),IF(VLOOKUP(Tipy!IM26,'Kategórie hráčov'!$A$2:$B$46,2,FALSE)=30,30,20),0))</f>
        <v>0</v>
      </c>
      <c r="KA32" s="61">
        <f>IF(ISBLANK($KQ$3),"",IF(OR(Tipy!IN26=Výsledky!$KA$6,Tipy!IN26=Výsledky!$KA$7,Tipy!IN26=Výsledky!$KA$8,Tipy!IN26=Výsledky!$KA$9),IF(VLOOKUP(Tipy!IN26,'Kategórie hráčov'!$A$2:$B$46,2,FALSE)=30,30,20),0))</f>
        <v>0</v>
      </c>
      <c r="KB32" s="62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5" t="str">
        <f>IF(ISBLANK($KQ$3),"",IF(ISBLANK(Tipy!IJ26),"-",SUM(JX32:KB32)))</f>
        <v>-</v>
      </c>
      <c r="KD32" s="64"/>
      <c r="KE32" s="61">
        <f>IF(ISBLANK($KJ$3),"",IF(ISBLANK(Tipy!IP26),0,IF(AND(Tipy!IP26=Výsledky!$KH$3,Tipy!IR26=Výsledky!$KJ$3),60,0)))</f>
        <v>0</v>
      </c>
      <c r="KF32" s="61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61">
        <f>IF(ISBLANK($KJ$3),"",IF(OR(Tipy!IS26=Výsledky!$KE$6,Tipy!IS26=Výsledky!$KE$7,Tipy!IS26=Výsledky!$KE$8,Tipy!IS26=Výsledky!$KE$9),VLOOKUP(Tipy!IS26,'Kategórie hráčov'!$A$2:$B$51,2,FALSE),0))</f>
        <v>0</v>
      </c>
      <c r="KH32" s="61">
        <f>IF(ISBLANK($KJ$3),"",IF(OR(Tipy!IT26=Výsledky!$KH$6,Tipy!IT26=Výsledky!$KH$7,Tipy!IT26=Výsledky!$KH$8,Tipy!IT26=Výsledky!$KH$9),VLOOKUP(Tipy!IT26,'Kategórie hráčov'!$A$27:$B$76,2,FALSE),0))</f>
        <v>0</v>
      </c>
      <c r="KI32" s="62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5">
        <f>IF(ISBLANK($KJ$3),"",IF(ISBLANK(Tipy!IP26),"-",SUM(KE32:KI32)))</f>
        <v>20</v>
      </c>
      <c r="KK32" s="64"/>
      <c r="KL32" s="61">
        <f>IF(ISBLANK($KQ$3),"",IF(ISBLANK(Tipy!IV26),0,IF(AND(Tipy!IV26=Výsledky!$KO$3,Tipy!IX26=Výsledky!$KQ$3),60,0)))</f>
        <v>0</v>
      </c>
      <c r="KM32" s="61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61">
        <f>IF(ISBLANK($KQ$3),"",IF(OR(Tipy!IY26=Výsledky!$KL$6,Tipy!IY26=Výsledky!$KL$7,Tipy!IY26=Výsledky!$KL$8,Tipy!IY26=Výsledky!$KL$9),VLOOKUP(Tipy!IY26,'Kategórie hráčov'!$A$2:$B$51,2,FALSE),0))</f>
        <v>0</v>
      </c>
      <c r="KO32" s="61">
        <f>IF(ISBLANK($KQ$3),"",IF(OR(Tipy!IZ26=Výsledky!$KO$6,Tipy!IZ26=Výsledky!$KO$7,Tipy!IZ26=Výsledky!$KO$8,Tipy!IZ26=Výsledky!$KO$9),VLOOKUP(Tipy!IZ26,'Kategórie hráčov'!$A$27:$B$76,2,FALSE),0))</f>
        <v>0</v>
      </c>
      <c r="KP32" s="62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5">
        <f>IF(ISBLANK($KJ$3),"",IF(ISBLANK(Tipy!IV26),"-",SUM(KL32:KP32)))</f>
        <v>0</v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>
        <f>IF(ISBLANK($JH$3),"",IF(ISBLANK(Tipy!JU26),0,IF(AND(Tipy!JU26=Výsledky!$JF$3,Tipy!JW26=Výsledky!$JH$3),60,0)))</f>
        <v>0</v>
      </c>
      <c r="LH32" s="61" t="e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>#VALUE!</v>
      </c>
      <c r="LI32" s="61" t="e">
        <f>IF(ISBLANK($JH$3),"",IF(OR(Tipy!JX26=Výsledky!#REF!,Tipy!JX26=Výsledky!#REF!,Tipy!JX26=Výsledky!#REF!,Tipy!JX26=Výsledky!$JJ$9),IF(VLOOKUP(Tipy!JX26,'Kategórie hráčov'!$A$2:$B$46,2,FALSE)=30,30,20),0))</f>
        <v>#REF!</v>
      </c>
      <c r="LJ32" s="61" t="e">
        <f>IF(ISBLANK($JH$3),"",IF(OR(Tipy!JY26=Výsledky!#REF!,Tipy!JY26=Výsledky!#REF!,Tipy!JY26=Výsledky!#REF!,Tipy!JY26=Výsledky!$JM$9),IF(VLOOKUP(Tipy!JY26,'Kategórie hráčov'!$A$2:$B$46,2,FALSE)=30,30,20),0))</f>
        <v>#REF!</v>
      </c>
      <c r="LK32" s="62">
        <f>IF(ISBLANK($JH$3),"",IF(ISBLANK(Tipy!JU26),0,IF(OR(AND(Tipy!JU26=Výsledky!$JF$3,OR(Tipy!JW26=Výsledky!$JH$3+1,Tipy!JW26=Výsledky!$JH$3-1)),AND(Tipy!JW26=Výsledky!$JH$3,OR(Tipy!JU26=Výsledky!$JF$3+1,Tipy!JU26=Výsledky!$JF$3-1))),10,0)))</f>
        <v>0</v>
      </c>
      <c r="LL32" s="65" t="e">
        <f>IF(ISBLANK($JH$3),"",IF(ISBLANK(Tipy!JU26),"-",SUM(LG32:LK32)))</f>
        <v>#VALUE!</v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>
        <f>IF(ISBLANK($JH$3),"",IF(ISBLANK(Tipy!KI26),0,IF(AND(Tipy!KI26=Výsledky!$JF$3,Tipy!KK26=Výsledky!$JH$3),60,0)))</f>
        <v>0</v>
      </c>
      <c r="LV32" s="61" t="e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>#VALUE!</v>
      </c>
      <c r="LW32" s="61" t="e">
        <f>IF(ISBLANK($JH$3),"",IF(OR(Tipy!KL26=Výsledky!#REF!,Tipy!KL26=Výsledky!#REF!,Tipy!KL26=Výsledky!#REF!,Tipy!KL26=Výsledky!$JJ$9),IF(VLOOKUP(Tipy!KL26,'Kategórie hráčov'!$A$2:$B$46,2,FALSE)=30,30,20),0))</f>
        <v>#REF!</v>
      </c>
      <c r="LX32" s="61" t="e">
        <f>IF(ISBLANK($JH$3),"",IF(OR(Tipy!KM26=Výsledky!#REF!,Tipy!KM26=Výsledky!#REF!,Tipy!KM26=Výsledky!#REF!,Tipy!KM26=Výsledky!$JM$9),IF(VLOOKUP(Tipy!KM26,'Kategórie hráčov'!$A$2:$B$46,2,FALSE)=30,30,20),0))</f>
        <v>#REF!</v>
      </c>
      <c r="LY32" s="62">
        <f>IF(ISBLANK($JH$3),"",IF(ISBLANK(Tipy!KI26),0,IF(OR(AND(Tipy!KI26=Výsledky!$JF$3,OR(Tipy!KK26=Výsledky!$JH$3+1,Tipy!KK26=Výsledky!$JH$3-1)),AND(Tipy!KK26=Výsledky!$JH$3,OR(Tipy!KI26=Výsledky!$JF$3+1,Tipy!KI26=Výsledky!$JF$3-1))),10,0)))</f>
        <v>0</v>
      </c>
      <c r="LZ32" s="65" t="e">
        <f>IF(ISBLANK($JH$3),"",IF(ISBLANK(Tipy!KI26),"-",SUM(LU32:LY32)))</f>
        <v>#VALUE!</v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>
        <f>IF(ISBLANK($JA$3),"",IF(ISBLANK(Tipy!HL27),0,IF(AND(Tipy!HL27=Výsledky!$IY$3,Tipy!HN27=Výsledky!$JA$3),60,0)))</f>
        <v>0</v>
      </c>
      <c r="IW33" s="61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61">
        <f>IF(ISBLANK($JA$3),"",IF(OR(Tipy!HO27=Výsledky!$IV$6,Tipy!HO27=Výsledky!$IV$7,Tipy!HO27=Výsledky!$IV$8,Tipy!HO27=Výsledky!$IV$9),IF(VLOOKUP(Tipy!HO27,'Kategórie hráčov'!$A$2:$B$46,2,FALSE)=30,30,20),0))</f>
        <v>0</v>
      </c>
      <c r="IY33" s="61">
        <f>IF(ISBLANK($JA$3),"",IF(OR(Tipy!HP27=Výsledky!$IY$6,Tipy!HP27=Výsledky!$IY$7,Tipy!HP27=Výsledky!$IY$8,Tipy!HP27=Výsledky!$IY$9),IF(VLOOKUP(Tipy!HP27,'Kategórie hráčov'!$A$2:$B$46,2,FALSE)=30,30,20),0))</f>
        <v>0</v>
      </c>
      <c r="IZ33" s="62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5">
        <f>IF(ISBLANK($JA$3),"",IF(ISBLANK(Tipy!HL27),"-",SUM(IV33:IZ33)))</f>
        <v>0</v>
      </c>
      <c r="JB33" s="64"/>
      <c r="JC33" s="102">
        <f>IF(ISBLANK($JH$3),"",IF(ISBLANK(Tipy!HR27),0,IF(AND(Tipy!HR27=Výsledky!$JF$3,Tipy!HT27=Výsledky!$JH$3),60,0)))</f>
        <v>60</v>
      </c>
      <c r="JD33" s="101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01">
        <f>IF(ISBLANK($JH$3),"",IF(OR(Tipy!HU27=Výsledky!$JC$6,Tipy!HU27=Výsledky!$JC$7,Tipy!HU27=Výsledky!$JC$8,Tipy!HU27=Výsledky!$JC$9),VLOOKUP(Tipy!HU27,'Kategórie hráčov'!$A$2:$B$51,2,FALSE),0))</f>
        <v>20</v>
      </c>
      <c r="JF33" s="101">
        <f>IF(ISBLANK($JH$3),"",IF(OR(Tipy!HV27=Výsledky!$JF$6,Tipy!HV27=Výsledky!$JF$7,Tipy!HV27=Výsledky!$JF$8,Tipy!HV27=Výsledky!$JF$9),VLOOKUP(Tipy!HV27,'Kategórie hráčov'!$A$27:$B$76,2,FALSE),0))</f>
        <v>0</v>
      </c>
      <c r="JG33" s="30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63">
        <f>IF(ISBLANK($JH$3),"",IF(ISBLANK(Tipy!HR27),"-",SUM(JC33:JG33)))</f>
        <v>80</v>
      </c>
      <c r="JI33" s="64"/>
      <c r="JJ33" s="61">
        <f>IF(ISBLANK($JH$3),"",IF(ISBLANK(Tipy!HX27),0,IF(AND(Tipy!HX27=Výsledky!$JF$3,Tipy!HZ27=Výsledky!$JH$3),60,0)))</f>
        <v>0</v>
      </c>
      <c r="JK33" s="61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61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61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62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5" t="str">
        <f>IF(ISBLANK($JH$3),"",IF(ISBLANK(Tipy!HX27),"-",SUM(JJ33:JN33)))</f>
        <v>-</v>
      </c>
      <c r="JP33" s="64"/>
      <c r="JQ33" s="61">
        <f>IF(ISBLANK($JV$3),"",IF(ISBLANK(Tipy!ID27),0,IF(AND(Tipy!ID27=Výsledky!$JT$3,Tipy!IF27=Výsledky!$JV$3),60,0)))</f>
        <v>0</v>
      </c>
      <c r="JR33" s="61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61">
        <f>IF(ISBLANK($JV$3),"",IF(OR(Tipy!IG27=Výsledky!$JQ$6,Tipy!IG27=Výsledky!$JQ$7,Tipy!IG27=Výsledky!$JQ$8,Tipy!IG27=Výsledky!$JQ$9),VLOOKUP(Tipy!IG27,'Kategórie hráčov'!$A$2:$B$51,2,FALSE),0))</f>
        <v>0</v>
      </c>
      <c r="JT33" s="61">
        <f>IF(ISBLANK($JV$3),"",IF(OR(Tipy!IH27=Výsledky!$JT$6,Tipy!IH27=Výsledky!$JT$7,Tipy!IH27=Výsledky!$JT$8,Tipy!IH27=Výsledky!$JT$9),VLOOKUP(Tipy!IH27,'Kategórie hráčov'!$A$27:$B$76,2,FALSE),0))</f>
        <v>20</v>
      </c>
      <c r="JU33" s="62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5">
        <f>IF(ISBLANK($JV$3),"",IF(ISBLANK(Tipy!ID27),"-",SUM(JQ33:JU33)))</f>
        <v>20</v>
      </c>
      <c r="JW33" s="64"/>
      <c r="JX33" s="61">
        <f>IF(ISBLANK($KQ$3),"",IF(ISBLANK(Tipy!IJ27),0,IF(AND(Tipy!IJ27=Výsledky!$KO$3,Tipy!IL27=Výsledky!$KQ$3),60,0)))</f>
        <v>0</v>
      </c>
      <c r="JY33" s="61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61">
        <f>IF(ISBLANK($KQ$3),"",IF(OR(Tipy!IM27=Výsledky!$JX$6,Tipy!IM27=Výsledky!$JX$7,Tipy!IM27=Výsledky!$JX$8,Tipy!IM27=Výsledky!$JX$9),IF(VLOOKUP(Tipy!IM27,'Kategórie hráčov'!$A$2:$B$46,2,FALSE)=30,30,20),0))</f>
        <v>0</v>
      </c>
      <c r="KA33" s="61">
        <f>IF(ISBLANK($KQ$3),"",IF(OR(Tipy!IN27=Výsledky!$KA$6,Tipy!IN27=Výsledky!$KA$7,Tipy!IN27=Výsledky!$KA$8,Tipy!IN27=Výsledky!$KA$9),IF(VLOOKUP(Tipy!IN27,'Kategórie hráčov'!$A$2:$B$46,2,FALSE)=30,30,20),0))</f>
        <v>0</v>
      </c>
      <c r="KB33" s="62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5" t="str">
        <f>IF(ISBLANK($KQ$3),"",IF(ISBLANK(Tipy!IJ27),"-",SUM(JX33:KB33)))</f>
        <v>-</v>
      </c>
      <c r="KD33" s="64"/>
      <c r="KE33" s="61">
        <f>IF(ISBLANK($KJ$3),"",IF(ISBLANK(Tipy!IP27),0,IF(AND(Tipy!IP27=Výsledky!$KH$3,Tipy!IR27=Výsledky!$KJ$3),60,0)))</f>
        <v>0</v>
      </c>
      <c r="KF33" s="61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61">
        <f>IF(ISBLANK($KJ$3),"",IF(OR(Tipy!IS27=Výsledky!$KE$6,Tipy!IS27=Výsledky!$KE$7,Tipy!IS27=Výsledky!$KE$8,Tipy!IS27=Výsledky!$KE$9),VLOOKUP(Tipy!IS27,'Kategórie hráčov'!$A$2:$B$51,2,FALSE),0))</f>
        <v>0</v>
      </c>
      <c r="KH33" s="61">
        <f>IF(ISBLANK($KJ$3),"",IF(OR(Tipy!IT27=Výsledky!$KH$6,Tipy!IT27=Výsledky!$KH$7,Tipy!IT27=Výsledky!$KH$8,Tipy!IT27=Výsledky!$KH$9),VLOOKUP(Tipy!IT27,'Kategórie hráčov'!$A$27:$B$76,2,FALSE),0))</f>
        <v>30</v>
      </c>
      <c r="KI33" s="62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5">
        <f>IF(ISBLANK($KJ$3),"",IF(ISBLANK(Tipy!IP27),"-",SUM(KE33:KI33)))</f>
        <v>60</v>
      </c>
      <c r="KK33" s="64"/>
      <c r="KL33" s="61">
        <f>IF(ISBLANK($KQ$3),"",IF(ISBLANK(Tipy!IV27),0,IF(AND(Tipy!IV27=Výsledky!$KO$3,Tipy!IX27=Výsledky!$KQ$3),60,0)))</f>
        <v>0</v>
      </c>
      <c r="KM33" s="61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61">
        <f>IF(ISBLANK($KQ$3),"",IF(OR(Tipy!IY27=Výsledky!$KL$6,Tipy!IY27=Výsledky!$KL$7,Tipy!IY27=Výsledky!$KL$8,Tipy!IY27=Výsledky!$KL$9),VLOOKUP(Tipy!IY27,'Kategórie hráčov'!$A$2:$B$51,2,FALSE),0))</f>
        <v>0</v>
      </c>
      <c r="KO33" s="61">
        <f>IF(ISBLANK($KQ$3),"",IF(OR(Tipy!IZ27=Výsledky!$KO$6,Tipy!IZ27=Výsledky!$KO$7,Tipy!IZ27=Výsledky!$KO$8,Tipy!IZ27=Výsledky!$KO$9),VLOOKUP(Tipy!IZ27,'Kategórie hráčov'!$A$27:$B$76,2,FALSE),0))</f>
        <v>0</v>
      </c>
      <c r="KP33" s="62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5">
        <f>IF(ISBLANK($KJ$3),"",IF(ISBLANK(Tipy!IV27),"-",SUM(KL33:KP33)))</f>
        <v>0</v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>
        <f>IF(ISBLANK($JH$3),"",IF(ISBLANK(Tipy!JU27),0,IF(AND(Tipy!JU27=Výsledky!$JF$3,Tipy!JW27=Výsledky!$JH$3),60,0)))</f>
        <v>0</v>
      </c>
      <c r="LH33" s="61" t="e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>#VALUE!</v>
      </c>
      <c r="LI33" s="61" t="e">
        <f>IF(ISBLANK($JH$3),"",IF(OR(Tipy!JX27=Výsledky!#REF!,Tipy!JX27=Výsledky!#REF!,Tipy!JX27=Výsledky!#REF!,Tipy!JX27=Výsledky!$JJ$9),IF(VLOOKUP(Tipy!JX27,'Kategórie hráčov'!$A$2:$B$46,2,FALSE)=30,30,20),0))</f>
        <v>#REF!</v>
      </c>
      <c r="LJ33" s="61" t="e">
        <f>IF(ISBLANK($JH$3),"",IF(OR(Tipy!JY27=Výsledky!#REF!,Tipy!JY27=Výsledky!#REF!,Tipy!JY27=Výsledky!#REF!,Tipy!JY27=Výsledky!$JM$9),IF(VLOOKUP(Tipy!JY27,'Kategórie hráčov'!$A$2:$B$46,2,FALSE)=30,30,20),0))</f>
        <v>#REF!</v>
      </c>
      <c r="LK33" s="62">
        <f>IF(ISBLANK($JH$3),"",IF(ISBLANK(Tipy!JU27),0,IF(OR(AND(Tipy!JU27=Výsledky!$JF$3,OR(Tipy!JW27=Výsledky!$JH$3+1,Tipy!JW27=Výsledky!$JH$3-1)),AND(Tipy!JW27=Výsledky!$JH$3,OR(Tipy!JU27=Výsledky!$JF$3+1,Tipy!JU27=Výsledky!$JF$3-1))),10,0)))</f>
        <v>0</v>
      </c>
      <c r="LL33" s="65" t="e">
        <f>IF(ISBLANK($JH$3),"",IF(ISBLANK(Tipy!JU27),"-",SUM(LG33:LK33)))</f>
        <v>#VALUE!</v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>
        <f>IF(ISBLANK($JH$3),"",IF(ISBLANK(Tipy!KI27),0,IF(AND(Tipy!KI27=Výsledky!$JF$3,Tipy!KK27=Výsledky!$JH$3),60,0)))</f>
        <v>0</v>
      </c>
      <c r="LV33" s="61" t="e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>#VALUE!</v>
      </c>
      <c r="LW33" s="61" t="e">
        <f>IF(ISBLANK($JH$3),"",IF(OR(Tipy!KL27=Výsledky!#REF!,Tipy!KL27=Výsledky!#REF!,Tipy!KL27=Výsledky!#REF!,Tipy!KL27=Výsledky!$JJ$9),IF(VLOOKUP(Tipy!KL27,'Kategórie hráčov'!$A$2:$B$46,2,FALSE)=30,30,20),0))</f>
        <v>#REF!</v>
      </c>
      <c r="LX33" s="61" t="e">
        <f>IF(ISBLANK($JH$3),"",IF(OR(Tipy!KM27=Výsledky!#REF!,Tipy!KM27=Výsledky!#REF!,Tipy!KM27=Výsledky!#REF!,Tipy!KM27=Výsledky!$JM$9),IF(VLOOKUP(Tipy!KM27,'Kategórie hráčov'!$A$2:$B$46,2,FALSE)=30,30,20),0))</f>
        <v>#REF!</v>
      </c>
      <c r="LY33" s="62">
        <f>IF(ISBLANK($JH$3),"",IF(ISBLANK(Tipy!KI27),0,IF(OR(AND(Tipy!KI27=Výsledky!$JF$3,OR(Tipy!KK27=Výsledky!$JH$3+1,Tipy!KK27=Výsledky!$JH$3-1)),AND(Tipy!KK27=Výsledky!$JH$3,OR(Tipy!KI27=Výsledky!$JF$3+1,Tipy!KI27=Výsledky!$JF$3-1))),10,0)))</f>
        <v>0</v>
      </c>
      <c r="LZ33" s="65" t="e">
        <f>IF(ISBLANK($JH$3),"",IF(ISBLANK(Tipy!KI27),"-",SUM(LU33:LY33)))</f>
        <v>#VALUE!</v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>
        <f>IF(ISBLANK($JA$3),"",IF(ISBLANK(Tipy!HL28),0,IF(AND(Tipy!HL28=Výsledky!$IY$3,Tipy!HN28=Výsledky!$JA$3),60,0)))</f>
        <v>0</v>
      </c>
      <c r="IW34" s="61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61">
        <f>IF(ISBLANK($JA$3),"",IF(OR(Tipy!HO28=Výsledky!$IV$6,Tipy!HO28=Výsledky!$IV$7,Tipy!HO28=Výsledky!$IV$8,Tipy!HO28=Výsledky!$IV$9),IF(VLOOKUP(Tipy!HO28,'Kategórie hráčov'!$A$2:$B$46,2,FALSE)=30,30,20),0))</f>
        <v>0</v>
      </c>
      <c r="IY34" s="61">
        <f>IF(ISBLANK($JA$3),"",IF(OR(Tipy!HP28=Výsledky!$IY$6,Tipy!HP28=Výsledky!$IY$7,Tipy!HP28=Výsledky!$IY$8,Tipy!HP28=Výsledky!$IY$9),IF(VLOOKUP(Tipy!HP28,'Kategórie hráčov'!$A$2:$B$46,2,FALSE)=30,30,20),0))</f>
        <v>0</v>
      </c>
      <c r="IZ34" s="62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5">
        <f>IF(ISBLANK($JA$3),"",IF(ISBLANK(Tipy!HL28),"-",SUM(IV34:IZ34)))</f>
        <v>0</v>
      </c>
      <c r="JB34" s="64"/>
      <c r="JC34" s="102">
        <f>IF(ISBLANK($JH$3),"",IF(ISBLANK(Tipy!HR28),0,IF(AND(Tipy!HR28=Výsledky!$JF$3,Tipy!HT28=Výsledky!$JH$3),60,0)))</f>
        <v>0</v>
      </c>
      <c r="JD34" s="101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101">
        <f>IF(ISBLANK($JH$3),"",IF(OR(Tipy!HU28=Výsledky!$JC$6,Tipy!HU28=Výsledky!$JC$7,Tipy!HU28=Výsledky!$JC$8,Tipy!HU28=Výsledky!$JC$9),VLOOKUP(Tipy!HU28,'Kategórie hráčov'!$A$2:$B$51,2,FALSE),0))</f>
        <v>20</v>
      </c>
      <c r="JF34" s="101">
        <f>IF(ISBLANK($JH$3),"",IF(OR(Tipy!HV28=Výsledky!$JF$6,Tipy!HV28=Výsledky!$JF$7,Tipy!HV28=Výsledky!$JF$8,Tipy!HV28=Výsledky!$JF$9),VLOOKUP(Tipy!HV28,'Kategórie hráčov'!$A$27:$B$76,2,FALSE),0))</f>
        <v>30</v>
      </c>
      <c r="JG34" s="303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63">
        <f>IF(ISBLANK($JH$3),"",IF(ISBLANK(Tipy!HR28),"-",SUM(JC34:JG34)))</f>
        <v>80</v>
      </c>
      <c r="JI34" s="64"/>
      <c r="JJ34" s="61">
        <f>IF(ISBLANK($JH$3),"",IF(ISBLANK(Tipy!HX28),0,IF(AND(Tipy!HX28=Výsledky!$JF$3,Tipy!HZ28=Výsledky!$JH$3),60,0)))</f>
        <v>0</v>
      </c>
      <c r="JK34" s="61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61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61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62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5" t="str">
        <f>IF(ISBLANK($JH$3),"",IF(ISBLANK(Tipy!HX28),"-",SUM(JJ34:JN34)))</f>
        <v>-</v>
      </c>
      <c r="JP34" s="64"/>
      <c r="JQ34" s="61">
        <f>IF(ISBLANK($JV$3),"",IF(ISBLANK(Tipy!ID28),0,IF(AND(Tipy!ID28=Výsledky!$JT$3,Tipy!IF28=Výsledky!$JV$3),60,0)))</f>
        <v>0</v>
      </c>
      <c r="JR34" s="61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61">
        <f>IF(ISBLANK($JV$3),"",IF(OR(Tipy!IG28=Výsledky!$JQ$6,Tipy!IG28=Výsledky!$JQ$7,Tipy!IG28=Výsledky!$JQ$8,Tipy!IG28=Výsledky!$JQ$9),VLOOKUP(Tipy!IG28,'Kategórie hráčov'!$A$2:$B$51,2,FALSE),0))</f>
        <v>0</v>
      </c>
      <c r="JT34" s="61">
        <f>IF(ISBLANK($JV$3),"",IF(OR(Tipy!IH28=Výsledky!$JT$6,Tipy!IH28=Výsledky!$JT$7,Tipy!IH28=Výsledky!$JT$8,Tipy!IH28=Výsledky!$JT$9),VLOOKUP(Tipy!IH28,'Kategórie hráčov'!$A$27:$B$76,2,FALSE),0))</f>
        <v>0</v>
      </c>
      <c r="JU34" s="62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5">
        <f>IF(ISBLANK($JV$3),"",IF(ISBLANK(Tipy!ID28),"-",SUM(JQ34:JU34)))</f>
        <v>30</v>
      </c>
      <c r="JW34" s="64"/>
      <c r="JX34" s="61">
        <f>IF(ISBLANK($KQ$3),"",IF(ISBLANK(Tipy!IJ28),0,IF(AND(Tipy!IJ28=Výsledky!$KO$3,Tipy!IL28=Výsledky!$KQ$3),60,0)))</f>
        <v>0</v>
      </c>
      <c r="JY34" s="61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61">
        <f>IF(ISBLANK($KQ$3),"",IF(OR(Tipy!IM28=Výsledky!$JX$6,Tipy!IM28=Výsledky!$JX$7,Tipy!IM28=Výsledky!$JX$8,Tipy!IM28=Výsledky!$JX$9),IF(VLOOKUP(Tipy!IM28,'Kategórie hráčov'!$A$2:$B$46,2,FALSE)=30,30,20),0))</f>
        <v>0</v>
      </c>
      <c r="KA34" s="61">
        <f>IF(ISBLANK($KQ$3),"",IF(OR(Tipy!IN28=Výsledky!$KA$6,Tipy!IN28=Výsledky!$KA$7,Tipy!IN28=Výsledky!$KA$8,Tipy!IN28=Výsledky!$KA$9),IF(VLOOKUP(Tipy!IN28,'Kategórie hráčov'!$A$2:$B$46,2,FALSE)=30,30,20),0))</f>
        <v>0</v>
      </c>
      <c r="KB34" s="62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5" t="str">
        <f>IF(ISBLANK($KQ$3),"",IF(ISBLANK(Tipy!IJ28),"-",SUM(JX34:KB34)))</f>
        <v>-</v>
      </c>
      <c r="KD34" s="64"/>
      <c r="KE34" s="61">
        <f>IF(ISBLANK($KJ$3),"",IF(ISBLANK(Tipy!IP28),0,IF(AND(Tipy!IP28=Výsledky!$KH$3,Tipy!IR28=Výsledky!$KJ$3),60,0)))</f>
        <v>0</v>
      </c>
      <c r="KF34" s="61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61">
        <f>IF(ISBLANK($KJ$3),"",IF(OR(Tipy!IS28=Výsledky!$KE$6,Tipy!IS28=Výsledky!$KE$7,Tipy!IS28=Výsledky!$KE$8,Tipy!IS28=Výsledky!$KE$9),VLOOKUP(Tipy!IS28,'Kategórie hráčov'!$A$2:$B$51,2,FALSE),0))</f>
        <v>40</v>
      </c>
      <c r="KH34" s="61">
        <f>IF(ISBLANK($KJ$3),"",IF(OR(Tipy!IT28=Výsledky!$KH$6,Tipy!IT28=Výsledky!$KH$7,Tipy!IT28=Výsledky!$KH$8,Tipy!IT28=Výsledky!$KH$9),VLOOKUP(Tipy!IT28,'Kategórie hráčov'!$A$27:$B$76,2,FALSE),0))</f>
        <v>0</v>
      </c>
      <c r="KI34" s="62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5">
        <f>IF(ISBLANK($KJ$3),"",IF(ISBLANK(Tipy!IP28),"-",SUM(KE34:KI34)))</f>
        <v>60</v>
      </c>
      <c r="KK34" s="64"/>
      <c r="KL34" s="61">
        <f>IF(ISBLANK($KQ$3),"",IF(ISBLANK(Tipy!IV28),0,IF(AND(Tipy!IV28=Výsledky!$KO$3,Tipy!IX28=Výsledky!$KQ$3),60,0)))</f>
        <v>0</v>
      </c>
      <c r="KM34" s="61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61">
        <f>IF(ISBLANK($KQ$3),"",IF(OR(Tipy!IY28=Výsledky!$KL$6,Tipy!IY28=Výsledky!$KL$7,Tipy!IY28=Výsledky!$KL$8,Tipy!IY28=Výsledky!$KL$9),VLOOKUP(Tipy!IY28,'Kategórie hráčov'!$A$2:$B$51,2,FALSE),0))</f>
        <v>0</v>
      </c>
      <c r="KO34" s="61">
        <f>IF(ISBLANK($KQ$3),"",IF(OR(Tipy!IZ28=Výsledky!$KO$6,Tipy!IZ28=Výsledky!$KO$7,Tipy!IZ28=Výsledky!$KO$8,Tipy!IZ28=Výsledky!$KO$9),VLOOKUP(Tipy!IZ28,'Kategórie hráčov'!$A$27:$B$76,2,FALSE),0))</f>
        <v>0</v>
      </c>
      <c r="KP34" s="62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5">
        <f>IF(ISBLANK($KJ$3),"",IF(ISBLANK(Tipy!IV28),"-",SUM(KL34:KP34)))</f>
        <v>0</v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>
        <f>IF(ISBLANK($JH$3),"",IF(ISBLANK(Tipy!JU28),0,IF(AND(Tipy!JU28=Výsledky!$JF$3,Tipy!JW28=Výsledky!$JH$3),60,0)))</f>
        <v>0</v>
      </c>
      <c r="LH34" s="61" t="e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>#VALUE!</v>
      </c>
      <c r="LI34" s="61" t="e">
        <f>IF(ISBLANK($JH$3),"",IF(OR(Tipy!JX28=Výsledky!#REF!,Tipy!JX28=Výsledky!#REF!,Tipy!JX28=Výsledky!#REF!,Tipy!JX28=Výsledky!$JJ$9),IF(VLOOKUP(Tipy!JX28,'Kategórie hráčov'!$A$2:$B$46,2,FALSE)=30,30,20),0))</f>
        <v>#REF!</v>
      </c>
      <c r="LJ34" s="61" t="e">
        <f>IF(ISBLANK($JH$3),"",IF(OR(Tipy!JY28=Výsledky!#REF!,Tipy!JY28=Výsledky!#REF!,Tipy!JY28=Výsledky!#REF!,Tipy!JY28=Výsledky!$JM$9),IF(VLOOKUP(Tipy!JY28,'Kategórie hráčov'!$A$2:$B$46,2,FALSE)=30,30,20),0))</f>
        <v>#REF!</v>
      </c>
      <c r="LK34" s="62">
        <f>IF(ISBLANK($JH$3),"",IF(ISBLANK(Tipy!JU28),0,IF(OR(AND(Tipy!JU28=Výsledky!$JF$3,OR(Tipy!JW28=Výsledky!$JH$3+1,Tipy!JW28=Výsledky!$JH$3-1)),AND(Tipy!JW28=Výsledky!$JH$3,OR(Tipy!JU28=Výsledky!$JF$3+1,Tipy!JU28=Výsledky!$JF$3-1))),10,0)))</f>
        <v>0</v>
      </c>
      <c r="LL34" s="65" t="e">
        <f>IF(ISBLANK($JH$3),"",IF(ISBLANK(Tipy!JU28),"-",SUM(LG34:LK34)))</f>
        <v>#VALUE!</v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>
        <f>IF(ISBLANK($JH$3),"",IF(ISBLANK(Tipy!KI28),0,IF(AND(Tipy!KI28=Výsledky!$JF$3,Tipy!KK28=Výsledky!$JH$3),60,0)))</f>
        <v>0</v>
      </c>
      <c r="LV34" s="61" t="e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>#VALUE!</v>
      </c>
      <c r="LW34" s="61" t="e">
        <f>IF(ISBLANK($JH$3),"",IF(OR(Tipy!KL28=Výsledky!#REF!,Tipy!KL28=Výsledky!#REF!,Tipy!KL28=Výsledky!#REF!,Tipy!KL28=Výsledky!$JJ$9),IF(VLOOKUP(Tipy!KL28,'Kategórie hráčov'!$A$2:$B$46,2,FALSE)=30,30,20),0))</f>
        <v>#REF!</v>
      </c>
      <c r="LX34" s="61" t="e">
        <f>IF(ISBLANK($JH$3),"",IF(OR(Tipy!KM28=Výsledky!#REF!,Tipy!KM28=Výsledky!#REF!,Tipy!KM28=Výsledky!#REF!,Tipy!KM28=Výsledky!$JM$9),IF(VLOOKUP(Tipy!KM28,'Kategórie hráčov'!$A$2:$B$46,2,FALSE)=30,30,20),0))</f>
        <v>#REF!</v>
      </c>
      <c r="LY34" s="62">
        <f>IF(ISBLANK($JH$3),"",IF(ISBLANK(Tipy!KI28),0,IF(OR(AND(Tipy!KI28=Výsledky!$JF$3,OR(Tipy!KK28=Výsledky!$JH$3+1,Tipy!KK28=Výsledky!$JH$3-1)),AND(Tipy!KK28=Výsledky!$JH$3,OR(Tipy!KI28=Výsledky!$JF$3+1,Tipy!KI28=Výsledky!$JF$3-1))),10,0)))</f>
        <v>0</v>
      </c>
      <c r="LZ34" s="65" t="e">
        <f>IF(ISBLANK($JH$3),"",IF(ISBLANK(Tipy!KI28),"-",SUM(LU34:LY34)))</f>
        <v>#VALUE!</v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>
        <f>IF(ISBLANK($JA$3),"",IF(ISBLANK(Tipy!HL29),0,IF(AND(Tipy!HL29=Výsledky!$IY$3,Tipy!HN29=Výsledky!$JA$3),60,0)))</f>
        <v>0</v>
      </c>
      <c r="IW35" s="61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61">
        <f>IF(ISBLANK($JA$3),"",IF(OR(Tipy!HO29=Výsledky!$IV$6,Tipy!HO29=Výsledky!$IV$7,Tipy!HO29=Výsledky!$IV$8,Tipy!HO29=Výsledky!$IV$9),IF(VLOOKUP(Tipy!HO29,'Kategórie hráčov'!$A$2:$B$46,2,FALSE)=30,30,20),0))</f>
        <v>0</v>
      </c>
      <c r="IY35" s="61">
        <f>IF(ISBLANK($JA$3),"",IF(OR(Tipy!HP29=Výsledky!$IY$6,Tipy!HP29=Výsledky!$IY$7,Tipy!HP29=Výsledky!$IY$8,Tipy!HP29=Výsledky!$IY$9),IF(VLOOKUP(Tipy!HP29,'Kategórie hráčov'!$A$2:$B$46,2,FALSE)=30,30,20),0))</f>
        <v>0</v>
      </c>
      <c r="IZ35" s="62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5">
        <f>IF(ISBLANK($JA$3),"",IF(ISBLANK(Tipy!HL29),"-",SUM(IV35:IZ35)))</f>
        <v>0</v>
      </c>
      <c r="JB35" s="64"/>
      <c r="JC35" s="102">
        <f>IF(ISBLANK($JH$3),"",IF(ISBLANK(Tipy!HR29),0,IF(AND(Tipy!HR29=Výsledky!$JF$3,Tipy!HT29=Výsledky!$JH$3),60,0)))</f>
        <v>0</v>
      </c>
      <c r="JD35" s="101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101">
        <f>IF(ISBLANK($JH$3),"",IF(OR(Tipy!HU29=Výsledky!$JC$6,Tipy!HU29=Výsledky!$JC$7,Tipy!HU29=Výsledky!$JC$8,Tipy!HU29=Výsledky!$JC$9),VLOOKUP(Tipy!HU29,'Kategórie hráčov'!$A$2:$B$51,2,FALSE),0))</f>
        <v>20</v>
      </c>
      <c r="JF35" s="101">
        <f>IF(ISBLANK($JH$3),"",IF(OR(Tipy!HV29=Výsledky!$JF$6,Tipy!HV29=Výsledky!$JF$7,Tipy!HV29=Výsledky!$JF$8,Tipy!HV29=Výsledky!$JF$9),VLOOKUP(Tipy!HV29,'Kategórie hráčov'!$A$27:$B$76,2,FALSE),0))</f>
        <v>30</v>
      </c>
      <c r="JG35" s="303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63">
        <f>IF(ISBLANK($JH$3),"",IF(ISBLANK(Tipy!HR29),"-",SUM(JC35:JG35)))</f>
        <v>80</v>
      </c>
      <c r="JI35" s="64"/>
      <c r="JJ35" s="61">
        <f>IF(ISBLANK($JH$3),"",IF(ISBLANK(Tipy!HX29),0,IF(AND(Tipy!HX29=Výsledky!$JF$3,Tipy!HZ29=Výsledky!$JH$3),60,0)))</f>
        <v>0</v>
      </c>
      <c r="JK35" s="61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61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61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62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5" t="str">
        <f>IF(ISBLANK($JH$3),"",IF(ISBLANK(Tipy!HX29),"-",SUM(JJ35:JN35)))</f>
        <v>-</v>
      </c>
      <c r="JP35" s="64"/>
      <c r="JQ35" s="61">
        <f>IF(ISBLANK($JV$3),"",IF(ISBLANK(Tipy!ID29),0,IF(AND(Tipy!ID29=Výsledky!$JT$3,Tipy!IF29=Výsledky!$JV$3),60,0)))</f>
        <v>0</v>
      </c>
      <c r="JR35" s="61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61">
        <f>IF(ISBLANK($JV$3),"",IF(OR(Tipy!IG29=Výsledky!$JQ$6,Tipy!IG29=Výsledky!$JQ$7,Tipy!IG29=Výsledky!$JQ$8,Tipy!IG29=Výsledky!$JQ$9),VLOOKUP(Tipy!IG29,'Kategórie hráčov'!$A$2:$B$51,2,FALSE),0))</f>
        <v>20</v>
      </c>
      <c r="JT35" s="61">
        <f>IF(ISBLANK($JV$3),"",IF(OR(Tipy!IH29=Výsledky!$JT$6,Tipy!IH29=Výsledky!$JT$7,Tipy!IH29=Výsledky!$JT$8,Tipy!IH29=Výsledky!$JT$9),VLOOKUP(Tipy!IH29,'Kategórie hráčov'!$A$27:$B$76,2,FALSE),0))</f>
        <v>0</v>
      </c>
      <c r="JU35" s="62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5">
        <f>IF(ISBLANK($JV$3),"",IF(ISBLANK(Tipy!ID29),"-",SUM(JQ35:JU35)))</f>
        <v>50</v>
      </c>
      <c r="JW35" s="64"/>
      <c r="JX35" s="61">
        <f>IF(ISBLANK($KQ$3),"",IF(ISBLANK(Tipy!IJ29),0,IF(AND(Tipy!IJ29=Výsledky!$KO$3,Tipy!IL29=Výsledky!$KQ$3),60,0)))</f>
        <v>0</v>
      </c>
      <c r="JY35" s="61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61">
        <f>IF(ISBLANK($KQ$3),"",IF(OR(Tipy!IM29=Výsledky!$JX$6,Tipy!IM29=Výsledky!$JX$7,Tipy!IM29=Výsledky!$JX$8,Tipy!IM29=Výsledky!$JX$9),IF(VLOOKUP(Tipy!IM29,'Kategórie hráčov'!$A$2:$B$46,2,FALSE)=30,30,20),0))</f>
        <v>0</v>
      </c>
      <c r="KA35" s="61">
        <f>IF(ISBLANK($KQ$3),"",IF(OR(Tipy!IN29=Výsledky!$KA$6,Tipy!IN29=Výsledky!$KA$7,Tipy!IN29=Výsledky!$KA$8,Tipy!IN29=Výsledky!$KA$9),IF(VLOOKUP(Tipy!IN29,'Kategórie hráčov'!$A$2:$B$46,2,FALSE)=30,30,20),0))</f>
        <v>0</v>
      </c>
      <c r="KB35" s="62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5" t="str">
        <f>IF(ISBLANK($KQ$3),"",IF(ISBLANK(Tipy!IJ29),"-",SUM(JX35:KB35)))</f>
        <v>-</v>
      </c>
      <c r="KD35" s="64"/>
      <c r="KE35" s="61">
        <f>IF(ISBLANK($KJ$3),"",IF(ISBLANK(Tipy!IP29),0,IF(AND(Tipy!IP29=Výsledky!$KH$3,Tipy!IR29=Výsledky!$KJ$3),60,0)))</f>
        <v>0</v>
      </c>
      <c r="KF35" s="61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61">
        <f>IF(ISBLANK($KJ$3),"",IF(OR(Tipy!IS29=Výsledky!$KE$6,Tipy!IS29=Výsledky!$KE$7,Tipy!IS29=Výsledky!$KE$8,Tipy!IS29=Výsledky!$KE$9),VLOOKUP(Tipy!IS29,'Kategórie hráčov'!$A$2:$B$51,2,FALSE),0))</f>
        <v>0</v>
      </c>
      <c r="KH35" s="61">
        <f>IF(ISBLANK($KJ$3),"",IF(OR(Tipy!IT29=Výsledky!$KH$6,Tipy!IT29=Výsledky!$KH$7,Tipy!IT29=Výsledky!$KH$8,Tipy!IT29=Výsledky!$KH$9),VLOOKUP(Tipy!IT29,'Kategórie hráčov'!$A$27:$B$76,2,FALSE),0))</f>
        <v>0</v>
      </c>
      <c r="KI35" s="62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5">
        <f>IF(ISBLANK($KJ$3),"",IF(ISBLANK(Tipy!IP29),"-",SUM(KE35:KI35)))</f>
        <v>30</v>
      </c>
      <c r="KK35" s="64"/>
      <c r="KL35" s="61">
        <f>IF(ISBLANK($KQ$3),"",IF(ISBLANK(Tipy!IV29),0,IF(AND(Tipy!IV29=Výsledky!$KO$3,Tipy!IX29=Výsledky!$KQ$3),60,0)))</f>
        <v>0</v>
      </c>
      <c r="KM35" s="61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61">
        <f>IF(ISBLANK($KQ$3),"",IF(OR(Tipy!IY29=Výsledky!$KL$6,Tipy!IY29=Výsledky!$KL$7,Tipy!IY29=Výsledky!$KL$8,Tipy!IY29=Výsledky!$KL$9),VLOOKUP(Tipy!IY29,'Kategórie hráčov'!$A$2:$B$51,2,FALSE),0))</f>
        <v>0</v>
      </c>
      <c r="KO35" s="61">
        <f>IF(ISBLANK($KQ$3),"",IF(OR(Tipy!IZ29=Výsledky!$KO$6,Tipy!IZ29=Výsledky!$KO$7,Tipy!IZ29=Výsledky!$KO$8,Tipy!IZ29=Výsledky!$KO$9),VLOOKUP(Tipy!IZ29,'Kategórie hráčov'!$A$27:$B$76,2,FALSE),0))</f>
        <v>0</v>
      </c>
      <c r="KP35" s="62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5">
        <f>IF(ISBLANK($KJ$3),"",IF(ISBLANK(Tipy!IV29),"-",SUM(KL35:KP35)))</f>
        <v>0</v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>
        <f>IF(ISBLANK($JH$3),"",IF(ISBLANK(Tipy!JU29),0,IF(AND(Tipy!JU29=Výsledky!$JF$3,Tipy!JW29=Výsledky!$JH$3),60,0)))</f>
        <v>0</v>
      </c>
      <c r="LH35" s="61" t="e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>#VALUE!</v>
      </c>
      <c r="LI35" s="61" t="e">
        <f>IF(ISBLANK($JH$3),"",IF(OR(Tipy!JX29=Výsledky!#REF!,Tipy!JX29=Výsledky!#REF!,Tipy!JX29=Výsledky!#REF!,Tipy!JX29=Výsledky!$JJ$9),IF(VLOOKUP(Tipy!JX29,'Kategórie hráčov'!$A$2:$B$46,2,FALSE)=30,30,20),0))</f>
        <v>#REF!</v>
      </c>
      <c r="LJ35" s="61" t="e">
        <f>IF(ISBLANK($JH$3),"",IF(OR(Tipy!JY29=Výsledky!#REF!,Tipy!JY29=Výsledky!#REF!,Tipy!JY29=Výsledky!#REF!,Tipy!JY29=Výsledky!$JM$9),IF(VLOOKUP(Tipy!JY29,'Kategórie hráčov'!$A$2:$B$46,2,FALSE)=30,30,20),0))</f>
        <v>#REF!</v>
      </c>
      <c r="LK35" s="62">
        <f>IF(ISBLANK($JH$3),"",IF(ISBLANK(Tipy!JU29),0,IF(OR(AND(Tipy!JU29=Výsledky!$JF$3,OR(Tipy!JW29=Výsledky!$JH$3+1,Tipy!JW29=Výsledky!$JH$3-1)),AND(Tipy!JW29=Výsledky!$JH$3,OR(Tipy!JU29=Výsledky!$JF$3+1,Tipy!JU29=Výsledky!$JF$3-1))),10,0)))</f>
        <v>0</v>
      </c>
      <c r="LL35" s="65" t="e">
        <f>IF(ISBLANK($JH$3),"",IF(ISBLANK(Tipy!JU29),"-",SUM(LG35:LK35)))</f>
        <v>#VALUE!</v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>
        <f>IF(ISBLANK($JH$3),"",IF(ISBLANK(Tipy!KI29),0,IF(AND(Tipy!KI29=Výsledky!$JF$3,Tipy!KK29=Výsledky!$JH$3),60,0)))</f>
        <v>0</v>
      </c>
      <c r="LV35" s="61" t="e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>#VALUE!</v>
      </c>
      <c r="LW35" s="61" t="e">
        <f>IF(ISBLANK($JH$3),"",IF(OR(Tipy!KL29=Výsledky!#REF!,Tipy!KL29=Výsledky!#REF!,Tipy!KL29=Výsledky!#REF!,Tipy!KL29=Výsledky!$JJ$9),IF(VLOOKUP(Tipy!KL29,'Kategórie hráčov'!$A$2:$B$46,2,FALSE)=30,30,20),0))</f>
        <v>#REF!</v>
      </c>
      <c r="LX35" s="61" t="e">
        <f>IF(ISBLANK($JH$3),"",IF(OR(Tipy!KM29=Výsledky!#REF!,Tipy!KM29=Výsledky!#REF!,Tipy!KM29=Výsledky!#REF!,Tipy!KM29=Výsledky!$JM$9),IF(VLOOKUP(Tipy!KM29,'Kategórie hráčov'!$A$2:$B$46,2,FALSE)=30,30,20),0))</f>
        <v>#REF!</v>
      </c>
      <c r="LY35" s="62">
        <f>IF(ISBLANK($JH$3),"",IF(ISBLANK(Tipy!KI29),0,IF(OR(AND(Tipy!KI29=Výsledky!$JF$3,OR(Tipy!KK29=Výsledky!$JH$3+1,Tipy!KK29=Výsledky!$JH$3-1)),AND(Tipy!KK29=Výsledky!$JH$3,OR(Tipy!KI29=Výsledky!$JF$3+1,Tipy!KI29=Výsledky!$JF$3-1))),10,0)))</f>
        <v>0</v>
      </c>
      <c r="LZ35" s="65" t="e">
        <f>IF(ISBLANK($JH$3),"",IF(ISBLANK(Tipy!KI29),"-",SUM(LU35:LY35)))</f>
        <v>#VALUE!</v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>
        <f>IF(ISBLANK($JA$3),"",IF(ISBLANK(Tipy!HL30),0,IF(AND(Tipy!HL30=Výsledky!$IY$3,Tipy!HN30=Výsledky!$JA$3),60,0)))</f>
        <v>0</v>
      </c>
      <c r="IW36" s="61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61">
        <f>IF(ISBLANK($JA$3),"",IF(OR(Tipy!HO30=Výsledky!$IV$6,Tipy!HO30=Výsledky!$IV$7,Tipy!HO30=Výsledky!$IV$8,Tipy!HO30=Výsledky!$IV$9),IF(VLOOKUP(Tipy!HO30,'Kategórie hráčov'!$A$2:$B$46,2,FALSE)=30,30,20),0))</f>
        <v>0</v>
      </c>
      <c r="IY36" s="61">
        <f>IF(ISBLANK($JA$3),"",IF(OR(Tipy!HP30=Výsledky!$IY$6,Tipy!HP30=Výsledky!$IY$7,Tipy!HP30=Výsledky!$IY$8,Tipy!HP30=Výsledky!$IY$9),IF(VLOOKUP(Tipy!HP30,'Kategórie hráčov'!$A$2:$B$46,2,FALSE)=30,30,20),0))</f>
        <v>0</v>
      </c>
      <c r="IZ36" s="62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5">
        <f>IF(ISBLANK($JA$3),"",IF(ISBLANK(Tipy!HL30),"-",SUM(IV36:IZ36)))</f>
        <v>0</v>
      </c>
      <c r="JB36" s="64"/>
      <c r="JC36" s="102">
        <f>IF(ISBLANK($JH$3),"",IF(ISBLANK(Tipy!HR30),0,IF(AND(Tipy!HR30=Výsledky!$JF$3,Tipy!HT30=Výsledky!$JH$3),60,0)))</f>
        <v>0</v>
      </c>
      <c r="JD36" s="101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01">
        <f>IF(ISBLANK($JH$3),"",IF(OR(Tipy!HU30=Výsledky!$JC$6,Tipy!HU30=Výsledky!$JC$7,Tipy!HU30=Výsledky!$JC$8,Tipy!HU30=Výsledky!$JC$9),VLOOKUP(Tipy!HU30,'Kategórie hráčov'!$A$2:$B$51,2,FALSE),0))</f>
        <v>0</v>
      </c>
      <c r="JF36" s="101">
        <f>IF(ISBLANK($JH$3),"",IF(OR(Tipy!HV30=Výsledky!$JF$6,Tipy!HV30=Výsledky!$JF$7,Tipy!HV30=Výsledky!$JF$8,Tipy!HV30=Výsledky!$JF$9),VLOOKUP(Tipy!HV30,'Kategórie hráčov'!$A$27:$B$76,2,FALSE),0))</f>
        <v>0</v>
      </c>
      <c r="JG36" s="303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63" t="str">
        <f>IF(ISBLANK($JH$3),"",IF(ISBLANK(Tipy!HR30),"-",SUM(JC36:JG36)))</f>
        <v>-</v>
      </c>
      <c r="JI36" s="64"/>
      <c r="JJ36" s="61">
        <f>IF(ISBLANK($JH$3),"",IF(ISBLANK(Tipy!HX30),0,IF(AND(Tipy!HX30=Výsledky!$JF$3,Tipy!HZ30=Výsledky!$JH$3),60,0)))</f>
        <v>0</v>
      </c>
      <c r="JK36" s="61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61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61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62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5" t="str">
        <f>IF(ISBLANK($JH$3),"",IF(ISBLANK(Tipy!HX30),"-",SUM(JJ36:JN36)))</f>
        <v>-</v>
      </c>
      <c r="JP36" s="64"/>
      <c r="JQ36" s="61">
        <f>IF(ISBLANK($JV$3),"",IF(ISBLANK(Tipy!ID30),0,IF(AND(Tipy!ID30=Výsledky!$JT$3,Tipy!IF30=Výsledky!$JV$3),60,0)))</f>
        <v>0</v>
      </c>
      <c r="JR36" s="61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61">
        <f>IF(ISBLANK($JV$3),"",IF(OR(Tipy!IG30=Výsledky!$JQ$6,Tipy!IG30=Výsledky!$JQ$7,Tipy!IG30=Výsledky!$JQ$8,Tipy!IG30=Výsledky!$JQ$9),VLOOKUP(Tipy!IG30,'Kategórie hráčov'!$A$2:$B$51,2,FALSE),0))</f>
        <v>0</v>
      </c>
      <c r="JT36" s="61">
        <f>IF(ISBLANK($JV$3),"",IF(OR(Tipy!IH30=Výsledky!$JT$6,Tipy!IH30=Výsledky!$JT$7,Tipy!IH30=Výsledky!$JT$8,Tipy!IH30=Výsledky!$JT$9),VLOOKUP(Tipy!IH30,'Kategórie hráčov'!$A$27:$B$76,2,FALSE),0))</f>
        <v>0</v>
      </c>
      <c r="JU36" s="62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5" t="str">
        <f>IF(ISBLANK($JV$3),"",IF(ISBLANK(Tipy!ID30),"-",SUM(JQ36:JU36)))</f>
        <v>-</v>
      </c>
      <c r="JW36" s="64"/>
      <c r="JX36" s="61">
        <f>IF(ISBLANK($KQ$3),"",IF(ISBLANK(Tipy!IJ30),0,IF(AND(Tipy!IJ30=Výsledky!$KO$3,Tipy!IL30=Výsledky!$KQ$3),60,0)))</f>
        <v>0</v>
      </c>
      <c r="JY36" s="61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61">
        <f>IF(ISBLANK($KQ$3),"",IF(OR(Tipy!IM30=Výsledky!$JX$6,Tipy!IM30=Výsledky!$JX$7,Tipy!IM30=Výsledky!$JX$8,Tipy!IM30=Výsledky!$JX$9),IF(VLOOKUP(Tipy!IM30,'Kategórie hráčov'!$A$2:$B$46,2,FALSE)=30,30,20),0))</f>
        <v>0</v>
      </c>
      <c r="KA36" s="61">
        <f>IF(ISBLANK($KQ$3),"",IF(OR(Tipy!IN30=Výsledky!$KA$6,Tipy!IN30=Výsledky!$KA$7,Tipy!IN30=Výsledky!$KA$8,Tipy!IN30=Výsledky!$KA$9),IF(VLOOKUP(Tipy!IN30,'Kategórie hráčov'!$A$2:$B$46,2,FALSE)=30,30,20),0))</f>
        <v>0</v>
      </c>
      <c r="KB36" s="62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5" t="str">
        <f>IF(ISBLANK($KQ$3),"",IF(ISBLANK(Tipy!IJ30),"-",SUM(JX36:KB36)))</f>
        <v>-</v>
      </c>
      <c r="KD36" s="64"/>
      <c r="KE36" s="61">
        <f>IF(ISBLANK($KJ$3),"",IF(ISBLANK(Tipy!IP30),0,IF(AND(Tipy!IP30=Výsledky!$KH$3,Tipy!IR30=Výsledky!$KJ$3),60,0)))</f>
        <v>0</v>
      </c>
      <c r="KF36" s="61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61">
        <f>IF(ISBLANK($KJ$3),"",IF(OR(Tipy!IS30=Výsledky!$KE$6,Tipy!IS30=Výsledky!$KE$7,Tipy!IS30=Výsledky!$KE$8,Tipy!IS30=Výsledky!$KE$9),VLOOKUP(Tipy!IS30,'Kategórie hráčov'!$A$2:$B$51,2,FALSE),0))</f>
        <v>0</v>
      </c>
      <c r="KH36" s="61">
        <f>IF(ISBLANK($KJ$3),"",IF(OR(Tipy!IT30=Výsledky!$KH$6,Tipy!IT30=Výsledky!$KH$7,Tipy!IT30=Výsledky!$KH$8,Tipy!IT30=Výsledky!$KH$9),VLOOKUP(Tipy!IT30,'Kategórie hráčov'!$A$27:$B$76,2,FALSE),0))</f>
        <v>0</v>
      </c>
      <c r="KI36" s="62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5" t="str">
        <f>IF(ISBLANK($KJ$3),"",IF(ISBLANK(Tipy!IP30),"-",SUM(KE36:KI36)))</f>
        <v>-</v>
      </c>
      <c r="KK36" s="64"/>
      <c r="KL36" s="61">
        <f>IF(ISBLANK($KQ$3),"",IF(ISBLANK(Tipy!IV30),0,IF(AND(Tipy!IV30=Výsledky!$KO$3,Tipy!IX30=Výsledky!$KQ$3),60,0)))</f>
        <v>0</v>
      </c>
      <c r="KM36" s="61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61">
        <f>IF(ISBLANK($KQ$3),"",IF(OR(Tipy!IY30=Výsledky!$KL$6,Tipy!IY30=Výsledky!$KL$7,Tipy!IY30=Výsledky!$KL$8,Tipy!IY30=Výsledky!$KL$9),VLOOKUP(Tipy!IY30,'Kategórie hráčov'!$A$2:$B$51,2,FALSE),0))</f>
        <v>0</v>
      </c>
      <c r="KO36" s="61">
        <f>IF(ISBLANK($KQ$3),"",IF(OR(Tipy!IZ30=Výsledky!$KO$6,Tipy!IZ30=Výsledky!$KO$7,Tipy!IZ30=Výsledky!$KO$8,Tipy!IZ30=Výsledky!$KO$9),VLOOKUP(Tipy!IZ30,'Kategórie hráčov'!$A$27:$B$76,2,FALSE),0))</f>
        <v>0</v>
      </c>
      <c r="KP36" s="62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5" t="str">
        <f>IF(ISBLANK($KJ$3),"",IF(ISBLANK(Tipy!IV30),"-",SUM(KL36:KP36)))</f>
        <v>-</v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>
        <f>IF(ISBLANK($JH$3),"",IF(ISBLANK(Tipy!JU30),0,IF(AND(Tipy!JU30=Výsledky!$JF$3,Tipy!JW30=Výsledky!$JH$3),60,0)))</f>
        <v>0</v>
      </c>
      <c r="LH36" s="61" t="e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>#VALUE!</v>
      </c>
      <c r="LI36" s="61" t="e">
        <f>IF(ISBLANK($JH$3),"",IF(OR(Tipy!JX30=Výsledky!#REF!,Tipy!JX30=Výsledky!#REF!,Tipy!JX30=Výsledky!#REF!,Tipy!JX30=Výsledky!$JJ$9),IF(VLOOKUP(Tipy!JX30,'Kategórie hráčov'!$A$2:$B$46,2,FALSE)=30,30,20),0))</f>
        <v>#REF!</v>
      </c>
      <c r="LJ36" s="61" t="e">
        <f>IF(ISBLANK($JH$3),"",IF(OR(Tipy!JY30=Výsledky!#REF!,Tipy!JY30=Výsledky!#REF!,Tipy!JY30=Výsledky!#REF!,Tipy!JY30=Výsledky!$JM$9),IF(VLOOKUP(Tipy!JY30,'Kategórie hráčov'!$A$2:$B$46,2,FALSE)=30,30,20),0))</f>
        <v>#REF!</v>
      </c>
      <c r="LK36" s="62">
        <f>IF(ISBLANK($JH$3),"",IF(ISBLANK(Tipy!JU30),0,IF(OR(AND(Tipy!JU30=Výsledky!$JF$3,OR(Tipy!JW30=Výsledky!$JH$3+1,Tipy!JW30=Výsledky!$JH$3-1)),AND(Tipy!JW30=Výsledky!$JH$3,OR(Tipy!JU30=Výsledky!$JF$3+1,Tipy!JU30=Výsledky!$JF$3-1))),10,0)))</f>
        <v>0</v>
      </c>
      <c r="LL36" s="65" t="e">
        <f>IF(ISBLANK($JH$3),"",IF(ISBLANK(Tipy!JU30),"-",SUM(LG36:LK36)))</f>
        <v>#VALUE!</v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>
        <f>IF(ISBLANK($JH$3),"",IF(ISBLANK(Tipy!KI30),0,IF(AND(Tipy!KI30=Výsledky!$JF$3,Tipy!KK30=Výsledky!$JH$3),60,0)))</f>
        <v>0</v>
      </c>
      <c r="LV36" s="61" t="e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>#VALUE!</v>
      </c>
      <c r="LW36" s="61" t="e">
        <f>IF(ISBLANK($JH$3),"",IF(OR(Tipy!KL30=Výsledky!#REF!,Tipy!KL30=Výsledky!#REF!,Tipy!KL30=Výsledky!#REF!,Tipy!KL30=Výsledky!$JJ$9),IF(VLOOKUP(Tipy!KL30,'Kategórie hráčov'!$A$2:$B$46,2,FALSE)=30,30,20),0))</f>
        <v>#REF!</v>
      </c>
      <c r="LX36" s="61" t="e">
        <f>IF(ISBLANK($JH$3),"",IF(OR(Tipy!KM30=Výsledky!#REF!,Tipy!KM30=Výsledky!#REF!,Tipy!KM30=Výsledky!#REF!,Tipy!KM30=Výsledky!$JM$9),IF(VLOOKUP(Tipy!KM30,'Kategórie hráčov'!$A$2:$B$46,2,FALSE)=30,30,20),0))</f>
        <v>#REF!</v>
      </c>
      <c r="LY36" s="62">
        <f>IF(ISBLANK($JH$3),"",IF(ISBLANK(Tipy!KI30),0,IF(OR(AND(Tipy!KI30=Výsledky!$JF$3,OR(Tipy!KK30=Výsledky!$JH$3+1,Tipy!KK30=Výsledky!$JH$3-1)),AND(Tipy!KK30=Výsledky!$JH$3,OR(Tipy!KI30=Výsledky!$JF$3+1,Tipy!KI30=Výsledky!$JF$3-1))),10,0)))</f>
        <v>0</v>
      </c>
      <c r="LZ36" s="65" t="e">
        <f>IF(ISBLANK($JH$3),"",IF(ISBLANK(Tipy!KI30),"-",SUM(LU36:LY36)))</f>
        <v>#VALUE!</v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>
        <f>IF(ISBLANK($JA$3),"",IF(ISBLANK(Tipy!HL31),0,IF(AND(Tipy!HL31=Výsledky!$IY$3,Tipy!HN31=Výsledky!$JA$3),60,0)))</f>
        <v>0</v>
      </c>
      <c r="IW37" s="61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61">
        <f>IF(ISBLANK($JA$3),"",IF(OR(Tipy!HO31=Výsledky!$IV$6,Tipy!HO31=Výsledky!$IV$7,Tipy!HO31=Výsledky!$IV$8,Tipy!HO31=Výsledky!$IV$9),IF(VLOOKUP(Tipy!HO31,'Kategórie hráčov'!$A$2:$B$46,2,FALSE)=30,30,20),0))</f>
        <v>0</v>
      </c>
      <c r="IY37" s="61">
        <f>IF(ISBLANK($JA$3),"",IF(OR(Tipy!HP31=Výsledky!$IY$6,Tipy!HP31=Výsledky!$IY$7,Tipy!HP31=Výsledky!$IY$8,Tipy!HP31=Výsledky!$IY$9),IF(VLOOKUP(Tipy!HP31,'Kategórie hráčov'!$A$2:$B$46,2,FALSE)=30,30,20),0))</f>
        <v>0</v>
      </c>
      <c r="IZ37" s="62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5">
        <f>IF(ISBLANK($JA$3),"",IF(ISBLANK(Tipy!HL31),"-",SUM(IV37:IZ37)))</f>
        <v>0</v>
      </c>
      <c r="JB37" s="64"/>
      <c r="JC37" s="102">
        <f>IF(ISBLANK($JH$3),"",IF(ISBLANK(Tipy!HR31),0,IF(AND(Tipy!HR31=Výsledky!$JF$3,Tipy!HT31=Výsledky!$JH$3),60,0)))</f>
        <v>0</v>
      </c>
      <c r="JD37" s="101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01">
        <f>IF(ISBLANK($JH$3),"",IF(OR(Tipy!HU31=Výsledky!$JC$6,Tipy!HU31=Výsledky!$JC$7,Tipy!HU31=Výsledky!$JC$8,Tipy!HU31=Výsledky!$JC$9),VLOOKUP(Tipy!HU31,'Kategórie hráčov'!$A$2:$B$51,2,FALSE),0))</f>
        <v>0</v>
      </c>
      <c r="JF37" s="101">
        <f>IF(ISBLANK($JH$3),"",IF(OR(Tipy!HV31=Výsledky!$JF$6,Tipy!HV31=Výsledky!$JF$7,Tipy!HV31=Výsledky!$JF$8,Tipy!HV31=Výsledky!$JF$9),VLOOKUP(Tipy!HV31,'Kategórie hráčov'!$A$27:$B$76,2,FALSE),0))</f>
        <v>0</v>
      </c>
      <c r="JG37" s="30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63" t="str">
        <f>IF(ISBLANK($JH$3),"",IF(ISBLANK(Tipy!HR31),"-",SUM(JC37:JG37)))</f>
        <v>-</v>
      </c>
      <c r="JI37" s="64"/>
      <c r="JJ37" s="61">
        <f>IF(ISBLANK($JH$3),"",IF(ISBLANK(Tipy!HX31),0,IF(AND(Tipy!HX31=Výsledky!$JF$3,Tipy!HZ31=Výsledky!$JH$3),60,0)))</f>
        <v>0</v>
      </c>
      <c r="JK37" s="61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61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61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62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5" t="str">
        <f>IF(ISBLANK($JH$3),"",IF(ISBLANK(Tipy!HX31),"-",SUM(JJ37:JN37)))</f>
        <v>-</v>
      </c>
      <c r="JP37" s="64"/>
      <c r="JQ37" s="61">
        <f>IF(ISBLANK($JV$3),"",IF(ISBLANK(Tipy!ID31),0,IF(AND(Tipy!ID31=Výsledky!$JT$3,Tipy!IF31=Výsledky!$JV$3),60,0)))</f>
        <v>0</v>
      </c>
      <c r="JR37" s="61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61">
        <f>IF(ISBLANK($JV$3),"",IF(OR(Tipy!IG31=Výsledky!$JQ$6,Tipy!IG31=Výsledky!$JQ$7,Tipy!IG31=Výsledky!$JQ$8,Tipy!IG31=Výsledky!$JQ$9),VLOOKUP(Tipy!IG31,'Kategórie hráčov'!$A$2:$B$51,2,FALSE),0))</f>
        <v>0</v>
      </c>
      <c r="JT37" s="61">
        <f>IF(ISBLANK($JV$3),"",IF(OR(Tipy!IH31=Výsledky!$JT$6,Tipy!IH31=Výsledky!$JT$7,Tipy!IH31=Výsledky!$JT$8,Tipy!IH31=Výsledky!$JT$9),VLOOKUP(Tipy!IH31,'Kategórie hráčov'!$A$27:$B$76,2,FALSE),0))</f>
        <v>0</v>
      </c>
      <c r="JU37" s="62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5" t="str">
        <f>IF(ISBLANK($JV$3),"",IF(ISBLANK(Tipy!ID31),"-",SUM(JQ37:JU37)))</f>
        <v>-</v>
      </c>
      <c r="JW37" s="64"/>
      <c r="JX37" s="61">
        <f>IF(ISBLANK($KQ$3),"",IF(ISBLANK(Tipy!IJ31),0,IF(AND(Tipy!IJ31=Výsledky!$KO$3,Tipy!IL31=Výsledky!$KQ$3),60,0)))</f>
        <v>0</v>
      </c>
      <c r="JY37" s="61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61">
        <f>IF(ISBLANK($KQ$3),"",IF(OR(Tipy!IM31=Výsledky!$JX$6,Tipy!IM31=Výsledky!$JX$7,Tipy!IM31=Výsledky!$JX$8,Tipy!IM31=Výsledky!$JX$9),IF(VLOOKUP(Tipy!IM31,'Kategórie hráčov'!$A$2:$B$46,2,FALSE)=30,30,20),0))</f>
        <v>0</v>
      </c>
      <c r="KA37" s="61">
        <f>IF(ISBLANK($KQ$3),"",IF(OR(Tipy!IN31=Výsledky!$KA$6,Tipy!IN31=Výsledky!$KA$7,Tipy!IN31=Výsledky!$KA$8,Tipy!IN31=Výsledky!$KA$9),IF(VLOOKUP(Tipy!IN31,'Kategórie hráčov'!$A$2:$B$46,2,FALSE)=30,30,20),0))</f>
        <v>0</v>
      </c>
      <c r="KB37" s="62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5" t="str">
        <f>IF(ISBLANK($KQ$3),"",IF(ISBLANK(Tipy!IJ31),"-",SUM(JX37:KB37)))</f>
        <v>-</v>
      </c>
      <c r="KD37" s="64"/>
      <c r="KE37" s="61">
        <f>IF(ISBLANK($KJ$3),"",IF(ISBLANK(Tipy!IP31),0,IF(AND(Tipy!IP31=Výsledky!$KH$3,Tipy!IR31=Výsledky!$KJ$3),60,0)))</f>
        <v>0</v>
      </c>
      <c r="KF37" s="61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61">
        <f>IF(ISBLANK($KJ$3),"",IF(OR(Tipy!IS31=Výsledky!$KE$6,Tipy!IS31=Výsledky!$KE$7,Tipy!IS31=Výsledky!$KE$8,Tipy!IS31=Výsledky!$KE$9),VLOOKUP(Tipy!IS31,'Kategórie hráčov'!$A$2:$B$51,2,FALSE),0))</f>
        <v>20</v>
      </c>
      <c r="KH37" s="61">
        <f>IF(ISBLANK($KJ$3),"",IF(OR(Tipy!IT31=Výsledky!$KH$6,Tipy!IT31=Výsledky!$KH$7,Tipy!IT31=Výsledky!$KH$8,Tipy!IT31=Výsledky!$KH$9),VLOOKUP(Tipy!IT31,'Kategórie hráčov'!$A$27:$B$76,2,FALSE),0))</f>
        <v>0</v>
      </c>
      <c r="KI37" s="62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5">
        <f>IF(ISBLANK($KJ$3),"",IF(ISBLANK(Tipy!IP31),"-",SUM(KE37:KI37)))</f>
        <v>50</v>
      </c>
      <c r="KK37" s="64"/>
      <c r="KL37" s="61">
        <f>IF(ISBLANK($KQ$3),"",IF(ISBLANK(Tipy!IV31),0,IF(AND(Tipy!IV31=Výsledky!$KO$3,Tipy!IX31=Výsledky!$KQ$3),60,0)))</f>
        <v>0</v>
      </c>
      <c r="KM37" s="61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61">
        <f>IF(ISBLANK($KQ$3),"",IF(OR(Tipy!IY31=Výsledky!$KL$6,Tipy!IY31=Výsledky!$KL$7,Tipy!IY31=Výsledky!$KL$8,Tipy!IY31=Výsledky!$KL$9),VLOOKUP(Tipy!IY31,'Kategórie hráčov'!$A$2:$B$51,2,FALSE),0))</f>
        <v>0</v>
      </c>
      <c r="KO37" s="61">
        <f>IF(ISBLANK($KQ$3),"",IF(OR(Tipy!IZ31=Výsledky!$KO$6,Tipy!IZ31=Výsledky!$KO$7,Tipy!IZ31=Výsledky!$KO$8,Tipy!IZ31=Výsledky!$KO$9),VLOOKUP(Tipy!IZ31,'Kategórie hráčov'!$A$27:$B$76,2,FALSE),0))</f>
        <v>0</v>
      </c>
      <c r="KP37" s="62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5">
        <f>IF(ISBLANK($KJ$3),"",IF(ISBLANK(Tipy!IV31),"-",SUM(KL37:KP37)))</f>
        <v>0</v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>
        <f>IF(ISBLANK($JH$3),"",IF(ISBLANK(Tipy!JU31),0,IF(AND(Tipy!JU31=Výsledky!$JF$3,Tipy!JW31=Výsledky!$JH$3),60,0)))</f>
        <v>0</v>
      </c>
      <c r="LH37" s="61" t="e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>#VALUE!</v>
      </c>
      <c r="LI37" s="61" t="e">
        <f>IF(ISBLANK($JH$3),"",IF(OR(Tipy!JX31=Výsledky!#REF!,Tipy!JX31=Výsledky!#REF!,Tipy!JX31=Výsledky!#REF!,Tipy!JX31=Výsledky!$JJ$9),IF(VLOOKUP(Tipy!JX31,'Kategórie hráčov'!$A$2:$B$46,2,FALSE)=30,30,20),0))</f>
        <v>#REF!</v>
      </c>
      <c r="LJ37" s="61" t="e">
        <f>IF(ISBLANK($JH$3),"",IF(OR(Tipy!JY31=Výsledky!#REF!,Tipy!JY31=Výsledky!#REF!,Tipy!JY31=Výsledky!#REF!,Tipy!JY31=Výsledky!$JM$9),IF(VLOOKUP(Tipy!JY31,'Kategórie hráčov'!$A$2:$B$46,2,FALSE)=30,30,20),0))</f>
        <v>#REF!</v>
      </c>
      <c r="LK37" s="62">
        <f>IF(ISBLANK($JH$3),"",IF(ISBLANK(Tipy!JU31),0,IF(OR(AND(Tipy!JU31=Výsledky!$JF$3,OR(Tipy!JW31=Výsledky!$JH$3+1,Tipy!JW31=Výsledky!$JH$3-1)),AND(Tipy!JW31=Výsledky!$JH$3,OR(Tipy!JU31=Výsledky!$JF$3+1,Tipy!JU31=Výsledky!$JF$3-1))),10,0)))</f>
        <v>0</v>
      </c>
      <c r="LL37" s="65" t="e">
        <f>IF(ISBLANK($JH$3),"",IF(ISBLANK(Tipy!JU31),"-",SUM(LG37:LK37)))</f>
        <v>#VALUE!</v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>
        <f>IF(ISBLANK($JH$3),"",IF(ISBLANK(Tipy!KI31),0,IF(AND(Tipy!KI31=Výsledky!$JF$3,Tipy!KK31=Výsledky!$JH$3),60,0)))</f>
        <v>0</v>
      </c>
      <c r="LV37" s="61" t="e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>#VALUE!</v>
      </c>
      <c r="LW37" s="61" t="e">
        <f>IF(ISBLANK($JH$3),"",IF(OR(Tipy!KL31=Výsledky!#REF!,Tipy!KL31=Výsledky!#REF!,Tipy!KL31=Výsledky!#REF!,Tipy!KL31=Výsledky!$JJ$9),IF(VLOOKUP(Tipy!KL31,'Kategórie hráčov'!$A$2:$B$46,2,FALSE)=30,30,20),0))</f>
        <v>#REF!</v>
      </c>
      <c r="LX37" s="61" t="e">
        <f>IF(ISBLANK($JH$3),"",IF(OR(Tipy!KM31=Výsledky!#REF!,Tipy!KM31=Výsledky!#REF!,Tipy!KM31=Výsledky!#REF!,Tipy!KM31=Výsledky!$JM$9),IF(VLOOKUP(Tipy!KM31,'Kategórie hráčov'!$A$2:$B$46,2,FALSE)=30,30,20),0))</f>
        <v>#REF!</v>
      </c>
      <c r="LY37" s="62">
        <f>IF(ISBLANK($JH$3),"",IF(ISBLANK(Tipy!KI31),0,IF(OR(AND(Tipy!KI31=Výsledky!$JF$3,OR(Tipy!KK31=Výsledky!$JH$3+1,Tipy!KK31=Výsledky!$JH$3-1)),AND(Tipy!KK31=Výsledky!$JH$3,OR(Tipy!KI31=Výsledky!$JF$3+1,Tipy!KI31=Výsledky!$JF$3-1))),10,0)))</f>
        <v>0</v>
      </c>
      <c r="LZ37" s="65" t="e">
        <f>IF(ISBLANK($JH$3),"",IF(ISBLANK(Tipy!KI31),"-",SUM(LU37:LY37)))</f>
        <v>#VALUE!</v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>
        <f>IF(ISBLANK($JA$3),"",IF(ISBLANK(Tipy!HL32),0,IF(AND(Tipy!HL32=Výsledky!$IY$3,Tipy!HN32=Výsledky!$JA$3),60,0)))</f>
        <v>0</v>
      </c>
      <c r="IW38" s="61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61">
        <f>IF(ISBLANK($JA$3),"",IF(OR(Tipy!HO32=Výsledky!$IV$6,Tipy!HO32=Výsledky!$IV$7,Tipy!HO32=Výsledky!$IV$8,Tipy!HO32=Výsledky!$IV$9),IF(VLOOKUP(Tipy!HO32,'Kategórie hráčov'!$A$2:$B$46,2,FALSE)=30,30,20),0))</f>
        <v>0</v>
      </c>
      <c r="IY38" s="61">
        <f>IF(ISBLANK($JA$3),"",IF(OR(Tipy!HP32=Výsledky!$IY$6,Tipy!HP32=Výsledky!$IY$7,Tipy!HP32=Výsledky!$IY$8,Tipy!HP32=Výsledky!$IY$9),IF(VLOOKUP(Tipy!HP32,'Kategórie hráčov'!$A$2:$B$46,2,FALSE)=30,30,20),0))</f>
        <v>0</v>
      </c>
      <c r="IZ38" s="62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5">
        <f>IF(ISBLANK($JA$3),"",IF(ISBLANK(Tipy!HL32),"-",SUM(IV38:IZ38)))</f>
        <v>0</v>
      </c>
      <c r="JB38" s="64"/>
      <c r="JC38" s="102">
        <f>IF(ISBLANK($JH$3),"",IF(ISBLANK(Tipy!HR32),0,IF(AND(Tipy!HR32=Výsledky!$JF$3,Tipy!HT32=Výsledky!$JH$3),60,0)))</f>
        <v>0</v>
      </c>
      <c r="JD38" s="101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01">
        <f>IF(ISBLANK($JH$3),"",IF(OR(Tipy!HU32=Výsledky!$JC$6,Tipy!HU32=Výsledky!$JC$7,Tipy!HU32=Výsledky!$JC$8,Tipy!HU32=Výsledky!$JC$9),VLOOKUP(Tipy!HU32,'Kategórie hráčov'!$A$2:$B$51,2,FALSE),0))</f>
        <v>20</v>
      </c>
      <c r="JF38" s="101">
        <f>IF(ISBLANK($JH$3),"",IF(OR(Tipy!HV32=Výsledky!$JF$6,Tipy!HV32=Výsledky!$JF$7,Tipy!HV32=Výsledky!$JF$8,Tipy!HV32=Výsledky!$JF$9),VLOOKUP(Tipy!HV32,'Kategórie hráčov'!$A$27:$B$76,2,FALSE),0))</f>
        <v>30</v>
      </c>
      <c r="JG38" s="303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63">
        <f>IF(ISBLANK($JH$3),"",IF(ISBLANK(Tipy!HR32),"-",SUM(JC38:JG38)))</f>
        <v>80</v>
      </c>
      <c r="JI38" s="64"/>
      <c r="JJ38" s="61">
        <f>IF(ISBLANK($JH$3),"",IF(ISBLANK(Tipy!HX32),0,IF(AND(Tipy!HX32=Výsledky!$JF$3,Tipy!HZ32=Výsledky!$JH$3),60,0)))</f>
        <v>0</v>
      </c>
      <c r="JK38" s="61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61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61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62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5" t="str">
        <f>IF(ISBLANK($JH$3),"",IF(ISBLANK(Tipy!HX32),"-",SUM(JJ38:JN38)))</f>
        <v>-</v>
      </c>
      <c r="JP38" s="64"/>
      <c r="JQ38" s="61">
        <f>IF(ISBLANK($JV$3),"",IF(ISBLANK(Tipy!ID32),0,IF(AND(Tipy!ID32=Výsledky!$JT$3,Tipy!IF32=Výsledky!$JV$3),60,0)))</f>
        <v>0</v>
      </c>
      <c r="JR38" s="61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61">
        <f>IF(ISBLANK($JV$3),"",IF(OR(Tipy!IG32=Výsledky!$JQ$6,Tipy!IG32=Výsledky!$JQ$7,Tipy!IG32=Výsledky!$JQ$8,Tipy!IG32=Výsledky!$JQ$9),VLOOKUP(Tipy!IG32,'Kategórie hráčov'!$A$2:$B$51,2,FALSE),0))</f>
        <v>20</v>
      </c>
      <c r="JT38" s="61">
        <f>IF(ISBLANK($JV$3),"",IF(OR(Tipy!IH32=Výsledky!$JT$6,Tipy!IH32=Výsledky!$JT$7,Tipy!IH32=Výsledky!$JT$8,Tipy!IH32=Výsledky!$JT$9),VLOOKUP(Tipy!IH32,'Kategórie hráčov'!$A$27:$B$76,2,FALSE),0))</f>
        <v>0</v>
      </c>
      <c r="JU38" s="62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5">
        <f>IF(ISBLANK($JV$3),"",IF(ISBLANK(Tipy!ID32),"-",SUM(JQ38:JU38)))</f>
        <v>50</v>
      </c>
      <c r="JW38" s="64"/>
      <c r="JX38" s="61">
        <f>IF(ISBLANK($KQ$3),"",IF(ISBLANK(Tipy!IJ32),0,IF(AND(Tipy!IJ32=Výsledky!$KO$3,Tipy!IL32=Výsledky!$KQ$3),60,0)))</f>
        <v>0</v>
      </c>
      <c r="JY38" s="61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61">
        <f>IF(ISBLANK($KQ$3),"",IF(OR(Tipy!IM32=Výsledky!$JX$6,Tipy!IM32=Výsledky!$JX$7,Tipy!IM32=Výsledky!$JX$8,Tipy!IM32=Výsledky!$JX$9),IF(VLOOKUP(Tipy!IM32,'Kategórie hráčov'!$A$2:$B$46,2,FALSE)=30,30,20),0))</f>
        <v>0</v>
      </c>
      <c r="KA38" s="61">
        <f>IF(ISBLANK($KQ$3),"",IF(OR(Tipy!IN32=Výsledky!$KA$6,Tipy!IN32=Výsledky!$KA$7,Tipy!IN32=Výsledky!$KA$8,Tipy!IN32=Výsledky!$KA$9),IF(VLOOKUP(Tipy!IN32,'Kategórie hráčov'!$A$2:$B$46,2,FALSE)=30,30,20),0))</f>
        <v>0</v>
      </c>
      <c r="KB38" s="62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5" t="str">
        <f>IF(ISBLANK($KQ$3),"",IF(ISBLANK(Tipy!IJ32),"-",SUM(JX38:KB38)))</f>
        <v>-</v>
      </c>
      <c r="KD38" s="64"/>
      <c r="KE38" s="61">
        <f>IF(ISBLANK($KJ$3),"",IF(ISBLANK(Tipy!IP32),0,IF(AND(Tipy!IP32=Výsledky!$KH$3,Tipy!IR32=Výsledky!$KJ$3),60,0)))</f>
        <v>0</v>
      </c>
      <c r="KF38" s="61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61">
        <f>IF(ISBLANK($KJ$3),"",IF(OR(Tipy!IS32=Výsledky!$KE$6,Tipy!IS32=Výsledky!$KE$7,Tipy!IS32=Výsledky!$KE$8,Tipy!IS32=Výsledky!$KE$9),VLOOKUP(Tipy!IS32,'Kategórie hráčov'!$A$2:$B$51,2,FALSE),0))</f>
        <v>20</v>
      </c>
      <c r="KH38" s="61">
        <f>IF(ISBLANK($KJ$3),"",IF(OR(Tipy!IT32=Výsledky!$KH$6,Tipy!IT32=Výsledky!$KH$7,Tipy!IT32=Výsledky!$KH$8,Tipy!IT32=Výsledky!$KH$9),VLOOKUP(Tipy!IT32,'Kategórie hráčov'!$A$27:$B$76,2,FALSE),0))</f>
        <v>0</v>
      </c>
      <c r="KI38" s="62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5">
        <f>IF(ISBLANK($KJ$3),"",IF(ISBLANK(Tipy!IP32),"-",SUM(KE38:KI38)))</f>
        <v>40</v>
      </c>
      <c r="KK38" s="64"/>
      <c r="KL38" s="61">
        <f>IF(ISBLANK($KQ$3),"",IF(ISBLANK(Tipy!IV32),0,IF(AND(Tipy!IV32=Výsledky!$KO$3,Tipy!IX32=Výsledky!$KQ$3),60,0)))</f>
        <v>0</v>
      </c>
      <c r="KM38" s="61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61">
        <f>IF(ISBLANK($KQ$3),"",IF(OR(Tipy!IY32=Výsledky!$KL$6,Tipy!IY32=Výsledky!$KL$7,Tipy!IY32=Výsledky!$KL$8,Tipy!IY32=Výsledky!$KL$9),VLOOKUP(Tipy!IY32,'Kategórie hráčov'!$A$2:$B$51,2,FALSE),0))</f>
        <v>0</v>
      </c>
      <c r="KO38" s="61">
        <f>IF(ISBLANK($KQ$3),"",IF(OR(Tipy!IZ32=Výsledky!$KO$6,Tipy!IZ32=Výsledky!$KO$7,Tipy!IZ32=Výsledky!$KO$8,Tipy!IZ32=Výsledky!$KO$9),VLOOKUP(Tipy!IZ32,'Kategórie hráčov'!$A$27:$B$76,2,FALSE),0))</f>
        <v>0</v>
      </c>
      <c r="KP38" s="62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5">
        <f>IF(ISBLANK($KJ$3),"",IF(ISBLANK(Tipy!IV32),"-",SUM(KL38:KP38)))</f>
        <v>0</v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>
        <f>IF(ISBLANK($JH$3),"",IF(ISBLANK(Tipy!JU32),0,IF(AND(Tipy!JU32=Výsledky!$JF$3,Tipy!JW32=Výsledky!$JH$3),60,0)))</f>
        <v>0</v>
      </c>
      <c r="LH38" s="61" t="e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>#VALUE!</v>
      </c>
      <c r="LI38" s="61" t="e">
        <f>IF(ISBLANK($JH$3),"",IF(OR(Tipy!JX32=Výsledky!#REF!,Tipy!JX32=Výsledky!#REF!,Tipy!JX32=Výsledky!#REF!,Tipy!JX32=Výsledky!$JJ$9),IF(VLOOKUP(Tipy!JX32,'Kategórie hráčov'!$A$2:$B$46,2,FALSE)=30,30,20),0))</f>
        <v>#REF!</v>
      </c>
      <c r="LJ38" s="61" t="e">
        <f>IF(ISBLANK($JH$3),"",IF(OR(Tipy!JY32=Výsledky!#REF!,Tipy!JY32=Výsledky!#REF!,Tipy!JY32=Výsledky!#REF!,Tipy!JY32=Výsledky!$JM$9),IF(VLOOKUP(Tipy!JY32,'Kategórie hráčov'!$A$2:$B$46,2,FALSE)=30,30,20),0))</f>
        <v>#REF!</v>
      </c>
      <c r="LK38" s="62">
        <f>IF(ISBLANK($JH$3),"",IF(ISBLANK(Tipy!JU32),0,IF(OR(AND(Tipy!JU32=Výsledky!$JF$3,OR(Tipy!JW32=Výsledky!$JH$3+1,Tipy!JW32=Výsledky!$JH$3-1)),AND(Tipy!JW32=Výsledky!$JH$3,OR(Tipy!JU32=Výsledky!$JF$3+1,Tipy!JU32=Výsledky!$JF$3-1))),10,0)))</f>
        <v>0</v>
      </c>
      <c r="LL38" s="65" t="e">
        <f>IF(ISBLANK($JH$3),"",IF(ISBLANK(Tipy!JU32),"-",SUM(LG38:LK38)))</f>
        <v>#VALUE!</v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>
        <f>IF(ISBLANK($JH$3),"",IF(ISBLANK(Tipy!KI32),0,IF(AND(Tipy!KI32=Výsledky!$JF$3,Tipy!KK32=Výsledky!$JH$3),60,0)))</f>
        <v>0</v>
      </c>
      <c r="LV38" s="61" t="e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>#VALUE!</v>
      </c>
      <c r="LW38" s="61" t="e">
        <f>IF(ISBLANK($JH$3),"",IF(OR(Tipy!KL32=Výsledky!#REF!,Tipy!KL32=Výsledky!#REF!,Tipy!KL32=Výsledky!#REF!,Tipy!KL32=Výsledky!$JJ$9),IF(VLOOKUP(Tipy!KL32,'Kategórie hráčov'!$A$2:$B$46,2,FALSE)=30,30,20),0))</f>
        <v>#REF!</v>
      </c>
      <c r="LX38" s="61" t="e">
        <f>IF(ISBLANK($JH$3),"",IF(OR(Tipy!KM32=Výsledky!#REF!,Tipy!KM32=Výsledky!#REF!,Tipy!KM32=Výsledky!#REF!,Tipy!KM32=Výsledky!$JM$9),IF(VLOOKUP(Tipy!KM32,'Kategórie hráčov'!$A$2:$B$46,2,FALSE)=30,30,20),0))</f>
        <v>#REF!</v>
      </c>
      <c r="LY38" s="62">
        <f>IF(ISBLANK($JH$3),"",IF(ISBLANK(Tipy!KI32),0,IF(OR(AND(Tipy!KI32=Výsledky!$JF$3,OR(Tipy!KK32=Výsledky!$JH$3+1,Tipy!KK32=Výsledky!$JH$3-1)),AND(Tipy!KK32=Výsledky!$JH$3,OR(Tipy!KI32=Výsledky!$JF$3+1,Tipy!KI32=Výsledky!$JF$3-1))),10,0)))</f>
        <v>0</v>
      </c>
      <c r="LZ38" s="65" t="e">
        <f>IF(ISBLANK($JH$3),"",IF(ISBLANK(Tipy!KI32),"-",SUM(LU38:LY38)))</f>
        <v>#VALUE!</v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>
        <f>IF(ISBLANK($JA$3),"",IF(ISBLANK(Tipy!HL33),0,IF(AND(Tipy!HL33=Výsledky!$IY$3,Tipy!HN33=Výsledky!$JA$3),60,0)))</f>
        <v>0</v>
      </c>
      <c r="IW39" s="61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61">
        <f>IF(ISBLANK($JA$3),"",IF(OR(Tipy!HO33=Výsledky!$IV$6,Tipy!HO33=Výsledky!$IV$7,Tipy!HO33=Výsledky!$IV$8,Tipy!HO33=Výsledky!$IV$9),IF(VLOOKUP(Tipy!HO33,'Kategórie hráčov'!$A$2:$B$46,2,FALSE)=30,30,20),0))</f>
        <v>0</v>
      </c>
      <c r="IY39" s="61">
        <f>IF(ISBLANK($JA$3),"",IF(OR(Tipy!HP33=Výsledky!$IY$6,Tipy!HP33=Výsledky!$IY$7,Tipy!HP33=Výsledky!$IY$8,Tipy!HP33=Výsledky!$IY$9),IF(VLOOKUP(Tipy!HP33,'Kategórie hráčov'!$A$2:$B$46,2,FALSE)=30,30,20),0))</f>
        <v>0</v>
      </c>
      <c r="IZ39" s="62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5" t="str">
        <f>IF(ISBLANK($JA$3),"",IF(ISBLANK(Tipy!HL33),"-",SUM(IV39:IZ39)))</f>
        <v>-</v>
      </c>
      <c r="JB39" s="64"/>
      <c r="JC39" s="102">
        <f>IF(ISBLANK($JH$3),"",IF(ISBLANK(Tipy!HR33),0,IF(AND(Tipy!HR33=Výsledky!$JF$3,Tipy!HT33=Výsledky!$JH$3),60,0)))</f>
        <v>0</v>
      </c>
      <c r="JD39" s="101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01">
        <f>IF(ISBLANK($JH$3),"",IF(OR(Tipy!HU33=Výsledky!$JC$6,Tipy!HU33=Výsledky!$JC$7,Tipy!HU33=Výsledky!$JC$8,Tipy!HU33=Výsledky!$JC$9),VLOOKUP(Tipy!HU33,'Kategórie hráčov'!$A$2:$B$51,2,FALSE),0))</f>
        <v>0</v>
      </c>
      <c r="JF39" s="101">
        <f>IF(ISBLANK($JH$3),"",IF(OR(Tipy!HV33=Výsledky!$JF$6,Tipy!HV33=Výsledky!$JF$7,Tipy!HV33=Výsledky!$JF$8,Tipy!HV33=Výsledky!$JF$9),VLOOKUP(Tipy!HV33,'Kategórie hráčov'!$A$27:$B$76,2,FALSE),0))</f>
        <v>0</v>
      </c>
      <c r="JG39" s="30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63" t="str">
        <f>IF(ISBLANK($JH$3),"",IF(ISBLANK(Tipy!HR33),"-",SUM(JC39:JG39)))</f>
        <v>-</v>
      </c>
      <c r="JI39" s="64"/>
      <c r="JJ39" s="61">
        <f>IF(ISBLANK($JH$3),"",IF(ISBLANK(Tipy!HX33),0,IF(AND(Tipy!HX33=Výsledky!$JF$3,Tipy!HZ33=Výsledky!$JH$3),60,0)))</f>
        <v>0</v>
      </c>
      <c r="JK39" s="61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61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61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62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5" t="str">
        <f>IF(ISBLANK($JH$3),"",IF(ISBLANK(Tipy!HX33),"-",SUM(JJ39:JN39)))</f>
        <v>-</v>
      </c>
      <c r="JP39" s="64"/>
      <c r="JQ39" s="61">
        <f>IF(ISBLANK($JV$3),"",IF(ISBLANK(Tipy!ID33),0,IF(AND(Tipy!ID33=Výsledky!$JT$3,Tipy!IF33=Výsledky!$JV$3),60,0)))</f>
        <v>0</v>
      </c>
      <c r="JR39" s="61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61">
        <f>IF(ISBLANK($JV$3),"",IF(OR(Tipy!IG33=Výsledky!$JQ$6,Tipy!IG33=Výsledky!$JQ$7,Tipy!IG33=Výsledky!$JQ$8,Tipy!IG33=Výsledky!$JQ$9),VLOOKUP(Tipy!IG33,'Kategórie hráčov'!$A$2:$B$51,2,FALSE),0))</f>
        <v>0</v>
      </c>
      <c r="JT39" s="61">
        <f>IF(ISBLANK($JV$3),"",IF(OR(Tipy!IH33=Výsledky!$JT$6,Tipy!IH33=Výsledky!$JT$7,Tipy!IH33=Výsledky!$JT$8,Tipy!IH33=Výsledky!$JT$9),VLOOKUP(Tipy!IH33,'Kategórie hráčov'!$A$27:$B$76,2,FALSE),0))</f>
        <v>0</v>
      </c>
      <c r="JU39" s="62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5" t="str">
        <f>IF(ISBLANK($JV$3),"",IF(ISBLANK(Tipy!ID33),"-",SUM(JQ39:JU39)))</f>
        <v>-</v>
      </c>
      <c r="JW39" s="64"/>
      <c r="JX39" s="61">
        <f>IF(ISBLANK($KQ$3),"",IF(ISBLANK(Tipy!IJ33),0,IF(AND(Tipy!IJ33=Výsledky!$KO$3,Tipy!IL33=Výsledky!$KQ$3),60,0)))</f>
        <v>0</v>
      </c>
      <c r="JY39" s="61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61">
        <f>IF(ISBLANK($KQ$3),"",IF(OR(Tipy!IM33=Výsledky!$JX$6,Tipy!IM33=Výsledky!$JX$7,Tipy!IM33=Výsledky!$JX$8,Tipy!IM33=Výsledky!$JX$9),IF(VLOOKUP(Tipy!IM33,'Kategórie hráčov'!$A$2:$B$46,2,FALSE)=30,30,20),0))</f>
        <v>0</v>
      </c>
      <c r="KA39" s="61">
        <f>IF(ISBLANK($KQ$3),"",IF(OR(Tipy!IN33=Výsledky!$KA$6,Tipy!IN33=Výsledky!$KA$7,Tipy!IN33=Výsledky!$KA$8,Tipy!IN33=Výsledky!$KA$9),IF(VLOOKUP(Tipy!IN33,'Kategórie hráčov'!$A$2:$B$46,2,FALSE)=30,30,20),0))</f>
        <v>0</v>
      </c>
      <c r="KB39" s="62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5" t="str">
        <f>IF(ISBLANK($KQ$3),"",IF(ISBLANK(Tipy!IJ33),"-",SUM(JX39:KB39)))</f>
        <v>-</v>
      </c>
      <c r="KD39" s="64"/>
      <c r="KE39" s="61">
        <f>IF(ISBLANK($KJ$3),"",IF(ISBLANK(Tipy!IP33),0,IF(AND(Tipy!IP33=Výsledky!$KH$3,Tipy!IR33=Výsledky!$KJ$3),60,0)))</f>
        <v>0</v>
      </c>
      <c r="KF39" s="61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61">
        <f>IF(ISBLANK($KJ$3),"",IF(OR(Tipy!IS33=Výsledky!$KE$6,Tipy!IS33=Výsledky!$KE$7,Tipy!IS33=Výsledky!$KE$8,Tipy!IS33=Výsledky!$KE$9),VLOOKUP(Tipy!IS33,'Kategórie hráčov'!$A$2:$B$51,2,FALSE),0))</f>
        <v>0</v>
      </c>
      <c r="KH39" s="61">
        <f>IF(ISBLANK($KJ$3),"",IF(OR(Tipy!IT33=Výsledky!$KH$6,Tipy!IT33=Výsledky!$KH$7,Tipy!IT33=Výsledky!$KH$8,Tipy!IT33=Výsledky!$KH$9),VLOOKUP(Tipy!IT33,'Kategórie hráčov'!$A$27:$B$76,2,FALSE),0))</f>
        <v>0</v>
      </c>
      <c r="KI39" s="62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5" t="str">
        <f>IF(ISBLANK($KJ$3),"",IF(ISBLANK(Tipy!IP33),"-",SUM(KE39:KI39)))</f>
        <v>-</v>
      </c>
      <c r="KK39" s="64"/>
      <c r="KL39" s="61">
        <f>IF(ISBLANK($KQ$3),"",IF(ISBLANK(Tipy!IV33),0,IF(AND(Tipy!IV33=Výsledky!$KO$3,Tipy!IX33=Výsledky!$KQ$3),60,0)))</f>
        <v>0</v>
      </c>
      <c r="KM39" s="61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61">
        <f>IF(ISBLANK($KQ$3),"",IF(OR(Tipy!IY33=Výsledky!$KL$6,Tipy!IY33=Výsledky!$KL$7,Tipy!IY33=Výsledky!$KL$8,Tipy!IY33=Výsledky!$KL$9),VLOOKUP(Tipy!IY33,'Kategórie hráčov'!$A$2:$B$51,2,FALSE),0))</f>
        <v>0</v>
      </c>
      <c r="KO39" s="61">
        <f>IF(ISBLANK($KQ$3),"",IF(OR(Tipy!IZ33=Výsledky!$KO$6,Tipy!IZ33=Výsledky!$KO$7,Tipy!IZ33=Výsledky!$KO$8,Tipy!IZ33=Výsledky!$KO$9),VLOOKUP(Tipy!IZ33,'Kategórie hráčov'!$A$27:$B$76,2,FALSE),0))</f>
        <v>0</v>
      </c>
      <c r="KP39" s="62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5" t="str">
        <f>IF(ISBLANK($KJ$3),"",IF(ISBLANK(Tipy!IV33),"-",SUM(KL39:KP39)))</f>
        <v>-</v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>
        <f>IF(ISBLANK($JH$3),"",IF(ISBLANK(Tipy!JU33),0,IF(AND(Tipy!JU33=Výsledky!$JF$3,Tipy!JW33=Výsledky!$JH$3),60,0)))</f>
        <v>0</v>
      </c>
      <c r="LH39" s="61" t="e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>#VALUE!</v>
      </c>
      <c r="LI39" s="61" t="e">
        <f>IF(ISBLANK($JH$3),"",IF(OR(Tipy!JX33=Výsledky!#REF!,Tipy!JX33=Výsledky!#REF!,Tipy!JX33=Výsledky!#REF!,Tipy!JX33=Výsledky!$JJ$9),IF(VLOOKUP(Tipy!JX33,'Kategórie hráčov'!$A$2:$B$46,2,FALSE)=30,30,20),0))</f>
        <v>#REF!</v>
      </c>
      <c r="LJ39" s="61" t="e">
        <f>IF(ISBLANK($JH$3),"",IF(OR(Tipy!JY33=Výsledky!#REF!,Tipy!JY33=Výsledky!#REF!,Tipy!JY33=Výsledky!#REF!,Tipy!JY33=Výsledky!$JM$9),IF(VLOOKUP(Tipy!JY33,'Kategórie hráčov'!$A$2:$B$46,2,FALSE)=30,30,20),0))</f>
        <v>#REF!</v>
      </c>
      <c r="LK39" s="62">
        <f>IF(ISBLANK($JH$3),"",IF(ISBLANK(Tipy!JU33),0,IF(OR(AND(Tipy!JU33=Výsledky!$JF$3,OR(Tipy!JW33=Výsledky!$JH$3+1,Tipy!JW33=Výsledky!$JH$3-1)),AND(Tipy!JW33=Výsledky!$JH$3,OR(Tipy!JU33=Výsledky!$JF$3+1,Tipy!JU33=Výsledky!$JF$3-1))),10,0)))</f>
        <v>0</v>
      </c>
      <c r="LL39" s="65" t="e">
        <f>IF(ISBLANK($JH$3),"",IF(ISBLANK(Tipy!JU33),"-",SUM(LG39:LK39)))</f>
        <v>#VALUE!</v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>
        <f>IF(ISBLANK($JH$3),"",IF(ISBLANK(Tipy!KI33),0,IF(AND(Tipy!KI33=Výsledky!$JF$3,Tipy!KK33=Výsledky!$JH$3),60,0)))</f>
        <v>0</v>
      </c>
      <c r="LV39" s="61" t="e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>#VALUE!</v>
      </c>
      <c r="LW39" s="61" t="e">
        <f>IF(ISBLANK($JH$3),"",IF(OR(Tipy!KL33=Výsledky!#REF!,Tipy!KL33=Výsledky!#REF!,Tipy!KL33=Výsledky!#REF!,Tipy!KL33=Výsledky!$JJ$9),IF(VLOOKUP(Tipy!KL33,'Kategórie hráčov'!$A$2:$B$46,2,FALSE)=30,30,20),0))</f>
        <v>#REF!</v>
      </c>
      <c r="LX39" s="61" t="e">
        <f>IF(ISBLANK($JH$3),"",IF(OR(Tipy!KM33=Výsledky!#REF!,Tipy!KM33=Výsledky!#REF!,Tipy!KM33=Výsledky!#REF!,Tipy!KM33=Výsledky!$JM$9),IF(VLOOKUP(Tipy!KM33,'Kategórie hráčov'!$A$2:$B$46,2,FALSE)=30,30,20),0))</f>
        <v>#REF!</v>
      </c>
      <c r="LY39" s="62">
        <f>IF(ISBLANK($JH$3),"",IF(ISBLANK(Tipy!KI33),0,IF(OR(AND(Tipy!KI33=Výsledky!$JF$3,OR(Tipy!KK33=Výsledky!$JH$3+1,Tipy!KK33=Výsledky!$JH$3-1)),AND(Tipy!KK33=Výsledky!$JH$3,OR(Tipy!KI33=Výsledky!$JF$3+1,Tipy!KI33=Výsledky!$JF$3-1))),10,0)))</f>
        <v>0</v>
      </c>
      <c r="LZ39" s="65" t="e">
        <f>IF(ISBLANK($JH$3),"",IF(ISBLANK(Tipy!KI33),"-",SUM(LU39:LY39)))</f>
        <v>#VALUE!</v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>
        <f>IF(ISBLANK($JA$3),"",IF(ISBLANK(Tipy!HL34),0,IF(AND(Tipy!HL34=Výsledky!$IY$3,Tipy!HN34=Výsledky!$JA$3),60,0)))</f>
        <v>0</v>
      </c>
      <c r="IW40" s="61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61">
        <f>IF(ISBLANK($JA$3),"",IF(OR(Tipy!HO34=Výsledky!$IV$6,Tipy!HO34=Výsledky!$IV$7,Tipy!HO34=Výsledky!$IV$8,Tipy!HO34=Výsledky!$IV$9),IF(VLOOKUP(Tipy!HO34,'Kategórie hráčov'!$A$2:$B$46,2,FALSE)=30,30,20),0))</f>
        <v>0</v>
      </c>
      <c r="IY40" s="61">
        <f>IF(ISBLANK($JA$3),"",IF(OR(Tipy!HP34=Výsledky!$IY$6,Tipy!HP34=Výsledky!$IY$7,Tipy!HP34=Výsledky!$IY$8,Tipy!HP34=Výsledky!$IY$9),IF(VLOOKUP(Tipy!HP34,'Kategórie hráčov'!$A$2:$B$46,2,FALSE)=30,30,20),0))</f>
        <v>0</v>
      </c>
      <c r="IZ40" s="62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5">
        <f>IF(ISBLANK($JA$3),"",IF(ISBLANK(Tipy!HL34),"-",SUM(IV40:IZ40)))</f>
        <v>0</v>
      </c>
      <c r="JB40" s="64"/>
      <c r="JC40" s="102">
        <f>IF(ISBLANK($JH$3),"",IF(ISBLANK(Tipy!HR34),0,IF(AND(Tipy!HR34=Výsledky!$JF$3,Tipy!HT34=Výsledky!$JH$3),60,0)))</f>
        <v>0</v>
      </c>
      <c r="JD40" s="101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101">
        <f>IF(ISBLANK($JH$3),"",IF(OR(Tipy!HU34=Výsledky!$JC$6,Tipy!HU34=Výsledky!$JC$7,Tipy!HU34=Výsledky!$JC$8,Tipy!HU34=Výsledky!$JC$9),VLOOKUP(Tipy!HU34,'Kategórie hráčov'!$A$2:$B$51,2,FALSE),0))</f>
        <v>20</v>
      </c>
      <c r="JF40" s="101">
        <f>IF(ISBLANK($JH$3),"",IF(OR(Tipy!HV34=Výsledky!$JF$6,Tipy!HV34=Výsledky!$JF$7,Tipy!HV34=Výsledky!$JF$8,Tipy!HV34=Výsledky!$JF$9),VLOOKUP(Tipy!HV34,'Kategórie hráčov'!$A$27:$B$76,2,FALSE),0))</f>
        <v>0</v>
      </c>
      <c r="JG40" s="303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63">
        <f>IF(ISBLANK($JH$3),"",IF(ISBLANK(Tipy!HR34),"-",SUM(JC40:JG40)))</f>
        <v>50</v>
      </c>
      <c r="JI40" s="64"/>
      <c r="JJ40" s="61">
        <f>IF(ISBLANK($JH$3),"",IF(ISBLANK(Tipy!HX34),0,IF(AND(Tipy!HX34=Výsledky!$JF$3,Tipy!HZ34=Výsledky!$JH$3),60,0)))</f>
        <v>0</v>
      </c>
      <c r="JK40" s="61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61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61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62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5" t="str">
        <f>IF(ISBLANK($JH$3),"",IF(ISBLANK(Tipy!HX34),"-",SUM(JJ40:JN40)))</f>
        <v>-</v>
      </c>
      <c r="JP40" s="64"/>
      <c r="JQ40" s="61">
        <f>IF(ISBLANK($JV$3),"",IF(ISBLANK(Tipy!ID34),0,IF(AND(Tipy!ID34=Výsledky!$JT$3,Tipy!IF34=Výsledky!$JV$3),60,0)))</f>
        <v>0</v>
      </c>
      <c r="JR40" s="61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61">
        <f>IF(ISBLANK($JV$3),"",IF(OR(Tipy!IG34=Výsledky!$JQ$6,Tipy!IG34=Výsledky!$JQ$7,Tipy!IG34=Výsledky!$JQ$8,Tipy!IG34=Výsledky!$JQ$9),VLOOKUP(Tipy!IG34,'Kategórie hráčov'!$A$2:$B$51,2,FALSE),0))</f>
        <v>0</v>
      </c>
      <c r="JT40" s="61">
        <f>IF(ISBLANK($JV$3),"",IF(OR(Tipy!IH34=Výsledky!$JT$6,Tipy!IH34=Výsledky!$JT$7,Tipy!IH34=Výsledky!$JT$8,Tipy!IH34=Výsledky!$JT$9),VLOOKUP(Tipy!IH34,'Kategórie hráčov'!$A$27:$B$76,2,FALSE),0))</f>
        <v>0</v>
      </c>
      <c r="JU40" s="62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5">
        <f>IF(ISBLANK($JV$3),"",IF(ISBLANK(Tipy!ID34),"-",SUM(JQ40:JU40)))</f>
        <v>20</v>
      </c>
      <c r="JW40" s="64"/>
      <c r="JX40" s="61">
        <f>IF(ISBLANK($KQ$3),"",IF(ISBLANK(Tipy!IJ34),0,IF(AND(Tipy!IJ34=Výsledky!$KO$3,Tipy!IL34=Výsledky!$KQ$3),60,0)))</f>
        <v>0</v>
      </c>
      <c r="JY40" s="61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61">
        <f>IF(ISBLANK($KQ$3),"",IF(OR(Tipy!IM34=Výsledky!$JX$6,Tipy!IM34=Výsledky!$JX$7,Tipy!IM34=Výsledky!$JX$8,Tipy!IM34=Výsledky!$JX$9),IF(VLOOKUP(Tipy!IM34,'Kategórie hráčov'!$A$2:$B$46,2,FALSE)=30,30,20),0))</f>
        <v>0</v>
      </c>
      <c r="KA40" s="61">
        <f>IF(ISBLANK($KQ$3),"",IF(OR(Tipy!IN34=Výsledky!$KA$6,Tipy!IN34=Výsledky!$KA$7,Tipy!IN34=Výsledky!$KA$8,Tipy!IN34=Výsledky!$KA$9),IF(VLOOKUP(Tipy!IN34,'Kategórie hráčov'!$A$2:$B$46,2,FALSE)=30,30,20),0))</f>
        <v>0</v>
      </c>
      <c r="KB40" s="62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5" t="str">
        <f>IF(ISBLANK($KQ$3),"",IF(ISBLANK(Tipy!IJ34),"-",SUM(JX40:KB40)))</f>
        <v>-</v>
      </c>
      <c r="KD40" s="64"/>
      <c r="KE40" s="61">
        <f>IF(ISBLANK($KJ$3),"",IF(ISBLANK(Tipy!IP34),0,IF(AND(Tipy!IP34=Výsledky!$KH$3,Tipy!IR34=Výsledky!$KJ$3),60,0)))</f>
        <v>0</v>
      </c>
      <c r="KF40" s="61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61">
        <f>IF(ISBLANK($KJ$3),"",IF(OR(Tipy!IS34=Výsledky!$KE$6,Tipy!IS34=Výsledky!$KE$7,Tipy!IS34=Výsledky!$KE$8,Tipy!IS34=Výsledky!$KE$9),VLOOKUP(Tipy!IS34,'Kategórie hráčov'!$A$2:$B$51,2,FALSE),0))</f>
        <v>20</v>
      </c>
      <c r="KH40" s="61">
        <f>IF(ISBLANK($KJ$3),"",IF(OR(Tipy!IT34=Výsledky!$KH$6,Tipy!IT34=Výsledky!$KH$7,Tipy!IT34=Výsledky!$KH$8,Tipy!IT34=Výsledky!$KH$9),VLOOKUP(Tipy!IT34,'Kategórie hráčov'!$A$27:$B$76,2,FALSE),0))</f>
        <v>0</v>
      </c>
      <c r="KI40" s="62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5">
        <f>IF(ISBLANK($KJ$3),"",IF(ISBLANK(Tipy!IP34),"-",SUM(KE40:KI40)))</f>
        <v>40</v>
      </c>
      <c r="KK40" s="64"/>
      <c r="KL40" s="61">
        <f>IF(ISBLANK($KQ$3),"",IF(ISBLANK(Tipy!IV34),0,IF(AND(Tipy!IV34=Výsledky!$KO$3,Tipy!IX34=Výsledky!$KQ$3),60,0)))</f>
        <v>0</v>
      </c>
      <c r="KM40" s="61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61">
        <f>IF(ISBLANK($KQ$3),"",IF(OR(Tipy!IY34=Výsledky!$KL$6,Tipy!IY34=Výsledky!$KL$7,Tipy!IY34=Výsledky!$KL$8,Tipy!IY34=Výsledky!$KL$9),VLOOKUP(Tipy!IY34,'Kategórie hráčov'!$A$2:$B$51,2,FALSE),0))</f>
        <v>0</v>
      </c>
      <c r="KO40" s="61">
        <f>IF(ISBLANK($KQ$3),"",IF(OR(Tipy!IZ34=Výsledky!$KO$6,Tipy!IZ34=Výsledky!$KO$7,Tipy!IZ34=Výsledky!$KO$8,Tipy!IZ34=Výsledky!$KO$9),VLOOKUP(Tipy!IZ34,'Kategórie hráčov'!$A$27:$B$76,2,FALSE),0))</f>
        <v>0</v>
      </c>
      <c r="KP40" s="62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5">
        <f>IF(ISBLANK($KJ$3),"",IF(ISBLANK(Tipy!IV34),"-",SUM(KL40:KP40)))</f>
        <v>0</v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>
        <f>IF(ISBLANK($JH$3),"",IF(ISBLANK(Tipy!JU34),0,IF(AND(Tipy!JU34=Výsledky!$JF$3,Tipy!JW34=Výsledky!$JH$3),60,0)))</f>
        <v>0</v>
      </c>
      <c r="LH40" s="61" t="e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>#VALUE!</v>
      </c>
      <c r="LI40" s="61" t="e">
        <f>IF(ISBLANK($JH$3),"",IF(OR(Tipy!JX34=Výsledky!#REF!,Tipy!JX34=Výsledky!#REF!,Tipy!JX34=Výsledky!#REF!,Tipy!JX34=Výsledky!$JJ$9),IF(VLOOKUP(Tipy!JX34,'Kategórie hráčov'!$A$2:$B$46,2,FALSE)=30,30,20),0))</f>
        <v>#REF!</v>
      </c>
      <c r="LJ40" s="61" t="e">
        <f>IF(ISBLANK($JH$3),"",IF(OR(Tipy!JY34=Výsledky!#REF!,Tipy!JY34=Výsledky!#REF!,Tipy!JY34=Výsledky!#REF!,Tipy!JY34=Výsledky!$JM$9),IF(VLOOKUP(Tipy!JY34,'Kategórie hráčov'!$A$2:$B$46,2,FALSE)=30,30,20),0))</f>
        <v>#REF!</v>
      </c>
      <c r="LK40" s="62">
        <f>IF(ISBLANK($JH$3),"",IF(ISBLANK(Tipy!JU34),0,IF(OR(AND(Tipy!JU34=Výsledky!$JF$3,OR(Tipy!JW34=Výsledky!$JH$3+1,Tipy!JW34=Výsledky!$JH$3-1)),AND(Tipy!JW34=Výsledky!$JH$3,OR(Tipy!JU34=Výsledky!$JF$3+1,Tipy!JU34=Výsledky!$JF$3-1))),10,0)))</f>
        <v>0</v>
      </c>
      <c r="LL40" s="65" t="e">
        <f>IF(ISBLANK($JH$3),"",IF(ISBLANK(Tipy!JU34),"-",SUM(LG40:LK40)))</f>
        <v>#VALUE!</v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>
        <f>IF(ISBLANK($JH$3),"",IF(ISBLANK(Tipy!KI34),0,IF(AND(Tipy!KI34=Výsledky!$JF$3,Tipy!KK34=Výsledky!$JH$3),60,0)))</f>
        <v>0</v>
      </c>
      <c r="LV40" s="61" t="e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>#VALUE!</v>
      </c>
      <c r="LW40" s="61" t="e">
        <f>IF(ISBLANK($JH$3),"",IF(OR(Tipy!KL34=Výsledky!#REF!,Tipy!KL34=Výsledky!#REF!,Tipy!KL34=Výsledky!#REF!,Tipy!KL34=Výsledky!$JJ$9),IF(VLOOKUP(Tipy!KL34,'Kategórie hráčov'!$A$2:$B$46,2,FALSE)=30,30,20),0))</f>
        <v>#REF!</v>
      </c>
      <c r="LX40" s="61" t="e">
        <f>IF(ISBLANK($JH$3),"",IF(OR(Tipy!KM34=Výsledky!#REF!,Tipy!KM34=Výsledky!#REF!,Tipy!KM34=Výsledky!#REF!,Tipy!KM34=Výsledky!$JM$9),IF(VLOOKUP(Tipy!KM34,'Kategórie hráčov'!$A$2:$B$46,2,FALSE)=30,30,20),0))</f>
        <v>#REF!</v>
      </c>
      <c r="LY40" s="62">
        <f>IF(ISBLANK($JH$3),"",IF(ISBLANK(Tipy!KI34),0,IF(OR(AND(Tipy!KI34=Výsledky!$JF$3,OR(Tipy!KK34=Výsledky!$JH$3+1,Tipy!KK34=Výsledky!$JH$3-1)),AND(Tipy!KK34=Výsledky!$JH$3,OR(Tipy!KI34=Výsledky!$JF$3+1,Tipy!KI34=Výsledky!$JF$3-1))),10,0)))</f>
        <v>0</v>
      </c>
      <c r="LZ40" s="65" t="e">
        <f>IF(ISBLANK($JH$3),"",IF(ISBLANK(Tipy!KI34),"-",SUM(LU40:LY40)))</f>
        <v>#VALUE!</v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>
        <f>IF(ISBLANK($JA$3),"",IF(ISBLANK(Tipy!HL35),0,IF(AND(Tipy!HL35=Výsledky!$IY$3,Tipy!HN35=Výsledky!$JA$3),60,0)))</f>
        <v>0</v>
      </c>
      <c r="IW41" s="61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61">
        <f>IF(ISBLANK($JA$3),"",IF(OR(Tipy!HO35=Výsledky!$IV$6,Tipy!HO35=Výsledky!$IV$7,Tipy!HO35=Výsledky!$IV$8,Tipy!HO35=Výsledky!$IV$9),IF(VLOOKUP(Tipy!HO35,'Kategórie hráčov'!$A$2:$B$46,2,FALSE)=30,30,20),0))</f>
        <v>0</v>
      </c>
      <c r="IY41" s="61">
        <f>IF(ISBLANK($JA$3),"",IF(OR(Tipy!HP35=Výsledky!$IY$6,Tipy!HP35=Výsledky!$IY$7,Tipy!HP35=Výsledky!$IY$8,Tipy!HP35=Výsledky!$IY$9),IF(VLOOKUP(Tipy!HP35,'Kategórie hráčov'!$A$2:$B$46,2,FALSE)=30,30,20),0))</f>
        <v>0</v>
      </c>
      <c r="IZ41" s="62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5" t="str">
        <f>IF(ISBLANK($JA$3),"",IF(ISBLANK(Tipy!HL35),"-",SUM(IV41:IZ41)))</f>
        <v>-</v>
      </c>
      <c r="JB41" s="64"/>
      <c r="JC41" s="102">
        <f>IF(ISBLANK($JH$3),"",IF(ISBLANK(Tipy!HR35),0,IF(AND(Tipy!HR35=Výsledky!$JF$3,Tipy!HT35=Výsledky!$JH$3),60,0)))</f>
        <v>0</v>
      </c>
      <c r="JD41" s="101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01">
        <f>IF(ISBLANK($JH$3),"",IF(OR(Tipy!HU35=Výsledky!$JC$6,Tipy!HU35=Výsledky!$JC$7,Tipy!HU35=Výsledky!$JC$8,Tipy!HU35=Výsledky!$JC$9),VLOOKUP(Tipy!HU35,'Kategórie hráčov'!$A$2:$B$51,2,FALSE),0))</f>
        <v>0</v>
      </c>
      <c r="JF41" s="101">
        <f>IF(ISBLANK($JH$3),"",IF(OR(Tipy!HV35=Výsledky!$JF$6,Tipy!HV35=Výsledky!$JF$7,Tipy!HV35=Výsledky!$JF$8,Tipy!HV35=Výsledky!$JF$9),VLOOKUP(Tipy!HV35,'Kategórie hráčov'!$A$27:$B$76,2,FALSE),0))</f>
        <v>0</v>
      </c>
      <c r="JG41" s="30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63" t="str">
        <f>IF(ISBLANK($JH$3),"",IF(ISBLANK(Tipy!HR35),"-",SUM(JC41:JG41)))</f>
        <v>-</v>
      </c>
      <c r="JI41" s="64"/>
      <c r="JJ41" s="61">
        <f>IF(ISBLANK($JH$3),"",IF(ISBLANK(Tipy!HX35),0,IF(AND(Tipy!HX35=Výsledky!$JF$3,Tipy!HZ35=Výsledky!$JH$3),60,0)))</f>
        <v>0</v>
      </c>
      <c r="JK41" s="61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61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61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62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5" t="str">
        <f>IF(ISBLANK($JH$3),"",IF(ISBLANK(Tipy!HX35),"-",SUM(JJ41:JN41)))</f>
        <v>-</v>
      </c>
      <c r="JP41" s="64"/>
      <c r="JQ41" s="61">
        <f>IF(ISBLANK($JV$3),"",IF(ISBLANK(Tipy!ID35),0,IF(AND(Tipy!ID35=Výsledky!$JT$3,Tipy!IF35=Výsledky!$JV$3),60,0)))</f>
        <v>0</v>
      </c>
      <c r="JR41" s="61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61">
        <f>IF(ISBLANK($JV$3),"",IF(OR(Tipy!IG35=Výsledky!$JQ$6,Tipy!IG35=Výsledky!$JQ$7,Tipy!IG35=Výsledky!$JQ$8,Tipy!IG35=Výsledky!$JQ$9),VLOOKUP(Tipy!IG35,'Kategórie hráčov'!$A$2:$B$51,2,FALSE),0))</f>
        <v>0</v>
      </c>
      <c r="JT41" s="61">
        <f>IF(ISBLANK($JV$3),"",IF(OR(Tipy!IH35=Výsledky!$JT$6,Tipy!IH35=Výsledky!$JT$7,Tipy!IH35=Výsledky!$JT$8,Tipy!IH35=Výsledky!$JT$9),VLOOKUP(Tipy!IH35,'Kategórie hráčov'!$A$27:$B$76,2,FALSE),0))</f>
        <v>0</v>
      </c>
      <c r="JU41" s="62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5" t="str">
        <f>IF(ISBLANK($JV$3),"",IF(ISBLANK(Tipy!ID35),"-",SUM(JQ41:JU41)))</f>
        <v>-</v>
      </c>
      <c r="JW41" s="64"/>
      <c r="JX41" s="61">
        <f>IF(ISBLANK($KQ$3),"",IF(ISBLANK(Tipy!IJ35),0,IF(AND(Tipy!IJ35=Výsledky!$KO$3,Tipy!IL35=Výsledky!$KQ$3),60,0)))</f>
        <v>0</v>
      </c>
      <c r="JY41" s="61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61">
        <f>IF(ISBLANK($KQ$3),"",IF(OR(Tipy!IM35=Výsledky!$JX$6,Tipy!IM35=Výsledky!$JX$7,Tipy!IM35=Výsledky!$JX$8,Tipy!IM35=Výsledky!$JX$9),IF(VLOOKUP(Tipy!IM35,'Kategórie hráčov'!$A$2:$B$46,2,FALSE)=30,30,20),0))</f>
        <v>0</v>
      </c>
      <c r="KA41" s="61">
        <f>IF(ISBLANK($KQ$3),"",IF(OR(Tipy!IN35=Výsledky!$KA$6,Tipy!IN35=Výsledky!$KA$7,Tipy!IN35=Výsledky!$KA$8,Tipy!IN35=Výsledky!$KA$9),IF(VLOOKUP(Tipy!IN35,'Kategórie hráčov'!$A$2:$B$46,2,FALSE)=30,30,20),0))</f>
        <v>0</v>
      </c>
      <c r="KB41" s="62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5" t="str">
        <f>IF(ISBLANK($KQ$3),"",IF(ISBLANK(Tipy!IJ35),"-",SUM(JX41:KB41)))</f>
        <v>-</v>
      </c>
      <c r="KD41" s="64"/>
      <c r="KE41" s="61">
        <f>IF(ISBLANK($KJ$3),"",IF(ISBLANK(Tipy!IP35),0,IF(AND(Tipy!IP35=Výsledky!$KH$3,Tipy!IR35=Výsledky!$KJ$3),60,0)))</f>
        <v>0</v>
      </c>
      <c r="KF41" s="61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61">
        <f>IF(ISBLANK($KJ$3),"",IF(OR(Tipy!IS35=Výsledky!$KE$6,Tipy!IS35=Výsledky!$KE$7,Tipy!IS35=Výsledky!$KE$8,Tipy!IS35=Výsledky!$KE$9),VLOOKUP(Tipy!IS35,'Kategórie hráčov'!$A$2:$B$51,2,FALSE),0))</f>
        <v>0</v>
      </c>
      <c r="KH41" s="61">
        <f>IF(ISBLANK($KJ$3),"",IF(OR(Tipy!IT35=Výsledky!$KH$6,Tipy!IT35=Výsledky!$KH$7,Tipy!IT35=Výsledky!$KH$8,Tipy!IT35=Výsledky!$KH$9),VLOOKUP(Tipy!IT35,'Kategórie hráčov'!$A$27:$B$76,2,FALSE),0))</f>
        <v>0</v>
      </c>
      <c r="KI41" s="62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5" t="str">
        <f>IF(ISBLANK($KJ$3),"",IF(ISBLANK(Tipy!IP35),"-",SUM(KE41:KI41)))</f>
        <v>-</v>
      </c>
      <c r="KK41" s="64"/>
      <c r="KL41" s="61">
        <f>IF(ISBLANK($KQ$3),"",IF(ISBLANK(Tipy!IV35),0,IF(AND(Tipy!IV35=Výsledky!$KO$3,Tipy!IX35=Výsledky!$KQ$3),60,0)))</f>
        <v>0</v>
      </c>
      <c r="KM41" s="61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61">
        <f>IF(ISBLANK($KQ$3),"",IF(OR(Tipy!IY35=Výsledky!$KL$6,Tipy!IY35=Výsledky!$KL$7,Tipy!IY35=Výsledky!$KL$8,Tipy!IY35=Výsledky!$KL$9),VLOOKUP(Tipy!IY35,'Kategórie hráčov'!$A$2:$B$51,2,FALSE),0))</f>
        <v>0</v>
      </c>
      <c r="KO41" s="61">
        <f>IF(ISBLANK($KQ$3),"",IF(OR(Tipy!IZ35=Výsledky!$KO$6,Tipy!IZ35=Výsledky!$KO$7,Tipy!IZ35=Výsledky!$KO$8,Tipy!IZ35=Výsledky!$KO$9),VLOOKUP(Tipy!IZ35,'Kategórie hráčov'!$A$27:$B$76,2,FALSE),0))</f>
        <v>0</v>
      </c>
      <c r="KP41" s="62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5" t="str">
        <f>IF(ISBLANK($KJ$3),"",IF(ISBLANK(Tipy!IV35),"-",SUM(KL41:KP41)))</f>
        <v>-</v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>
        <f>IF(ISBLANK($JH$3),"",IF(ISBLANK(Tipy!JU35),0,IF(AND(Tipy!JU35=Výsledky!$JF$3,Tipy!JW35=Výsledky!$JH$3),60,0)))</f>
        <v>0</v>
      </c>
      <c r="LH41" s="61" t="e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>#VALUE!</v>
      </c>
      <c r="LI41" s="61" t="e">
        <f>IF(ISBLANK($JH$3),"",IF(OR(Tipy!JX35=Výsledky!#REF!,Tipy!JX35=Výsledky!#REF!,Tipy!JX35=Výsledky!#REF!,Tipy!JX35=Výsledky!$JJ$9),IF(VLOOKUP(Tipy!JX35,'Kategórie hráčov'!$A$2:$B$46,2,FALSE)=30,30,20),0))</f>
        <v>#REF!</v>
      </c>
      <c r="LJ41" s="61" t="e">
        <f>IF(ISBLANK($JH$3),"",IF(OR(Tipy!JY35=Výsledky!#REF!,Tipy!JY35=Výsledky!#REF!,Tipy!JY35=Výsledky!#REF!,Tipy!JY35=Výsledky!$JM$9),IF(VLOOKUP(Tipy!JY35,'Kategórie hráčov'!$A$2:$B$46,2,FALSE)=30,30,20),0))</f>
        <v>#REF!</v>
      </c>
      <c r="LK41" s="62">
        <f>IF(ISBLANK($JH$3),"",IF(ISBLANK(Tipy!JU35),0,IF(OR(AND(Tipy!JU35=Výsledky!$JF$3,OR(Tipy!JW35=Výsledky!$JH$3+1,Tipy!JW35=Výsledky!$JH$3-1)),AND(Tipy!JW35=Výsledky!$JH$3,OR(Tipy!JU35=Výsledky!$JF$3+1,Tipy!JU35=Výsledky!$JF$3-1))),10,0)))</f>
        <v>0</v>
      </c>
      <c r="LL41" s="65" t="e">
        <f>IF(ISBLANK($JH$3),"",IF(ISBLANK(Tipy!JU35),"-",SUM(LG41:LK41)))</f>
        <v>#VALUE!</v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>
        <f>IF(ISBLANK($JH$3),"",IF(ISBLANK(Tipy!KI35),0,IF(AND(Tipy!KI35=Výsledky!$JF$3,Tipy!KK35=Výsledky!$JH$3),60,0)))</f>
        <v>0</v>
      </c>
      <c r="LV41" s="61" t="e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>#VALUE!</v>
      </c>
      <c r="LW41" s="61" t="e">
        <f>IF(ISBLANK($JH$3),"",IF(OR(Tipy!KL35=Výsledky!#REF!,Tipy!KL35=Výsledky!#REF!,Tipy!KL35=Výsledky!#REF!,Tipy!KL35=Výsledky!$JJ$9),IF(VLOOKUP(Tipy!KL35,'Kategórie hráčov'!$A$2:$B$46,2,FALSE)=30,30,20),0))</f>
        <v>#REF!</v>
      </c>
      <c r="LX41" s="61" t="e">
        <f>IF(ISBLANK($JH$3),"",IF(OR(Tipy!KM35=Výsledky!#REF!,Tipy!KM35=Výsledky!#REF!,Tipy!KM35=Výsledky!#REF!,Tipy!KM35=Výsledky!$JM$9),IF(VLOOKUP(Tipy!KM35,'Kategórie hráčov'!$A$2:$B$46,2,FALSE)=30,30,20),0))</f>
        <v>#REF!</v>
      </c>
      <c r="LY41" s="62">
        <f>IF(ISBLANK($JH$3),"",IF(ISBLANK(Tipy!KI35),0,IF(OR(AND(Tipy!KI35=Výsledky!$JF$3,OR(Tipy!KK35=Výsledky!$JH$3+1,Tipy!KK35=Výsledky!$JH$3-1)),AND(Tipy!KK35=Výsledky!$JH$3,OR(Tipy!KI35=Výsledky!$JF$3+1,Tipy!KI35=Výsledky!$JF$3-1))),10,0)))</f>
        <v>0</v>
      </c>
      <c r="LZ41" s="65" t="e">
        <f>IF(ISBLANK($JH$3),"",IF(ISBLANK(Tipy!KI35),"-",SUM(LU41:LY41)))</f>
        <v>#VALUE!</v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>
        <f>IF(ISBLANK($JA$3),"",IF(ISBLANK(Tipy!HL36),0,IF(AND(Tipy!HL36=Výsledky!$IY$3,Tipy!HN36=Výsledky!$JA$3),60,0)))</f>
        <v>0</v>
      </c>
      <c r="IW42" s="61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61">
        <f>IF(ISBLANK($JA$3),"",IF(OR(Tipy!HO36=Výsledky!$IV$6,Tipy!HO36=Výsledky!$IV$7,Tipy!HO36=Výsledky!$IV$8,Tipy!HO36=Výsledky!$IV$9),IF(VLOOKUP(Tipy!HO36,'Kategórie hráčov'!$A$2:$B$46,2,FALSE)=30,30,20),0))</f>
        <v>0</v>
      </c>
      <c r="IY42" s="61">
        <f>IF(ISBLANK($JA$3),"",IF(OR(Tipy!HP36=Výsledky!$IY$6,Tipy!HP36=Výsledky!$IY$7,Tipy!HP36=Výsledky!$IY$8,Tipy!HP36=Výsledky!$IY$9),IF(VLOOKUP(Tipy!HP36,'Kategórie hráčov'!$A$2:$B$46,2,FALSE)=30,30,20),0))</f>
        <v>0</v>
      </c>
      <c r="IZ42" s="62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5">
        <f>IF(ISBLANK($JA$3),"",IF(ISBLANK(Tipy!HL36),"-",SUM(IV42:IZ42)))</f>
        <v>0</v>
      </c>
      <c r="JB42" s="64"/>
      <c r="JC42" s="102">
        <f>IF(ISBLANK($JH$3),"",IF(ISBLANK(Tipy!HR36),0,IF(AND(Tipy!HR36=Výsledky!$JF$3,Tipy!HT36=Výsledky!$JH$3),60,0)))</f>
        <v>60</v>
      </c>
      <c r="JD42" s="101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01">
        <f>IF(ISBLANK($JH$3),"",IF(OR(Tipy!HU36=Výsledky!$JC$6,Tipy!HU36=Výsledky!$JC$7,Tipy!HU36=Výsledky!$JC$8,Tipy!HU36=Výsledky!$JC$9),VLOOKUP(Tipy!HU36,'Kategórie hráčov'!$A$2:$B$51,2,FALSE),0))</f>
        <v>20</v>
      </c>
      <c r="JF42" s="101">
        <f>IF(ISBLANK($JH$3),"",IF(OR(Tipy!HV36=Výsledky!$JF$6,Tipy!HV36=Výsledky!$JF$7,Tipy!HV36=Výsledky!$JF$8,Tipy!HV36=Výsledky!$JF$9),VLOOKUP(Tipy!HV36,'Kategórie hráčov'!$A$27:$B$76,2,FALSE),0))</f>
        <v>0</v>
      </c>
      <c r="JG42" s="30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63">
        <f>IF(ISBLANK($JH$3),"",IF(ISBLANK(Tipy!HR36),"-",SUM(JC42:JG42)))</f>
        <v>80</v>
      </c>
      <c r="JI42" s="64"/>
      <c r="JJ42" s="61">
        <f>IF(ISBLANK($JH$3),"",IF(ISBLANK(Tipy!HX36),0,IF(AND(Tipy!HX36=Výsledky!$JF$3,Tipy!HZ36=Výsledky!$JH$3),60,0)))</f>
        <v>0</v>
      </c>
      <c r="JK42" s="61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61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61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62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5" t="str">
        <f>IF(ISBLANK($JH$3),"",IF(ISBLANK(Tipy!HX36),"-",SUM(JJ42:JN42)))</f>
        <v>-</v>
      </c>
      <c r="JP42" s="64"/>
      <c r="JQ42" s="61">
        <f>IF(ISBLANK($JV$3),"",IF(ISBLANK(Tipy!ID36),0,IF(AND(Tipy!ID36=Výsledky!$JT$3,Tipy!IF36=Výsledky!$JV$3),60,0)))</f>
        <v>0</v>
      </c>
      <c r="JR42" s="61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61">
        <f>IF(ISBLANK($JV$3),"",IF(OR(Tipy!IG36=Výsledky!$JQ$6,Tipy!IG36=Výsledky!$JQ$7,Tipy!IG36=Výsledky!$JQ$8,Tipy!IG36=Výsledky!$JQ$9),VLOOKUP(Tipy!IG36,'Kategórie hráčov'!$A$2:$B$51,2,FALSE),0))</f>
        <v>20</v>
      </c>
      <c r="JT42" s="61">
        <f>IF(ISBLANK($JV$3),"",IF(OR(Tipy!IH36=Výsledky!$JT$6,Tipy!IH36=Výsledky!$JT$7,Tipy!IH36=Výsledky!$JT$8,Tipy!IH36=Výsledky!$JT$9),VLOOKUP(Tipy!IH36,'Kategórie hráčov'!$A$27:$B$76,2,FALSE),0))</f>
        <v>0</v>
      </c>
      <c r="JU42" s="62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5">
        <f>IF(ISBLANK($JV$3),"",IF(ISBLANK(Tipy!ID36),"-",SUM(JQ42:JU42)))</f>
        <v>40</v>
      </c>
      <c r="JW42" s="64"/>
      <c r="JX42" s="61">
        <f>IF(ISBLANK($KQ$3),"",IF(ISBLANK(Tipy!IJ36),0,IF(AND(Tipy!IJ36=Výsledky!$KO$3,Tipy!IL36=Výsledky!$KQ$3),60,0)))</f>
        <v>0</v>
      </c>
      <c r="JY42" s="61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61">
        <f>IF(ISBLANK($KQ$3),"",IF(OR(Tipy!IM36=Výsledky!$JX$6,Tipy!IM36=Výsledky!$JX$7,Tipy!IM36=Výsledky!$JX$8,Tipy!IM36=Výsledky!$JX$9),IF(VLOOKUP(Tipy!IM36,'Kategórie hráčov'!$A$2:$B$46,2,FALSE)=30,30,20),0))</f>
        <v>0</v>
      </c>
      <c r="KA42" s="61">
        <f>IF(ISBLANK($KQ$3),"",IF(OR(Tipy!IN36=Výsledky!$KA$6,Tipy!IN36=Výsledky!$KA$7,Tipy!IN36=Výsledky!$KA$8,Tipy!IN36=Výsledky!$KA$9),IF(VLOOKUP(Tipy!IN36,'Kategórie hráčov'!$A$2:$B$46,2,FALSE)=30,30,20),0))</f>
        <v>0</v>
      </c>
      <c r="KB42" s="62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5" t="str">
        <f>IF(ISBLANK($KQ$3),"",IF(ISBLANK(Tipy!IJ36),"-",SUM(JX42:KB42)))</f>
        <v>-</v>
      </c>
      <c r="KD42" s="64"/>
      <c r="KE42" s="61">
        <f>IF(ISBLANK($KJ$3),"",IF(ISBLANK(Tipy!IP36),0,IF(AND(Tipy!IP36=Výsledky!$KH$3,Tipy!IR36=Výsledky!$KJ$3),60,0)))</f>
        <v>0</v>
      </c>
      <c r="KF42" s="61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61">
        <f>IF(ISBLANK($KJ$3),"",IF(OR(Tipy!IS36=Výsledky!$KE$6,Tipy!IS36=Výsledky!$KE$7,Tipy!IS36=Výsledky!$KE$8,Tipy!IS36=Výsledky!$KE$9),VLOOKUP(Tipy!IS36,'Kategórie hráčov'!$A$2:$B$51,2,FALSE),0))</f>
        <v>20</v>
      </c>
      <c r="KH42" s="61">
        <f>IF(ISBLANK($KJ$3),"",IF(OR(Tipy!IT36=Výsledky!$KH$6,Tipy!IT36=Výsledky!$KH$7,Tipy!IT36=Výsledky!$KH$8,Tipy!IT36=Výsledky!$KH$9),VLOOKUP(Tipy!IT36,'Kategórie hráčov'!$A$27:$B$76,2,FALSE),0))</f>
        <v>0</v>
      </c>
      <c r="KI42" s="62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5">
        <f>IF(ISBLANK($KJ$3),"",IF(ISBLANK(Tipy!IP36),"-",SUM(KE42:KI42)))</f>
        <v>40</v>
      </c>
      <c r="KK42" s="64"/>
      <c r="KL42" s="61">
        <f>IF(ISBLANK($KQ$3),"",IF(ISBLANK(Tipy!IV36),0,IF(AND(Tipy!IV36=Výsledky!$KO$3,Tipy!IX36=Výsledky!$KQ$3),60,0)))</f>
        <v>0</v>
      </c>
      <c r="KM42" s="61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61">
        <f>IF(ISBLANK($KQ$3),"",IF(OR(Tipy!IY36=Výsledky!$KL$6,Tipy!IY36=Výsledky!$KL$7,Tipy!IY36=Výsledky!$KL$8,Tipy!IY36=Výsledky!$KL$9),VLOOKUP(Tipy!IY36,'Kategórie hráčov'!$A$2:$B$51,2,FALSE),0))</f>
        <v>0</v>
      </c>
      <c r="KO42" s="61">
        <f>IF(ISBLANK($KQ$3),"",IF(OR(Tipy!IZ36=Výsledky!$KO$6,Tipy!IZ36=Výsledky!$KO$7,Tipy!IZ36=Výsledky!$KO$8,Tipy!IZ36=Výsledky!$KO$9),VLOOKUP(Tipy!IZ36,'Kategórie hráčov'!$A$27:$B$76,2,FALSE),0))</f>
        <v>0</v>
      </c>
      <c r="KP42" s="62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5">
        <f>IF(ISBLANK($KJ$3),"",IF(ISBLANK(Tipy!IV36),"-",SUM(KL42:KP42)))</f>
        <v>0</v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>
        <f>IF(ISBLANK($JH$3),"",IF(ISBLANK(Tipy!JU36),0,IF(AND(Tipy!JU36=Výsledky!$JF$3,Tipy!JW36=Výsledky!$JH$3),60,0)))</f>
        <v>0</v>
      </c>
      <c r="LH42" s="61" t="e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>#VALUE!</v>
      </c>
      <c r="LI42" s="61" t="e">
        <f>IF(ISBLANK($JH$3),"",IF(OR(Tipy!JX36=Výsledky!#REF!,Tipy!JX36=Výsledky!#REF!,Tipy!JX36=Výsledky!#REF!,Tipy!JX36=Výsledky!$JJ$9),IF(VLOOKUP(Tipy!JX36,'Kategórie hráčov'!$A$2:$B$46,2,FALSE)=30,30,20),0))</f>
        <v>#REF!</v>
      </c>
      <c r="LJ42" s="61" t="e">
        <f>IF(ISBLANK($JH$3),"",IF(OR(Tipy!JY36=Výsledky!#REF!,Tipy!JY36=Výsledky!#REF!,Tipy!JY36=Výsledky!#REF!,Tipy!JY36=Výsledky!$JM$9),IF(VLOOKUP(Tipy!JY36,'Kategórie hráčov'!$A$2:$B$46,2,FALSE)=30,30,20),0))</f>
        <v>#REF!</v>
      </c>
      <c r="LK42" s="62">
        <f>IF(ISBLANK($JH$3),"",IF(ISBLANK(Tipy!JU36),0,IF(OR(AND(Tipy!JU36=Výsledky!$JF$3,OR(Tipy!JW36=Výsledky!$JH$3+1,Tipy!JW36=Výsledky!$JH$3-1)),AND(Tipy!JW36=Výsledky!$JH$3,OR(Tipy!JU36=Výsledky!$JF$3+1,Tipy!JU36=Výsledky!$JF$3-1))),10,0)))</f>
        <v>0</v>
      </c>
      <c r="LL42" s="65" t="e">
        <f>IF(ISBLANK($JH$3),"",IF(ISBLANK(Tipy!JU36),"-",SUM(LG42:LK42)))</f>
        <v>#VALUE!</v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>
        <f>IF(ISBLANK($JH$3),"",IF(ISBLANK(Tipy!KI36),0,IF(AND(Tipy!KI36=Výsledky!$JF$3,Tipy!KK36=Výsledky!$JH$3),60,0)))</f>
        <v>0</v>
      </c>
      <c r="LV42" s="61" t="e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>#VALUE!</v>
      </c>
      <c r="LW42" s="61" t="e">
        <f>IF(ISBLANK($JH$3),"",IF(OR(Tipy!KL36=Výsledky!#REF!,Tipy!KL36=Výsledky!#REF!,Tipy!KL36=Výsledky!#REF!,Tipy!KL36=Výsledky!$JJ$9),IF(VLOOKUP(Tipy!KL36,'Kategórie hráčov'!$A$2:$B$46,2,FALSE)=30,30,20),0))</f>
        <v>#REF!</v>
      </c>
      <c r="LX42" s="61" t="e">
        <f>IF(ISBLANK($JH$3),"",IF(OR(Tipy!KM36=Výsledky!#REF!,Tipy!KM36=Výsledky!#REF!,Tipy!KM36=Výsledky!#REF!,Tipy!KM36=Výsledky!$JM$9),IF(VLOOKUP(Tipy!KM36,'Kategórie hráčov'!$A$2:$B$46,2,FALSE)=30,30,20),0))</f>
        <v>#REF!</v>
      </c>
      <c r="LY42" s="62">
        <f>IF(ISBLANK($JH$3),"",IF(ISBLANK(Tipy!KI36),0,IF(OR(AND(Tipy!KI36=Výsledky!$JF$3,OR(Tipy!KK36=Výsledky!$JH$3+1,Tipy!KK36=Výsledky!$JH$3-1)),AND(Tipy!KK36=Výsledky!$JH$3,OR(Tipy!KI36=Výsledky!$JF$3+1,Tipy!KI36=Výsledky!$JF$3-1))),10,0)))</f>
        <v>0</v>
      </c>
      <c r="LZ42" s="65" t="e">
        <f>IF(ISBLANK($JH$3),"",IF(ISBLANK(Tipy!KI36),"-",SUM(LU42:LY42)))</f>
        <v>#VALUE!</v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>
        <f>IF(ISBLANK($JA$3),"",IF(ISBLANK(Tipy!HL37),0,IF(AND(Tipy!HL37=Výsledky!$IY$3,Tipy!HN37=Výsledky!$JA$3),60,0)))</f>
        <v>0</v>
      </c>
      <c r="IW43" s="61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61">
        <f>IF(ISBLANK($JA$3),"",IF(OR(Tipy!HO37=Výsledky!$IV$6,Tipy!HO37=Výsledky!$IV$7,Tipy!HO37=Výsledky!$IV$8,Tipy!HO37=Výsledky!$IV$9),IF(VLOOKUP(Tipy!HO37,'Kategórie hráčov'!$A$2:$B$46,2,FALSE)=30,30,20),0))</f>
        <v>0</v>
      </c>
      <c r="IY43" s="61">
        <f>IF(ISBLANK($JA$3),"",IF(OR(Tipy!HP37=Výsledky!$IY$6,Tipy!HP37=Výsledky!$IY$7,Tipy!HP37=Výsledky!$IY$8,Tipy!HP37=Výsledky!$IY$9),IF(VLOOKUP(Tipy!HP37,'Kategórie hráčov'!$A$2:$B$46,2,FALSE)=30,30,20),0))</f>
        <v>0</v>
      </c>
      <c r="IZ43" s="62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5">
        <f>IF(ISBLANK($JA$3),"",IF(ISBLANK(Tipy!HL37),"-",SUM(IV43:IZ43)))</f>
        <v>0</v>
      </c>
      <c r="JB43" s="64"/>
      <c r="JC43" s="102">
        <f>IF(ISBLANK($JH$3),"",IF(ISBLANK(Tipy!HR37),0,IF(AND(Tipy!HR37=Výsledky!$JF$3,Tipy!HT37=Výsledky!$JH$3),60,0)))</f>
        <v>0</v>
      </c>
      <c r="JD43" s="101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101">
        <f>IF(ISBLANK($JH$3),"",IF(OR(Tipy!HU37=Výsledky!$JC$6,Tipy!HU37=Výsledky!$JC$7,Tipy!HU37=Výsledky!$JC$8,Tipy!HU37=Výsledky!$JC$9),VLOOKUP(Tipy!HU37,'Kategórie hráčov'!$A$2:$B$51,2,FALSE),0))</f>
        <v>0</v>
      </c>
      <c r="JF43" s="101">
        <f>IF(ISBLANK($JH$3),"",IF(OR(Tipy!HV37=Výsledky!$JF$6,Tipy!HV37=Výsledky!$JF$7,Tipy!HV37=Výsledky!$JF$8,Tipy!HV37=Výsledky!$JF$9),VLOOKUP(Tipy!HV37,'Kategórie hráčov'!$A$27:$B$76,2,FALSE),0))</f>
        <v>30</v>
      </c>
      <c r="JG43" s="303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63">
        <f>IF(ISBLANK($JH$3),"",IF(ISBLANK(Tipy!HR37),"-",SUM(JC43:JG43)))</f>
        <v>60</v>
      </c>
      <c r="JI43" s="64"/>
      <c r="JJ43" s="61">
        <f>IF(ISBLANK($JH$3),"",IF(ISBLANK(Tipy!HX37),0,IF(AND(Tipy!HX37=Výsledky!$JF$3,Tipy!HZ37=Výsledky!$JH$3),60,0)))</f>
        <v>0</v>
      </c>
      <c r="JK43" s="61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61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61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62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5" t="str">
        <f>IF(ISBLANK($JH$3),"",IF(ISBLANK(Tipy!HX37),"-",SUM(JJ43:JN43)))</f>
        <v>-</v>
      </c>
      <c r="JP43" s="64"/>
      <c r="JQ43" s="61">
        <f>IF(ISBLANK($JV$3),"",IF(ISBLANK(Tipy!ID37),0,IF(AND(Tipy!ID37=Výsledky!$JT$3,Tipy!IF37=Výsledky!$JV$3),60,0)))</f>
        <v>0</v>
      </c>
      <c r="JR43" s="61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61">
        <f>IF(ISBLANK($JV$3),"",IF(OR(Tipy!IG37=Výsledky!$JQ$6,Tipy!IG37=Výsledky!$JQ$7,Tipy!IG37=Výsledky!$JQ$8,Tipy!IG37=Výsledky!$JQ$9),VLOOKUP(Tipy!IG37,'Kategórie hráčov'!$A$2:$B$51,2,FALSE),0))</f>
        <v>20</v>
      </c>
      <c r="JT43" s="61">
        <f>IF(ISBLANK($JV$3),"",IF(OR(Tipy!IH37=Výsledky!$JT$6,Tipy!IH37=Výsledky!$JT$7,Tipy!IH37=Výsledky!$JT$8,Tipy!IH37=Výsledky!$JT$9),VLOOKUP(Tipy!IH37,'Kategórie hráčov'!$A$27:$B$76,2,FALSE),0))</f>
        <v>0</v>
      </c>
      <c r="JU43" s="62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5">
        <f>IF(ISBLANK($JV$3),"",IF(ISBLANK(Tipy!ID37),"-",SUM(JQ43:JU43)))</f>
        <v>40</v>
      </c>
      <c r="JW43" s="64"/>
      <c r="JX43" s="61">
        <f>IF(ISBLANK($KQ$3),"",IF(ISBLANK(Tipy!IJ37),0,IF(AND(Tipy!IJ37=Výsledky!$KO$3,Tipy!IL37=Výsledky!$KQ$3),60,0)))</f>
        <v>0</v>
      </c>
      <c r="JY43" s="61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61">
        <f>IF(ISBLANK($KQ$3),"",IF(OR(Tipy!IM37=Výsledky!$JX$6,Tipy!IM37=Výsledky!$JX$7,Tipy!IM37=Výsledky!$JX$8,Tipy!IM37=Výsledky!$JX$9),IF(VLOOKUP(Tipy!IM37,'Kategórie hráčov'!$A$2:$B$46,2,FALSE)=30,30,20),0))</f>
        <v>0</v>
      </c>
      <c r="KA43" s="61">
        <f>IF(ISBLANK($KQ$3),"",IF(OR(Tipy!IN37=Výsledky!$KA$6,Tipy!IN37=Výsledky!$KA$7,Tipy!IN37=Výsledky!$KA$8,Tipy!IN37=Výsledky!$KA$9),IF(VLOOKUP(Tipy!IN37,'Kategórie hráčov'!$A$2:$B$46,2,FALSE)=30,30,20),0))</f>
        <v>0</v>
      </c>
      <c r="KB43" s="62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5" t="str">
        <f>IF(ISBLANK($KQ$3),"",IF(ISBLANK(Tipy!IJ37),"-",SUM(JX43:KB43)))</f>
        <v>-</v>
      </c>
      <c r="KD43" s="64"/>
      <c r="KE43" s="61">
        <f>IF(ISBLANK($KJ$3),"",IF(ISBLANK(Tipy!IP37),0,IF(AND(Tipy!IP37=Výsledky!$KH$3,Tipy!IR37=Výsledky!$KJ$3),60,0)))</f>
        <v>0</v>
      </c>
      <c r="KF43" s="61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61">
        <f>IF(ISBLANK($KJ$3),"",IF(OR(Tipy!IS37=Výsledky!$KE$6,Tipy!IS37=Výsledky!$KE$7,Tipy!IS37=Výsledky!$KE$8,Tipy!IS37=Výsledky!$KE$9),VLOOKUP(Tipy!IS37,'Kategórie hráčov'!$A$2:$B$51,2,FALSE),0))</f>
        <v>20</v>
      </c>
      <c r="KH43" s="61">
        <f>IF(ISBLANK($KJ$3),"",IF(OR(Tipy!IT37=Výsledky!$KH$6,Tipy!IT37=Výsledky!$KH$7,Tipy!IT37=Výsledky!$KH$8,Tipy!IT37=Výsledky!$KH$9),VLOOKUP(Tipy!IT37,'Kategórie hráčov'!$A$27:$B$76,2,FALSE),0))</f>
        <v>0</v>
      </c>
      <c r="KI43" s="62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5">
        <f>IF(ISBLANK($KJ$3),"",IF(ISBLANK(Tipy!IP37),"-",SUM(KE43:KI43)))</f>
        <v>40</v>
      </c>
      <c r="KK43" s="64"/>
      <c r="KL43" s="61">
        <f>IF(ISBLANK($KQ$3),"",IF(ISBLANK(Tipy!IV37),0,IF(AND(Tipy!IV37=Výsledky!$KO$3,Tipy!IX37=Výsledky!$KQ$3),60,0)))</f>
        <v>0</v>
      </c>
      <c r="KM43" s="61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61">
        <f>IF(ISBLANK($KQ$3),"",IF(OR(Tipy!IY37=Výsledky!$KL$6,Tipy!IY37=Výsledky!$KL$7,Tipy!IY37=Výsledky!$KL$8,Tipy!IY37=Výsledky!$KL$9),VLOOKUP(Tipy!IY37,'Kategórie hráčov'!$A$2:$B$51,2,FALSE),0))</f>
        <v>0</v>
      </c>
      <c r="KO43" s="61">
        <f>IF(ISBLANK($KQ$3),"",IF(OR(Tipy!IZ37=Výsledky!$KO$6,Tipy!IZ37=Výsledky!$KO$7,Tipy!IZ37=Výsledky!$KO$8,Tipy!IZ37=Výsledky!$KO$9),VLOOKUP(Tipy!IZ37,'Kategórie hráčov'!$A$27:$B$76,2,FALSE),0))</f>
        <v>0</v>
      </c>
      <c r="KP43" s="62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5">
        <f>IF(ISBLANK($KJ$3),"",IF(ISBLANK(Tipy!IV37),"-",SUM(KL43:KP43)))</f>
        <v>20</v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>
        <f>IF(ISBLANK($JH$3),"",IF(ISBLANK(Tipy!JU37),0,IF(AND(Tipy!JU37=Výsledky!$JF$3,Tipy!JW37=Výsledky!$JH$3),60,0)))</f>
        <v>0</v>
      </c>
      <c r="LH43" s="61" t="e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>#VALUE!</v>
      </c>
      <c r="LI43" s="61" t="e">
        <f>IF(ISBLANK($JH$3),"",IF(OR(Tipy!JX37=Výsledky!#REF!,Tipy!JX37=Výsledky!#REF!,Tipy!JX37=Výsledky!#REF!,Tipy!JX37=Výsledky!$JJ$9),IF(VLOOKUP(Tipy!JX37,'Kategórie hráčov'!$A$2:$B$46,2,FALSE)=30,30,20),0))</f>
        <v>#REF!</v>
      </c>
      <c r="LJ43" s="61" t="e">
        <f>IF(ISBLANK($JH$3),"",IF(OR(Tipy!JY37=Výsledky!#REF!,Tipy!JY37=Výsledky!#REF!,Tipy!JY37=Výsledky!#REF!,Tipy!JY37=Výsledky!$JM$9),IF(VLOOKUP(Tipy!JY37,'Kategórie hráčov'!$A$2:$B$46,2,FALSE)=30,30,20),0))</f>
        <v>#REF!</v>
      </c>
      <c r="LK43" s="62">
        <f>IF(ISBLANK($JH$3),"",IF(ISBLANK(Tipy!JU37),0,IF(OR(AND(Tipy!JU37=Výsledky!$JF$3,OR(Tipy!JW37=Výsledky!$JH$3+1,Tipy!JW37=Výsledky!$JH$3-1)),AND(Tipy!JW37=Výsledky!$JH$3,OR(Tipy!JU37=Výsledky!$JF$3+1,Tipy!JU37=Výsledky!$JF$3-1))),10,0)))</f>
        <v>0</v>
      </c>
      <c r="LL43" s="65" t="e">
        <f>IF(ISBLANK($JH$3),"",IF(ISBLANK(Tipy!JU37),"-",SUM(LG43:LK43)))</f>
        <v>#VALUE!</v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>
        <f>IF(ISBLANK($JH$3),"",IF(ISBLANK(Tipy!KI37),0,IF(AND(Tipy!KI37=Výsledky!$JF$3,Tipy!KK37=Výsledky!$JH$3),60,0)))</f>
        <v>0</v>
      </c>
      <c r="LV43" s="61" t="e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>#VALUE!</v>
      </c>
      <c r="LW43" s="61" t="e">
        <f>IF(ISBLANK($JH$3),"",IF(OR(Tipy!KL37=Výsledky!#REF!,Tipy!KL37=Výsledky!#REF!,Tipy!KL37=Výsledky!#REF!,Tipy!KL37=Výsledky!$JJ$9),IF(VLOOKUP(Tipy!KL37,'Kategórie hráčov'!$A$2:$B$46,2,FALSE)=30,30,20),0))</f>
        <v>#REF!</v>
      </c>
      <c r="LX43" s="61" t="e">
        <f>IF(ISBLANK($JH$3),"",IF(OR(Tipy!KM37=Výsledky!#REF!,Tipy!KM37=Výsledky!#REF!,Tipy!KM37=Výsledky!#REF!,Tipy!KM37=Výsledky!$JM$9),IF(VLOOKUP(Tipy!KM37,'Kategórie hráčov'!$A$2:$B$46,2,FALSE)=30,30,20),0))</f>
        <v>#REF!</v>
      </c>
      <c r="LY43" s="62">
        <f>IF(ISBLANK($JH$3),"",IF(ISBLANK(Tipy!KI37),0,IF(OR(AND(Tipy!KI37=Výsledky!$JF$3,OR(Tipy!KK37=Výsledky!$JH$3+1,Tipy!KK37=Výsledky!$JH$3-1)),AND(Tipy!KK37=Výsledky!$JH$3,OR(Tipy!KI37=Výsledky!$JF$3+1,Tipy!KI37=Výsledky!$JF$3-1))),10,0)))</f>
        <v>0</v>
      </c>
      <c r="LZ43" s="65" t="e">
        <f>IF(ISBLANK($JH$3),"",IF(ISBLANK(Tipy!KI37),"-",SUM(LU43:LY43)))</f>
        <v>#VALUE!</v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>
        <f>IF(ISBLANK($JA$3),"",IF(ISBLANK(Tipy!HL38),0,IF(AND(Tipy!HL38=Výsledky!$IY$3,Tipy!HN38=Výsledky!$JA$3),60,0)))</f>
        <v>0</v>
      </c>
      <c r="IW44" s="61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61">
        <f>IF(ISBLANK($JA$3),"",IF(OR(Tipy!HO38=Výsledky!$IV$6,Tipy!HO38=Výsledky!$IV$7,Tipy!HO38=Výsledky!$IV$8,Tipy!HO38=Výsledky!$IV$9),IF(VLOOKUP(Tipy!HO38,'Kategórie hráčov'!$A$2:$B$46,2,FALSE)=30,30,20),0))</f>
        <v>0</v>
      </c>
      <c r="IY44" s="61">
        <f>IF(ISBLANK($JA$3),"",IF(OR(Tipy!HP38=Výsledky!$IY$6,Tipy!HP38=Výsledky!$IY$7,Tipy!HP38=Výsledky!$IY$8,Tipy!HP38=Výsledky!$IY$9),IF(VLOOKUP(Tipy!HP38,'Kategórie hráčov'!$A$2:$B$46,2,FALSE)=30,30,20),0))</f>
        <v>0</v>
      </c>
      <c r="IZ44" s="62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5" t="str">
        <f>IF(ISBLANK($JA$3),"",IF(ISBLANK(Tipy!HL38),"-",SUM(IV44:IZ44)))</f>
        <v>-</v>
      </c>
      <c r="JB44" s="64"/>
      <c r="JC44" s="102">
        <f>IF(ISBLANK($JH$3),"",IF(ISBLANK(Tipy!HR38),0,IF(AND(Tipy!HR38=Výsledky!$JF$3,Tipy!HT38=Výsledky!$JH$3),60,0)))</f>
        <v>0</v>
      </c>
      <c r="JD44" s="101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01">
        <f>IF(ISBLANK($JH$3),"",IF(OR(Tipy!HU38=Výsledky!$JC$6,Tipy!HU38=Výsledky!$JC$7,Tipy!HU38=Výsledky!$JC$8,Tipy!HU38=Výsledky!$JC$9),VLOOKUP(Tipy!HU38,'Kategórie hráčov'!$A$2:$B$51,2,FALSE),0))</f>
        <v>0</v>
      </c>
      <c r="JF44" s="101">
        <f>IF(ISBLANK($JH$3),"",IF(OR(Tipy!HV38=Výsledky!$JF$6,Tipy!HV38=Výsledky!$JF$7,Tipy!HV38=Výsledky!$JF$8,Tipy!HV38=Výsledky!$JF$9),VLOOKUP(Tipy!HV38,'Kategórie hráčov'!$A$27:$B$76,2,FALSE),0))</f>
        <v>0</v>
      </c>
      <c r="JG44" s="30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63" t="str">
        <f>IF(ISBLANK($JH$3),"",IF(ISBLANK(Tipy!HR38),"-",SUM(JC44:JG44)))</f>
        <v>-</v>
      </c>
      <c r="JI44" s="64"/>
      <c r="JJ44" s="61">
        <f>IF(ISBLANK($JH$3),"",IF(ISBLANK(Tipy!HX38),0,IF(AND(Tipy!HX38=Výsledky!$JF$3,Tipy!HZ38=Výsledky!$JH$3),60,0)))</f>
        <v>0</v>
      </c>
      <c r="JK44" s="61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61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61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62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5" t="str">
        <f>IF(ISBLANK($JH$3),"",IF(ISBLANK(Tipy!HX38),"-",SUM(JJ44:JN44)))</f>
        <v>-</v>
      </c>
      <c r="JP44" s="64"/>
      <c r="JQ44" s="61">
        <f>IF(ISBLANK($JV$3),"",IF(ISBLANK(Tipy!ID38),0,IF(AND(Tipy!ID38=Výsledky!$JT$3,Tipy!IF38=Výsledky!$JV$3),60,0)))</f>
        <v>0</v>
      </c>
      <c r="JR44" s="61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61">
        <f>IF(ISBLANK($JV$3),"",IF(OR(Tipy!IG38=Výsledky!$JQ$6,Tipy!IG38=Výsledky!$JQ$7,Tipy!IG38=Výsledky!$JQ$8,Tipy!IG38=Výsledky!$JQ$9),VLOOKUP(Tipy!IG38,'Kategórie hráčov'!$A$2:$B$51,2,FALSE),0))</f>
        <v>0</v>
      </c>
      <c r="JT44" s="61">
        <f>IF(ISBLANK($JV$3),"",IF(OR(Tipy!IH38=Výsledky!$JT$6,Tipy!IH38=Výsledky!$JT$7,Tipy!IH38=Výsledky!$JT$8,Tipy!IH38=Výsledky!$JT$9),VLOOKUP(Tipy!IH38,'Kategórie hráčov'!$A$27:$B$76,2,FALSE),0))</f>
        <v>0</v>
      </c>
      <c r="JU44" s="62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5" t="str">
        <f>IF(ISBLANK($JV$3),"",IF(ISBLANK(Tipy!ID38),"-",SUM(JQ44:JU44)))</f>
        <v>-</v>
      </c>
      <c r="JW44" s="64"/>
      <c r="JX44" s="61">
        <f>IF(ISBLANK($KQ$3),"",IF(ISBLANK(Tipy!IJ38),0,IF(AND(Tipy!IJ38=Výsledky!$KO$3,Tipy!IL38=Výsledky!$KQ$3),60,0)))</f>
        <v>0</v>
      </c>
      <c r="JY44" s="61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61">
        <f>IF(ISBLANK($KQ$3),"",IF(OR(Tipy!IM38=Výsledky!$JX$6,Tipy!IM38=Výsledky!$JX$7,Tipy!IM38=Výsledky!$JX$8,Tipy!IM38=Výsledky!$JX$9),IF(VLOOKUP(Tipy!IM38,'Kategórie hráčov'!$A$2:$B$46,2,FALSE)=30,30,20),0))</f>
        <v>0</v>
      </c>
      <c r="KA44" s="61">
        <f>IF(ISBLANK($KQ$3),"",IF(OR(Tipy!IN38=Výsledky!$KA$6,Tipy!IN38=Výsledky!$KA$7,Tipy!IN38=Výsledky!$KA$8,Tipy!IN38=Výsledky!$KA$9),IF(VLOOKUP(Tipy!IN38,'Kategórie hráčov'!$A$2:$B$46,2,FALSE)=30,30,20),0))</f>
        <v>0</v>
      </c>
      <c r="KB44" s="62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5" t="str">
        <f>IF(ISBLANK($KQ$3),"",IF(ISBLANK(Tipy!IJ38),"-",SUM(JX44:KB44)))</f>
        <v>-</v>
      </c>
      <c r="KD44" s="64"/>
      <c r="KE44" s="61">
        <f>IF(ISBLANK($KJ$3),"",IF(ISBLANK(Tipy!IP38),0,IF(AND(Tipy!IP38=Výsledky!$KH$3,Tipy!IR38=Výsledky!$KJ$3),60,0)))</f>
        <v>0</v>
      </c>
      <c r="KF44" s="61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61">
        <f>IF(ISBLANK($KJ$3),"",IF(OR(Tipy!IS38=Výsledky!$KE$6,Tipy!IS38=Výsledky!$KE$7,Tipy!IS38=Výsledky!$KE$8,Tipy!IS38=Výsledky!$KE$9),VLOOKUP(Tipy!IS38,'Kategórie hráčov'!$A$2:$B$51,2,FALSE),0))</f>
        <v>0</v>
      </c>
      <c r="KH44" s="61">
        <f>IF(ISBLANK($KJ$3),"",IF(OR(Tipy!IT38=Výsledky!$KH$6,Tipy!IT38=Výsledky!$KH$7,Tipy!IT38=Výsledky!$KH$8,Tipy!IT38=Výsledky!$KH$9),VLOOKUP(Tipy!IT38,'Kategórie hráčov'!$A$27:$B$76,2,FALSE),0))</f>
        <v>0</v>
      </c>
      <c r="KI44" s="62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5" t="str">
        <f>IF(ISBLANK($KJ$3),"",IF(ISBLANK(Tipy!IP38),"-",SUM(KE44:KI44)))</f>
        <v>-</v>
      </c>
      <c r="KK44" s="64"/>
      <c r="KL44" s="61">
        <f>IF(ISBLANK($KQ$3),"",IF(ISBLANK(Tipy!IV38),0,IF(AND(Tipy!IV38=Výsledky!$KO$3,Tipy!IX38=Výsledky!$KQ$3),60,0)))</f>
        <v>0</v>
      </c>
      <c r="KM44" s="61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61">
        <f>IF(ISBLANK($KQ$3),"",IF(OR(Tipy!IY38=Výsledky!$KL$6,Tipy!IY38=Výsledky!$KL$7,Tipy!IY38=Výsledky!$KL$8,Tipy!IY38=Výsledky!$KL$9),VLOOKUP(Tipy!IY38,'Kategórie hráčov'!$A$2:$B$51,2,FALSE),0))</f>
        <v>0</v>
      </c>
      <c r="KO44" s="61">
        <f>IF(ISBLANK($KQ$3),"",IF(OR(Tipy!IZ38=Výsledky!$KO$6,Tipy!IZ38=Výsledky!$KO$7,Tipy!IZ38=Výsledky!$KO$8,Tipy!IZ38=Výsledky!$KO$9),VLOOKUP(Tipy!IZ38,'Kategórie hráčov'!$A$27:$B$76,2,FALSE),0))</f>
        <v>0</v>
      </c>
      <c r="KP44" s="62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5" t="str">
        <f>IF(ISBLANK($KJ$3),"",IF(ISBLANK(Tipy!IV38),"-",SUM(KL44:KP44)))</f>
        <v>-</v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>
        <f>IF(ISBLANK($JH$3),"",IF(ISBLANK(Tipy!JU38),0,IF(AND(Tipy!JU38=Výsledky!$JF$3,Tipy!JW38=Výsledky!$JH$3),60,0)))</f>
        <v>0</v>
      </c>
      <c r="LH44" s="61" t="e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>#VALUE!</v>
      </c>
      <c r="LI44" s="61" t="e">
        <f>IF(ISBLANK($JH$3),"",IF(OR(Tipy!JX38=Výsledky!#REF!,Tipy!JX38=Výsledky!#REF!,Tipy!JX38=Výsledky!#REF!,Tipy!JX38=Výsledky!$JJ$9),IF(VLOOKUP(Tipy!JX38,'Kategórie hráčov'!$A$2:$B$46,2,FALSE)=30,30,20),0))</f>
        <v>#REF!</v>
      </c>
      <c r="LJ44" s="61" t="e">
        <f>IF(ISBLANK($JH$3),"",IF(OR(Tipy!JY38=Výsledky!#REF!,Tipy!JY38=Výsledky!#REF!,Tipy!JY38=Výsledky!#REF!,Tipy!JY38=Výsledky!$JM$9),IF(VLOOKUP(Tipy!JY38,'Kategórie hráčov'!$A$2:$B$46,2,FALSE)=30,30,20),0))</f>
        <v>#REF!</v>
      </c>
      <c r="LK44" s="62">
        <f>IF(ISBLANK($JH$3),"",IF(ISBLANK(Tipy!JU38),0,IF(OR(AND(Tipy!JU38=Výsledky!$JF$3,OR(Tipy!JW38=Výsledky!$JH$3+1,Tipy!JW38=Výsledky!$JH$3-1)),AND(Tipy!JW38=Výsledky!$JH$3,OR(Tipy!JU38=Výsledky!$JF$3+1,Tipy!JU38=Výsledky!$JF$3-1))),10,0)))</f>
        <v>0</v>
      </c>
      <c r="LL44" s="65" t="e">
        <f>IF(ISBLANK($JH$3),"",IF(ISBLANK(Tipy!JU38),"-",SUM(LG44:LK44)))</f>
        <v>#VALUE!</v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>
        <f>IF(ISBLANK($JH$3),"",IF(ISBLANK(Tipy!KI38),0,IF(AND(Tipy!KI38=Výsledky!$JF$3,Tipy!KK38=Výsledky!$JH$3),60,0)))</f>
        <v>0</v>
      </c>
      <c r="LV44" s="61" t="e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>#VALUE!</v>
      </c>
      <c r="LW44" s="61" t="e">
        <f>IF(ISBLANK($JH$3),"",IF(OR(Tipy!KL38=Výsledky!#REF!,Tipy!KL38=Výsledky!#REF!,Tipy!KL38=Výsledky!#REF!,Tipy!KL38=Výsledky!$JJ$9),IF(VLOOKUP(Tipy!KL38,'Kategórie hráčov'!$A$2:$B$46,2,FALSE)=30,30,20),0))</f>
        <v>#REF!</v>
      </c>
      <c r="LX44" s="61" t="e">
        <f>IF(ISBLANK($JH$3),"",IF(OR(Tipy!KM38=Výsledky!#REF!,Tipy!KM38=Výsledky!#REF!,Tipy!KM38=Výsledky!#REF!,Tipy!KM38=Výsledky!$JM$9),IF(VLOOKUP(Tipy!KM38,'Kategórie hráčov'!$A$2:$B$46,2,FALSE)=30,30,20),0))</f>
        <v>#REF!</v>
      </c>
      <c r="LY44" s="62">
        <f>IF(ISBLANK($JH$3),"",IF(ISBLANK(Tipy!KI38),0,IF(OR(AND(Tipy!KI38=Výsledky!$JF$3,OR(Tipy!KK38=Výsledky!$JH$3+1,Tipy!KK38=Výsledky!$JH$3-1)),AND(Tipy!KK38=Výsledky!$JH$3,OR(Tipy!KI38=Výsledky!$JF$3+1,Tipy!KI38=Výsledky!$JF$3-1))),10,0)))</f>
        <v>0</v>
      </c>
      <c r="LZ44" s="65" t="e">
        <f>IF(ISBLANK($JH$3),"",IF(ISBLANK(Tipy!KI38),"-",SUM(LU44:LY44)))</f>
        <v>#VALUE!</v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>
        <f>IF(ISBLANK($JA$3),"",IF(ISBLANK(Tipy!HL39),0,IF(AND(Tipy!HL39=Výsledky!$IY$3,Tipy!HN39=Výsledky!$JA$3),60,0)))</f>
        <v>0</v>
      </c>
      <c r="IW45" s="61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61">
        <f>IF(ISBLANK($JA$3),"",IF(OR(Tipy!HO39=Výsledky!$IV$6,Tipy!HO39=Výsledky!$IV$7,Tipy!HO39=Výsledky!$IV$8,Tipy!HO39=Výsledky!$IV$9),IF(VLOOKUP(Tipy!HO39,'Kategórie hráčov'!$A$2:$B$46,2,FALSE)=30,30,20),0))</f>
        <v>0</v>
      </c>
      <c r="IY45" s="61">
        <f>IF(ISBLANK($JA$3),"",IF(OR(Tipy!HP39=Výsledky!$IY$6,Tipy!HP39=Výsledky!$IY$7,Tipy!HP39=Výsledky!$IY$8,Tipy!HP39=Výsledky!$IY$9),IF(VLOOKUP(Tipy!HP39,'Kategórie hráčov'!$A$2:$B$46,2,FALSE)=30,30,20),0))</f>
        <v>0</v>
      </c>
      <c r="IZ45" s="62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5" t="str">
        <f>IF(ISBLANK($JA$3),"",IF(ISBLANK(Tipy!HL39),"-",SUM(IV45:IZ45)))</f>
        <v>-</v>
      </c>
      <c r="JB45" s="64"/>
      <c r="JC45" s="102">
        <f>IF(ISBLANK($JH$3),"",IF(ISBLANK(Tipy!HR39),0,IF(AND(Tipy!HR39=Výsledky!$JF$3,Tipy!HT39=Výsledky!$JH$3),60,0)))</f>
        <v>0</v>
      </c>
      <c r="JD45" s="101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01">
        <f>IF(ISBLANK($JH$3),"",IF(OR(Tipy!HU39=Výsledky!$JC$6,Tipy!HU39=Výsledky!$JC$7,Tipy!HU39=Výsledky!$JC$8,Tipy!HU39=Výsledky!$JC$9),VLOOKUP(Tipy!HU39,'Kategórie hráčov'!$A$2:$B$51,2,FALSE),0))</f>
        <v>0</v>
      </c>
      <c r="JF45" s="101">
        <f>IF(ISBLANK($JH$3),"",IF(OR(Tipy!HV39=Výsledky!$JF$6,Tipy!HV39=Výsledky!$JF$7,Tipy!HV39=Výsledky!$JF$8,Tipy!HV39=Výsledky!$JF$9),VLOOKUP(Tipy!HV39,'Kategórie hráčov'!$A$27:$B$76,2,FALSE),0))</f>
        <v>0</v>
      </c>
      <c r="JG45" s="30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63" t="str">
        <f>IF(ISBLANK($JH$3),"",IF(ISBLANK(Tipy!HR39),"-",SUM(JC45:JG45)))</f>
        <v>-</v>
      </c>
      <c r="JI45" s="64"/>
      <c r="JJ45" s="61">
        <f>IF(ISBLANK($JH$3),"",IF(ISBLANK(Tipy!HX39),0,IF(AND(Tipy!HX39=Výsledky!$JF$3,Tipy!HZ39=Výsledky!$JH$3),60,0)))</f>
        <v>0</v>
      </c>
      <c r="JK45" s="61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61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61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62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5" t="str">
        <f>IF(ISBLANK($JH$3),"",IF(ISBLANK(Tipy!HX39),"-",SUM(JJ45:JN45)))</f>
        <v>-</v>
      </c>
      <c r="JP45" s="64"/>
      <c r="JQ45" s="61">
        <f>IF(ISBLANK($JV$3),"",IF(ISBLANK(Tipy!ID39),0,IF(AND(Tipy!ID39=Výsledky!$JT$3,Tipy!IF39=Výsledky!$JV$3),60,0)))</f>
        <v>0</v>
      </c>
      <c r="JR45" s="61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61">
        <f>IF(ISBLANK($JV$3),"",IF(OR(Tipy!IG39=Výsledky!$JQ$6,Tipy!IG39=Výsledky!$JQ$7,Tipy!IG39=Výsledky!$JQ$8,Tipy!IG39=Výsledky!$JQ$9),VLOOKUP(Tipy!IG39,'Kategórie hráčov'!$A$2:$B$51,2,FALSE),0))</f>
        <v>0</v>
      </c>
      <c r="JT45" s="61">
        <f>IF(ISBLANK($JV$3),"",IF(OR(Tipy!IH39=Výsledky!$JT$6,Tipy!IH39=Výsledky!$JT$7,Tipy!IH39=Výsledky!$JT$8,Tipy!IH39=Výsledky!$JT$9),VLOOKUP(Tipy!IH39,'Kategórie hráčov'!$A$27:$B$76,2,FALSE),0))</f>
        <v>0</v>
      </c>
      <c r="JU45" s="62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5" t="str">
        <f>IF(ISBLANK($JV$3),"",IF(ISBLANK(Tipy!ID39),"-",SUM(JQ45:JU45)))</f>
        <v>-</v>
      </c>
      <c r="JW45" s="64"/>
      <c r="JX45" s="61">
        <f>IF(ISBLANK($KQ$3),"",IF(ISBLANK(Tipy!IJ39),0,IF(AND(Tipy!IJ39=Výsledky!$KO$3,Tipy!IL39=Výsledky!$KQ$3),60,0)))</f>
        <v>0</v>
      </c>
      <c r="JY45" s="61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61">
        <f>IF(ISBLANK($KQ$3),"",IF(OR(Tipy!IM39=Výsledky!$JX$6,Tipy!IM39=Výsledky!$JX$7,Tipy!IM39=Výsledky!$JX$8,Tipy!IM39=Výsledky!$JX$9),IF(VLOOKUP(Tipy!IM39,'Kategórie hráčov'!$A$2:$B$46,2,FALSE)=30,30,20),0))</f>
        <v>0</v>
      </c>
      <c r="KA45" s="61">
        <f>IF(ISBLANK($KQ$3),"",IF(OR(Tipy!IN39=Výsledky!$KA$6,Tipy!IN39=Výsledky!$KA$7,Tipy!IN39=Výsledky!$KA$8,Tipy!IN39=Výsledky!$KA$9),IF(VLOOKUP(Tipy!IN39,'Kategórie hráčov'!$A$2:$B$46,2,FALSE)=30,30,20),0))</f>
        <v>0</v>
      </c>
      <c r="KB45" s="62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5" t="str">
        <f>IF(ISBLANK($KQ$3),"",IF(ISBLANK(Tipy!IJ39),"-",SUM(JX45:KB45)))</f>
        <v>-</v>
      </c>
      <c r="KD45" s="64"/>
      <c r="KE45" s="61">
        <f>IF(ISBLANK($KJ$3),"",IF(ISBLANK(Tipy!IP39),0,IF(AND(Tipy!IP39=Výsledky!$KH$3,Tipy!IR39=Výsledky!$KJ$3),60,0)))</f>
        <v>0</v>
      </c>
      <c r="KF45" s="61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61">
        <f>IF(ISBLANK($KJ$3),"",IF(OR(Tipy!IS39=Výsledky!$KE$6,Tipy!IS39=Výsledky!$KE$7,Tipy!IS39=Výsledky!$KE$8,Tipy!IS39=Výsledky!$KE$9),VLOOKUP(Tipy!IS39,'Kategórie hráčov'!$A$2:$B$51,2,FALSE),0))</f>
        <v>0</v>
      </c>
      <c r="KH45" s="61">
        <f>IF(ISBLANK($KJ$3),"",IF(OR(Tipy!IT39=Výsledky!$KH$6,Tipy!IT39=Výsledky!$KH$7,Tipy!IT39=Výsledky!$KH$8,Tipy!IT39=Výsledky!$KH$9),VLOOKUP(Tipy!IT39,'Kategórie hráčov'!$A$27:$B$76,2,FALSE),0))</f>
        <v>0</v>
      </c>
      <c r="KI45" s="62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5" t="str">
        <f>IF(ISBLANK($KJ$3),"",IF(ISBLANK(Tipy!IP39),"-",SUM(KE45:KI45)))</f>
        <v>-</v>
      </c>
      <c r="KK45" s="64"/>
      <c r="KL45" s="61">
        <f>IF(ISBLANK($KQ$3),"",IF(ISBLANK(Tipy!IV39),0,IF(AND(Tipy!IV39=Výsledky!$KO$3,Tipy!IX39=Výsledky!$KQ$3),60,0)))</f>
        <v>0</v>
      </c>
      <c r="KM45" s="61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61">
        <f>IF(ISBLANK($KQ$3),"",IF(OR(Tipy!IY39=Výsledky!$KL$6,Tipy!IY39=Výsledky!$KL$7,Tipy!IY39=Výsledky!$KL$8,Tipy!IY39=Výsledky!$KL$9),VLOOKUP(Tipy!IY39,'Kategórie hráčov'!$A$2:$B$51,2,FALSE),0))</f>
        <v>0</v>
      </c>
      <c r="KO45" s="61">
        <f>IF(ISBLANK($KQ$3),"",IF(OR(Tipy!IZ39=Výsledky!$KO$6,Tipy!IZ39=Výsledky!$KO$7,Tipy!IZ39=Výsledky!$KO$8,Tipy!IZ39=Výsledky!$KO$9),VLOOKUP(Tipy!IZ39,'Kategórie hráčov'!$A$27:$B$76,2,FALSE),0))</f>
        <v>0</v>
      </c>
      <c r="KP45" s="62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5" t="str">
        <f>IF(ISBLANK($KJ$3),"",IF(ISBLANK(Tipy!IV39),"-",SUM(KL45:KP45)))</f>
        <v>-</v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>
        <f>IF(ISBLANK($JH$3),"",IF(ISBLANK(Tipy!JU39),0,IF(AND(Tipy!JU39=Výsledky!$JF$3,Tipy!JW39=Výsledky!$JH$3),60,0)))</f>
        <v>0</v>
      </c>
      <c r="LH45" s="61" t="e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>#VALUE!</v>
      </c>
      <c r="LI45" s="61" t="e">
        <f>IF(ISBLANK($JH$3),"",IF(OR(Tipy!JX39=Výsledky!#REF!,Tipy!JX39=Výsledky!#REF!,Tipy!JX39=Výsledky!#REF!,Tipy!JX39=Výsledky!$JJ$9),IF(VLOOKUP(Tipy!JX39,'Kategórie hráčov'!$A$2:$B$46,2,FALSE)=30,30,20),0))</f>
        <v>#REF!</v>
      </c>
      <c r="LJ45" s="61" t="e">
        <f>IF(ISBLANK($JH$3),"",IF(OR(Tipy!JY39=Výsledky!#REF!,Tipy!JY39=Výsledky!#REF!,Tipy!JY39=Výsledky!#REF!,Tipy!JY39=Výsledky!$JM$9),IF(VLOOKUP(Tipy!JY39,'Kategórie hráčov'!$A$2:$B$46,2,FALSE)=30,30,20),0))</f>
        <v>#REF!</v>
      </c>
      <c r="LK45" s="62">
        <f>IF(ISBLANK($JH$3),"",IF(ISBLANK(Tipy!JU39),0,IF(OR(AND(Tipy!JU39=Výsledky!$JF$3,OR(Tipy!JW39=Výsledky!$JH$3+1,Tipy!JW39=Výsledky!$JH$3-1)),AND(Tipy!JW39=Výsledky!$JH$3,OR(Tipy!JU39=Výsledky!$JF$3+1,Tipy!JU39=Výsledky!$JF$3-1))),10,0)))</f>
        <v>0</v>
      </c>
      <c r="LL45" s="65" t="e">
        <f>IF(ISBLANK($JH$3),"",IF(ISBLANK(Tipy!JU39),"-",SUM(LG45:LK45)))</f>
        <v>#VALUE!</v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>
        <f>IF(ISBLANK($JH$3),"",IF(ISBLANK(Tipy!KI39),0,IF(AND(Tipy!KI39=Výsledky!$JF$3,Tipy!KK39=Výsledky!$JH$3),60,0)))</f>
        <v>0</v>
      </c>
      <c r="LV45" s="61" t="e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>#VALUE!</v>
      </c>
      <c r="LW45" s="61" t="e">
        <f>IF(ISBLANK($JH$3),"",IF(OR(Tipy!KL39=Výsledky!#REF!,Tipy!KL39=Výsledky!#REF!,Tipy!KL39=Výsledky!#REF!,Tipy!KL39=Výsledky!$JJ$9),IF(VLOOKUP(Tipy!KL39,'Kategórie hráčov'!$A$2:$B$46,2,FALSE)=30,30,20),0))</f>
        <v>#REF!</v>
      </c>
      <c r="LX45" s="61" t="e">
        <f>IF(ISBLANK($JH$3),"",IF(OR(Tipy!KM39=Výsledky!#REF!,Tipy!KM39=Výsledky!#REF!,Tipy!KM39=Výsledky!#REF!,Tipy!KM39=Výsledky!$JM$9),IF(VLOOKUP(Tipy!KM39,'Kategórie hráčov'!$A$2:$B$46,2,FALSE)=30,30,20),0))</f>
        <v>#REF!</v>
      </c>
      <c r="LY45" s="62">
        <f>IF(ISBLANK($JH$3),"",IF(ISBLANK(Tipy!KI39),0,IF(OR(AND(Tipy!KI39=Výsledky!$JF$3,OR(Tipy!KK39=Výsledky!$JH$3+1,Tipy!KK39=Výsledky!$JH$3-1)),AND(Tipy!KK39=Výsledky!$JH$3,OR(Tipy!KI39=Výsledky!$JF$3+1,Tipy!KI39=Výsledky!$JF$3-1))),10,0)))</f>
        <v>0</v>
      </c>
      <c r="LZ45" s="65" t="e">
        <f>IF(ISBLANK($JH$3),"",IF(ISBLANK(Tipy!KI39),"-",SUM(LU45:LY45)))</f>
        <v>#VALUE!</v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>
        <f>IF(ISBLANK($JA$3),"",IF(ISBLANK(Tipy!HL40),0,IF(AND(Tipy!HL40=Výsledky!$IY$3,Tipy!HN40=Výsledky!$JA$3),60,0)))</f>
        <v>0</v>
      </c>
      <c r="IW46" s="61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61">
        <f>IF(ISBLANK($JA$3),"",IF(OR(Tipy!HO40=Výsledky!$IV$6,Tipy!HO40=Výsledky!$IV$7,Tipy!HO40=Výsledky!$IV$8,Tipy!HO40=Výsledky!$IV$9),IF(VLOOKUP(Tipy!HO40,'Kategórie hráčov'!$A$2:$B$46,2,FALSE)=30,30,20),0))</f>
        <v>0</v>
      </c>
      <c r="IY46" s="61">
        <f>IF(ISBLANK($JA$3),"",IF(OR(Tipy!HP40=Výsledky!$IY$6,Tipy!HP40=Výsledky!$IY$7,Tipy!HP40=Výsledky!$IY$8,Tipy!HP40=Výsledky!$IY$9),IF(VLOOKUP(Tipy!HP40,'Kategórie hráčov'!$A$2:$B$46,2,FALSE)=30,30,20),0))</f>
        <v>0</v>
      </c>
      <c r="IZ46" s="62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5">
        <f>IF(ISBLANK($JA$3),"",IF(ISBLANK(Tipy!HL40),"-",SUM(IV46:IZ46)))</f>
        <v>0</v>
      </c>
      <c r="JB46" s="64"/>
      <c r="JC46" s="102">
        <f>IF(ISBLANK($JH$3),"",IF(ISBLANK(Tipy!HR40),0,IF(AND(Tipy!HR40=Výsledky!$JF$3,Tipy!HT40=Výsledky!$JH$3),60,0)))</f>
        <v>0</v>
      </c>
      <c r="JD46" s="101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01">
        <f>IF(ISBLANK($JH$3),"",IF(OR(Tipy!HU40=Výsledky!$JC$6,Tipy!HU40=Výsledky!$JC$7,Tipy!HU40=Výsledky!$JC$8,Tipy!HU40=Výsledky!$JC$9),VLOOKUP(Tipy!HU40,'Kategórie hráčov'!$A$2:$B$51,2,FALSE),0))</f>
        <v>20</v>
      </c>
      <c r="JF46" s="101">
        <f>IF(ISBLANK($JH$3),"",IF(OR(Tipy!HV40=Výsledky!$JF$6,Tipy!HV40=Výsledky!$JF$7,Tipy!HV40=Výsledky!$JF$8,Tipy!HV40=Výsledky!$JF$9),VLOOKUP(Tipy!HV40,'Kategórie hráčov'!$A$27:$B$76,2,FALSE),0))</f>
        <v>30</v>
      </c>
      <c r="JG46" s="303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63">
        <f>IF(ISBLANK($JH$3),"",IF(ISBLANK(Tipy!HR40),"-",SUM(JC46:JG46)))</f>
        <v>80</v>
      </c>
      <c r="JI46" s="64"/>
      <c r="JJ46" s="61">
        <f>IF(ISBLANK($JH$3),"",IF(ISBLANK(Tipy!HX40),0,IF(AND(Tipy!HX40=Výsledky!$JF$3,Tipy!HZ40=Výsledky!$JH$3),60,0)))</f>
        <v>0</v>
      </c>
      <c r="JK46" s="61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61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61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62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5" t="str">
        <f>IF(ISBLANK($JH$3),"",IF(ISBLANK(Tipy!HX40),"-",SUM(JJ46:JN46)))</f>
        <v>-</v>
      </c>
      <c r="JP46" s="64"/>
      <c r="JQ46" s="61">
        <f>IF(ISBLANK($JV$3),"",IF(ISBLANK(Tipy!ID40),0,IF(AND(Tipy!ID40=Výsledky!$JT$3,Tipy!IF40=Výsledky!$JV$3),60,0)))</f>
        <v>0</v>
      </c>
      <c r="JR46" s="61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61">
        <f>IF(ISBLANK($JV$3),"",IF(OR(Tipy!IG40=Výsledky!$JQ$6,Tipy!IG40=Výsledky!$JQ$7,Tipy!IG40=Výsledky!$JQ$8,Tipy!IG40=Výsledky!$JQ$9),VLOOKUP(Tipy!IG40,'Kategórie hráčov'!$A$2:$B$51,2,FALSE),0))</f>
        <v>20</v>
      </c>
      <c r="JT46" s="61">
        <f>IF(ISBLANK($JV$3),"",IF(OR(Tipy!IH40=Výsledky!$JT$6,Tipy!IH40=Výsledky!$JT$7,Tipy!IH40=Výsledky!$JT$8,Tipy!IH40=Výsledky!$JT$9),VLOOKUP(Tipy!IH40,'Kategórie hráčov'!$A$27:$B$76,2,FALSE),0))</f>
        <v>20</v>
      </c>
      <c r="JU46" s="62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5">
        <f>IF(ISBLANK($JV$3),"",IF(ISBLANK(Tipy!ID40),"-",SUM(JQ46:JU46)))</f>
        <v>70</v>
      </c>
      <c r="JW46" s="64"/>
      <c r="JX46" s="61">
        <f>IF(ISBLANK($KQ$3),"",IF(ISBLANK(Tipy!IJ40),0,IF(AND(Tipy!IJ40=Výsledky!$KO$3,Tipy!IL40=Výsledky!$KQ$3),60,0)))</f>
        <v>0</v>
      </c>
      <c r="JY46" s="61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61">
        <f>IF(ISBLANK($KQ$3),"",IF(OR(Tipy!IM40=Výsledky!$JX$6,Tipy!IM40=Výsledky!$JX$7,Tipy!IM40=Výsledky!$JX$8,Tipy!IM40=Výsledky!$JX$9),IF(VLOOKUP(Tipy!IM40,'Kategórie hráčov'!$A$2:$B$46,2,FALSE)=30,30,20),0))</f>
        <v>0</v>
      </c>
      <c r="KA46" s="61">
        <f>IF(ISBLANK($KQ$3),"",IF(OR(Tipy!IN40=Výsledky!$KA$6,Tipy!IN40=Výsledky!$KA$7,Tipy!IN40=Výsledky!$KA$8,Tipy!IN40=Výsledky!$KA$9),IF(VLOOKUP(Tipy!IN40,'Kategórie hráčov'!$A$2:$B$46,2,FALSE)=30,30,20),0))</f>
        <v>0</v>
      </c>
      <c r="KB46" s="62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5" t="str">
        <f>IF(ISBLANK($KQ$3),"",IF(ISBLANK(Tipy!IJ40),"-",SUM(JX46:KB46)))</f>
        <v>-</v>
      </c>
      <c r="KD46" s="64"/>
      <c r="KE46" s="61">
        <f>IF(ISBLANK($KJ$3),"",IF(ISBLANK(Tipy!IP40),0,IF(AND(Tipy!IP40=Výsledky!$KH$3,Tipy!IR40=Výsledky!$KJ$3),60,0)))</f>
        <v>0</v>
      </c>
      <c r="KF46" s="61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61">
        <f>IF(ISBLANK($KJ$3),"",IF(OR(Tipy!IS40=Výsledky!$KE$6,Tipy!IS40=Výsledky!$KE$7,Tipy!IS40=Výsledky!$KE$8,Tipy!IS40=Výsledky!$KE$9),VLOOKUP(Tipy!IS40,'Kategórie hráčov'!$A$2:$B$51,2,FALSE),0))</f>
        <v>20</v>
      </c>
      <c r="KH46" s="61">
        <f>IF(ISBLANK($KJ$3),"",IF(OR(Tipy!IT40=Výsledky!$KH$6,Tipy!IT40=Výsledky!$KH$7,Tipy!IT40=Výsledky!$KH$8,Tipy!IT40=Výsledky!$KH$9),VLOOKUP(Tipy!IT40,'Kategórie hráčov'!$A$27:$B$76,2,FALSE),0))</f>
        <v>0</v>
      </c>
      <c r="KI46" s="62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5">
        <f>IF(ISBLANK($KJ$3),"",IF(ISBLANK(Tipy!IP40),"-",SUM(KE46:KI46)))</f>
        <v>50</v>
      </c>
      <c r="KK46" s="64"/>
      <c r="KL46" s="61">
        <f>IF(ISBLANK($KQ$3),"",IF(ISBLANK(Tipy!IV40),0,IF(AND(Tipy!IV40=Výsledky!$KO$3,Tipy!IX40=Výsledky!$KQ$3),60,0)))</f>
        <v>0</v>
      </c>
      <c r="KM46" s="61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61">
        <f>IF(ISBLANK($KQ$3),"",IF(OR(Tipy!IY40=Výsledky!$KL$6,Tipy!IY40=Výsledky!$KL$7,Tipy!IY40=Výsledky!$KL$8,Tipy!IY40=Výsledky!$KL$9),VLOOKUP(Tipy!IY40,'Kategórie hráčov'!$A$2:$B$51,2,FALSE),0))</f>
        <v>0</v>
      </c>
      <c r="KO46" s="61">
        <f>IF(ISBLANK($KQ$3),"",IF(OR(Tipy!IZ40=Výsledky!$KO$6,Tipy!IZ40=Výsledky!$KO$7,Tipy!IZ40=Výsledky!$KO$8,Tipy!IZ40=Výsledky!$KO$9),VLOOKUP(Tipy!IZ40,'Kategórie hráčov'!$A$27:$B$76,2,FALSE),0))</f>
        <v>0</v>
      </c>
      <c r="KP46" s="62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5">
        <f>IF(ISBLANK($KJ$3),"",IF(ISBLANK(Tipy!IV40),"-",SUM(KL46:KP46)))</f>
        <v>0</v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>
        <f>IF(ISBLANK($JH$3),"",IF(ISBLANK(Tipy!JU40),0,IF(AND(Tipy!JU40=Výsledky!$JF$3,Tipy!JW40=Výsledky!$JH$3),60,0)))</f>
        <v>0</v>
      </c>
      <c r="LH46" s="61" t="e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>#VALUE!</v>
      </c>
      <c r="LI46" s="61" t="e">
        <f>IF(ISBLANK($JH$3),"",IF(OR(Tipy!JX40=Výsledky!#REF!,Tipy!JX40=Výsledky!#REF!,Tipy!JX40=Výsledky!#REF!,Tipy!JX40=Výsledky!$JJ$9),IF(VLOOKUP(Tipy!JX40,'Kategórie hráčov'!$A$2:$B$46,2,FALSE)=30,30,20),0))</f>
        <v>#REF!</v>
      </c>
      <c r="LJ46" s="61" t="e">
        <f>IF(ISBLANK($JH$3),"",IF(OR(Tipy!JY40=Výsledky!#REF!,Tipy!JY40=Výsledky!#REF!,Tipy!JY40=Výsledky!#REF!,Tipy!JY40=Výsledky!$JM$9),IF(VLOOKUP(Tipy!JY40,'Kategórie hráčov'!$A$2:$B$46,2,FALSE)=30,30,20),0))</f>
        <v>#REF!</v>
      </c>
      <c r="LK46" s="62">
        <f>IF(ISBLANK($JH$3),"",IF(ISBLANK(Tipy!JU40),0,IF(OR(AND(Tipy!JU40=Výsledky!$JF$3,OR(Tipy!JW40=Výsledky!$JH$3+1,Tipy!JW40=Výsledky!$JH$3-1)),AND(Tipy!JW40=Výsledky!$JH$3,OR(Tipy!JU40=Výsledky!$JF$3+1,Tipy!JU40=Výsledky!$JF$3-1))),10,0)))</f>
        <v>0</v>
      </c>
      <c r="LL46" s="65" t="e">
        <f>IF(ISBLANK($JH$3),"",IF(ISBLANK(Tipy!JU40),"-",SUM(LG46:LK46)))</f>
        <v>#VALUE!</v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>
        <f>IF(ISBLANK($JH$3),"",IF(ISBLANK(Tipy!KI40),0,IF(AND(Tipy!KI40=Výsledky!$JF$3,Tipy!KK40=Výsledky!$JH$3),60,0)))</f>
        <v>0</v>
      </c>
      <c r="LV46" s="61" t="e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>#VALUE!</v>
      </c>
      <c r="LW46" s="61" t="e">
        <f>IF(ISBLANK($JH$3),"",IF(OR(Tipy!KL40=Výsledky!#REF!,Tipy!KL40=Výsledky!#REF!,Tipy!KL40=Výsledky!#REF!,Tipy!KL40=Výsledky!$JJ$9),IF(VLOOKUP(Tipy!KL40,'Kategórie hráčov'!$A$2:$B$46,2,FALSE)=30,30,20),0))</f>
        <v>#REF!</v>
      </c>
      <c r="LX46" s="61" t="e">
        <f>IF(ISBLANK($JH$3),"",IF(OR(Tipy!KM40=Výsledky!#REF!,Tipy!KM40=Výsledky!#REF!,Tipy!KM40=Výsledky!#REF!,Tipy!KM40=Výsledky!$JM$9),IF(VLOOKUP(Tipy!KM40,'Kategórie hráčov'!$A$2:$B$46,2,FALSE)=30,30,20),0))</f>
        <v>#REF!</v>
      </c>
      <c r="LY46" s="62">
        <f>IF(ISBLANK($JH$3),"",IF(ISBLANK(Tipy!KI40),0,IF(OR(AND(Tipy!KI40=Výsledky!$JF$3,OR(Tipy!KK40=Výsledky!$JH$3+1,Tipy!KK40=Výsledky!$JH$3-1)),AND(Tipy!KK40=Výsledky!$JH$3,OR(Tipy!KI40=Výsledky!$JF$3+1,Tipy!KI40=Výsledky!$JF$3-1))),10,0)))</f>
        <v>0</v>
      </c>
      <c r="LZ46" s="65" t="e">
        <f>IF(ISBLANK($JH$3),"",IF(ISBLANK(Tipy!KI40),"-",SUM(LU46:LY46)))</f>
        <v>#VALUE!</v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>
        <f>IF(ISBLANK($JA$3),"",IF(ISBLANK(Tipy!HL41),0,IF(AND(Tipy!HL41=Výsledky!$IY$3,Tipy!HN41=Výsledky!$JA$3),60,0)))</f>
        <v>0</v>
      </c>
      <c r="IW47" s="61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61">
        <f>IF(ISBLANK($JA$3),"",IF(OR(Tipy!HO41=Výsledky!$IV$6,Tipy!HO41=Výsledky!$IV$7,Tipy!HO41=Výsledky!$IV$8,Tipy!HO41=Výsledky!$IV$9),IF(VLOOKUP(Tipy!HO41,'Kategórie hráčov'!$A$2:$B$46,2,FALSE)=30,30,20),0))</f>
        <v>0</v>
      </c>
      <c r="IY47" s="61">
        <f>IF(ISBLANK($JA$3),"",IF(OR(Tipy!HP41=Výsledky!$IY$6,Tipy!HP41=Výsledky!$IY$7,Tipy!HP41=Výsledky!$IY$8,Tipy!HP41=Výsledky!$IY$9),IF(VLOOKUP(Tipy!HP41,'Kategórie hráčov'!$A$2:$B$46,2,FALSE)=30,30,20),0))</f>
        <v>0</v>
      </c>
      <c r="IZ47" s="62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5">
        <f>IF(ISBLANK($JA$3),"",IF(ISBLANK(Tipy!HL41),"-",SUM(IV47:IZ47)))</f>
        <v>0</v>
      </c>
      <c r="JB47" s="64"/>
      <c r="JC47" s="102">
        <f>IF(ISBLANK($JH$3),"",IF(ISBLANK(Tipy!HR41),0,IF(AND(Tipy!HR41=Výsledky!$JF$3,Tipy!HT41=Výsledky!$JH$3),60,0)))</f>
        <v>0</v>
      </c>
      <c r="JD47" s="101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101">
        <f>IF(ISBLANK($JH$3),"",IF(OR(Tipy!HU41=Výsledky!$JC$6,Tipy!HU41=Výsledky!$JC$7,Tipy!HU41=Výsledky!$JC$8,Tipy!HU41=Výsledky!$JC$9),VLOOKUP(Tipy!HU41,'Kategórie hráčov'!$A$2:$B$51,2,FALSE),0))</f>
        <v>20</v>
      </c>
      <c r="JF47" s="101">
        <f>IF(ISBLANK($JH$3),"",IF(OR(Tipy!HV41=Výsledky!$JF$6,Tipy!HV41=Výsledky!$JF$7,Tipy!HV41=Výsledky!$JF$8,Tipy!HV41=Výsledky!$JF$9),VLOOKUP(Tipy!HV41,'Kategórie hráčov'!$A$27:$B$76,2,FALSE),0))</f>
        <v>30</v>
      </c>
      <c r="JG47" s="30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63">
        <f>IF(ISBLANK($JH$3),"",IF(ISBLANK(Tipy!HR41),"-",SUM(JC47:JG47)))</f>
        <v>70</v>
      </c>
      <c r="JI47" s="64"/>
      <c r="JJ47" s="61">
        <f>IF(ISBLANK($JH$3),"",IF(ISBLANK(Tipy!HX41),0,IF(AND(Tipy!HX41=Výsledky!$JF$3,Tipy!HZ41=Výsledky!$JH$3),60,0)))</f>
        <v>0</v>
      </c>
      <c r="JK47" s="61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61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61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62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5" t="str">
        <f>IF(ISBLANK($JH$3),"",IF(ISBLANK(Tipy!HX41),"-",SUM(JJ47:JN47)))</f>
        <v>-</v>
      </c>
      <c r="JP47" s="64"/>
      <c r="JQ47" s="61">
        <f>IF(ISBLANK($JV$3),"",IF(ISBLANK(Tipy!ID41),0,IF(AND(Tipy!ID41=Výsledky!$JT$3,Tipy!IF41=Výsledky!$JV$3),60,0)))</f>
        <v>0</v>
      </c>
      <c r="JR47" s="61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61">
        <f>IF(ISBLANK($JV$3),"",IF(OR(Tipy!IG41=Výsledky!$JQ$6,Tipy!IG41=Výsledky!$JQ$7,Tipy!IG41=Výsledky!$JQ$8,Tipy!IG41=Výsledky!$JQ$9),VLOOKUP(Tipy!IG41,'Kategórie hráčov'!$A$2:$B$51,2,FALSE),0))</f>
        <v>20</v>
      </c>
      <c r="JT47" s="61">
        <f>IF(ISBLANK($JV$3),"",IF(OR(Tipy!IH41=Výsledky!$JT$6,Tipy!IH41=Výsledky!$JT$7,Tipy!IH41=Výsledky!$JT$8,Tipy!IH41=Výsledky!$JT$9),VLOOKUP(Tipy!IH41,'Kategórie hráčov'!$A$27:$B$76,2,FALSE),0))</f>
        <v>20</v>
      </c>
      <c r="JU47" s="62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5">
        <f>IF(ISBLANK($JV$3),"",IF(ISBLANK(Tipy!ID41),"-",SUM(JQ47:JU47)))</f>
        <v>60</v>
      </c>
      <c r="JW47" s="64"/>
      <c r="JX47" s="61">
        <f>IF(ISBLANK($KQ$3),"",IF(ISBLANK(Tipy!IJ41),0,IF(AND(Tipy!IJ41=Výsledky!$KO$3,Tipy!IL41=Výsledky!$KQ$3),60,0)))</f>
        <v>0</v>
      </c>
      <c r="JY47" s="61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61">
        <f>IF(ISBLANK($KQ$3),"",IF(OR(Tipy!IM41=Výsledky!$JX$6,Tipy!IM41=Výsledky!$JX$7,Tipy!IM41=Výsledky!$JX$8,Tipy!IM41=Výsledky!$JX$9),IF(VLOOKUP(Tipy!IM41,'Kategórie hráčov'!$A$2:$B$46,2,FALSE)=30,30,20),0))</f>
        <v>0</v>
      </c>
      <c r="KA47" s="61">
        <f>IF(ISBLANK($KQ$3),"",IF(OR(Tipy!IN41=Výsledky!$KA$6,Tipy!IN41=Výsledky!$KA$7,Tipy!IN41=Výsledky!$KA$8,Tipy!IN41=Výsledky!$KA$9),IF(VLOOKUP(Tipy!IN41,'Kategórie hráčov'!$A$2:$B$46,2,FALSE)=30,30,20),0))</f>
        <v>0</v>
      </c>
      <c r="KB47" s="62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5" t="str">
        <f>IF(ISBLANK($KQ$3),"",IF(ISBLANK(Tipy!IJ41),"-",SUM(JX47:KB47)))</f>
        <v>-</v>
      </c>
      <c r="KD47" s="64"/>
      <c r="KE47" s="61">
        <f>IF(ISBLANK($KJ$3),"",IF(ISBLANK(Tipy!IP41),0,IF(AND(Tipy!IP41=Výsledky!$KH$3,Tipy!IR41=Výsledky!$KJ$3),60,0)))</f>
        <v>0</v>
      </c>
      <c r="KF47" s="61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61">
        <f>IF(ISBLANK($KJ$3),"",IF(OR(Tipy!IS41=Výsledky!$KE$6,Tipy!IS41=Výsledky!$KE$7,Tipy!IS41=Výsledky!$KE$8,Tipy!IS41=Výsledky!$KE$9),VLOOKUP(Tipy!IS41,'Kategórie hráčov'!$A$2:$B$51,2,FALSE),0))</f>
        <v>20</v>
      </c>
      <c r="KH47" s="61">
        <f>IF(ISBLANK($KJ$3),"",IF(OR(Tipy!IT41=Výsledky!$KH$6,Tipy!IT41=Výsledky!$KH$7,Tipy!IT41=Výsledky!$KH$8,Tipy!IT41=Výsledky!$KH$9),VLOOKUP(Tipy!IT41,'Kategórie hráčov'!$A$27:$B$76,2,FALSE),0))</f>
        <v>0</v>
      </c>
      <c r="KI47" s="62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5">
        <f>IF(ISBLANK($KJ$3),"",IF(ISBLANK(Tipy!IP41),"-",SUM(KE47:KI47)))</f>
        <v>40</v>
      </c>
      <c r="KK47" s="64"/>
      <c r="KL47" s="61">
        <f>IF(ISBLANK($KQ$3),"",IF(ISBLANK(Tipy!IV41),0,IF(AND(Tipy!IV41=Výsledky!$KO$3,Tipy!IX41=Výsledky!$KQ$3),60,0)))</f>
        <v>0</v>
      </c>
      <c r="KM47" s="61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61">
        <f>IF(ISBLANK($KQ$3),"",IF(OR(Tipy!IY41=Výsledky!$KL$6,Tipy!IY41=Výsledky!$KL$7,Tipy!IY41=Výsledky!$KL$8,Tipy!IY41=Výsledky!$KL$9),VLOOKUP(Tipy!IY41,'Kategórie hráčov'!$A$2:$B$51,2,FALSE),0))</f>
        <v>0</v>
      </c>
      <c r="KO47" s="61">
        <f>IF(ISBLANK($KQ$3),"",IF(OR(Tipy!IZ41=Výsledky!$KO$6,Tipy!IZ41=Výsledky!$KO$7,Tipy!IZ41=Výsledky!$KO$8,Tipy!IZ41=Výsledky!$KO$9),VLOOKUP(Tipy!IZ41,'Kategórie hráčov'!$A$27:$B$76,2,FALSE),0))</f>
        <v>0</v>
      </c>
      <c r="KP47" s="62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5" t="str">
        <f>IF(ISBLANK($KJ$3),"",IF(ISBLANK(Tipy!IV41),"-",SUM(KL47:KP47)))</f>
        <v>-</v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>
        <f>IF(ISBLANK($JH$3),"",IF(ISBLANK(Tipy!JU41),0,IF(AND(Tipy!JU41=Výsledky!$JF$3,Tipy!JW41=Výsledky!$JH$3),60,0)))</f>
        <v>0</v>
      </c>
      <c r="LH47" s="61" t="e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>#VALUE!</v>
      </c>
      <c r="LI47" s="61" t="e">
        <f>IF(ISBLANK($JH$3),"",IF(OR(Tipy!JX41=Výsledky!#REF!,Tipy!JX41=Výsledky!#REF!,Tipy!JX41=Výsledky!#REF!,Tipy!JX41=Výsledky!$JJ$9),IF(VLOOKUP(Tipy!JX41,'Kategórie hráčov'!$A$2:$B$46,2,FALSE)=30,30,20),0))</f>
        <v>#REF!</v>
      </c>
      <c r="LJ47" s="61" t="e">
        <f>IF(ISBLANK($JH$3),"",IF(OR(Tipy!JY41=Výsledky!#REF!,Tipy!JY41=Výsledky!#REF!,Tipy!JY41=Výsledky!#REF!,Tipy!JY41=Výsledky!$JM$9),IF(VLOOKUP(Tipy!JY41,'Kategórie hráčov'!$A$2:$B$46,2,FALSE)=30,30,20),0))</f>
        <v>#REF!</v>
      </c>
      <c r="LK47" s="62">
        <f>IF(ISBLANK($JH$3),"",IF(ISBLANK(Tipy!JU41),0,IF(OR(AND(Tipy!JU41=Výsledky!$JF$3,OR(Tipy!JW41=Výsledky!$JH$3+1,Tipy!JW41=Výsledky!$JH$3-1)),AND(Tipy!JW41=Výsledky!$JH$3,OR(Tipy!JU41=Výsledky!$JF$3+1,Tipy!JU41=Výsledky!$JF$3-1))),10,0)))</f>
        <v>0</v>
      </c>
      <c r="LL47" s="65" t="e">
        <f>IF(ISBLANK($JH$3),"",IF(ISBLANK(Tipy!JU41),"-",SUM(LG47:LK47)))</f>
        <v>#VALUE!</v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>
        <f>IF(ISBLANK($JH$3),"",IF(ISBLANK(Tipy!KI41),0,IF(AND(Tipy!KI41=Výsledky!$JF$3,Tipy!KK41=Výsledky!$JH$3),60,0)))</f>
        <v>0</v>
      </c>
      <c r="LV47" s="61" t="e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>#VALUE!</v>
      </c>
      <c r="LW47" s="61" t="e">
        <f>IF(ISBLANK($JH$3),"",IF(OR(Tipy!KL41=Výsledky!#REF!,Tipy!KL41=Výsledky!#REF!,Tipy!KL41=Výsledky!#REF!,Tipy!KL41=Výsledky!$JJ$9),IF(VLOOKUP(Tipy!KL41,'Kategórie hráčov'!$A$2:$B$46,2,FALSE)=30,30,20),0))</f>
        <v>#REF!</v>
      </c>
      <c r="LX47" s="61" t="e">
        <f>IF(ISBLANK($JH$3),"",IF(OR(Tipy!KM41=Výsledky!#REF!,Tipy!KM41=Výsledky!#REF!,Tipy!KM41=Výsledky!#REF!,Tipy!KM41=Výsledky!$JM$9),IF(VLOOKUP(Tipy!KM41,'Kategórie hráčov'!$A$2:$B$46,2,FALSE)=30,30,20),0))</f>
        <v>#REF!</v>
      </c>
      <c r="LY47" s="62">
        <f>IF(ISBLANK($JH$3),"",IF(ISBLANK(Tipy!KI41),0,IF(OR(AND(Tipy!KI41=Výsledky!$JF$3,OR(Tipy!KK41=Výsledky!$JH$3+1,Tipy!KK41=Výsledky!$JH$3-1)),AND(Tipy!KK41=Výsledky!$JH$3,OR(Tipy!KI41=Výsledky!$JF$3+1,Tipy!KI41=Výsledky!$JF$3-1))),10,0)))</f>
        <v>0</v>
      </c>
      <c r="LZ47" s="65" t="e">
        <f>IF(ISBLANK($JH$3),"",IF(ISBLANK(Tipy!KI41),"-",SUM(LU47:LY47)))</f>
        <v>#VALUE!</v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hidden="1" customHeight="1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>
        <f>IF(ISBLANK($JA$3),"",IF(ISBLANK(Tipy!HL42),0,IF(AND(Tipy!HL42=Výsledky!$IY$3,Tipy!HN42=Výsledky!$JA$3),60,0)))</f>
        <v>0</v>
      </c>
      <c r="IW48" s="61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61">
        <f>IF(ISBLANK($JA$3),"",IF(OR(Tipy!HO42=Výsledky!$IV$6,Tipy!HO42=Výsledky!$IV$7,Tipy!HO42=Výsledky!$IV$8,Tipy!HO42=Výsledky!$IV$9),IF(VLOOKUP(Tipy!HO42,'Kategórie hráčov'!$A$2:$B$46,2,FALSE)=30,30,20),0))</f>
        <v>0</v>
      </c>
      <c r="IY48" s="61">
        <f>IF(ISBLANK($JA$3),"",IF(OR(Tipy!HP42=Výsledky!$IY$6,Tipy!HP42=Výsledky!$IY$7,Tipy!HP42=Výsledky!$IY$8,Tipy!HP42=Výsledky!$IY$9),IF(VLOOKUP(Tipy!HP42,'Kategórie hráčov'!$A$2:$B$46,2,FALSE)=30,30,20),0))</f>
        <v>0</v>
      </c>
      <c r="IZ48" s="62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5" t="str">
        <f>IF(ISBLANK($JA$3),"",IF(ISBLANK(Tipy!HL42),"-",SUM(IV48:IZ48)))</f>
        <v>-</v>
      </c>
      <c r="JB48" s="64"/>
      <c r="JC48" s="102">
        <f>IF(ISBLANK($JH$3),"",IF(ISBLANK(Tipy!HR42),0,IF(AND(Tipy!HR42=Výsledky!$JF$3,Tipy!HT42=Výsledky!$JH$3),60,0)))</f>
        <v>0</v>
      </c>
      <c r="JD48" s="101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01">
        <f>IF(ISBLANK($JH$3),"",IF(OR(Tipy!HU42=Výsledky!$JC$6,Tipy!HU42=Výsledky!$JC$7,Tipy!HU42=Výsledky!$JC$8,Tipy!HU42=Výsledky!$JC$9),VLOOKUP(Tipy!HU42,'Kategórie hráčov'!$A$2:$B$51,2,FALSE),0))</f>
        <v>0</v>
      </c>
      <c r="JF48" s="101">
        <f>IF(ISBLANK($JH$3),"",IF(OR(Tipy!HV42=Výsledky!$JF$6,Tipy!HV42=Výsledky!$JF$7,Tipy!HV42=Výsledky!$JF$8,Tipy!HV42=Výsledky!$JF$9),VLOOKUP(Tipy!HV42,'Kategórie hráčov'!$A$27:$B$76,2,FALSE),0))</f>
        <v>0</v>
      </c>
      <c r="JG48" s="30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63" t="str">
        <f>IF(ISBLANK($JH$3),"",IF(ISBLANK(Tipy!HR42),"-",SUM(JC48:JG48)))</f>
        <v>-</v>
      </c>
      <c r="JI48" s="64"/>
      <c r="JJ48" s="61">
        <f>IF(ISBLANK($JH$3),"",IF(ISBLANK(Tipy!HX42),0,IF(AND(Tipy!HX42=Výsledky!$JF$3,Tipy!HZ42=Výsledky!$JH$3),60,0)))</f>
        <v>0</v>
      </c>
      <c r="JK48" s="61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61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61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62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5" t="str">
        <f>IF(ISBLANK($JH$3),"",IF(ISBLANK(Tipy!HX42),"-",SUM(JJ48:JN48)))</f>
        <v>-</v>
      </c>
      <c r="JP48" s="64"/>
      <c r="JQ48" s="61">
        <f>IF(ISBLANK($JV$3),"",IF(ISBLANK(Tipy!ID42),0,IF(AND(Tipy!ID42=Výsledky!$JT$3,Tipy!IF42=Výsledky!$JV$3),60,0)))</f>
        <v>0</v>
      </c>
      <c r="JR48" s="61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61">
        <f>IF(ISBLANK($JV$3),"",IF(OR(Tipy!IG42=Výsledky!$JQ$6,Tipy!IG42=Výsledky!$JQ$7,Tipy!IG42=Výsledky!$JQ$8,Tipy!IG42=Výsledky!$JQ$9),VLOOKUP(Tipy!IG42,'Kategórie hráčov'!$A$2:$B$51,2,FALSE),0))</f>
        <v>0</v>
      </c>
      <c r="JT48" s="61">
        <f>IF(ISBLANK($JV$3),"",IF(OR(Tipy!IH42=Výsledky!$JT$6,Tipy!IH42=Výsledky!$JT$7,Tipy!IH42=Výsledky!$JT$8,Tipy!IH42=Výsledky!$JT$9),VLOOKUP(Tipy!IH42,'Kategórie hráčov'!$A$27:$B$76,2,FALSE),0))</f>
        <v>0</v>
      </c>
      <c r="JU48" s="62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5" t="str">
        <f>IF(ISBLANK($JV$3),"",IF(ISBLANK(Tipy!ID42),"-",SUM(JQ48:JU48)))</f>
        <v>-</v>
      </c>
      <c r="JW48" s="64"/>
      <c r="JX48" s="61">
        <f>IF(ISBLANK($KQ$3),"",IF(ISBLANK(Tipy!IJ42),0,IF(AND(Tipy!IJ42=Výsledky!$KO$3,Tipy!IL42=Výsledky!$KQ$3),60,0)))</f>
        <v>0</v>
      </c>
      <c r="JY48" s="61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61">
        <f>IF(ISBLANK($KQ$3),"",IF(OR(Tipy!IM42=Výsledky!$JX$6,Tipy!IM42=Výsledky!$JX$7,Tipy!IM42=Výsledky!$JX$8,Tipy!IM42=Výsledky!$JX$9),IF(VLOOKUP(Tipy!IM42,'Kategórie hráčov'!$A$2:$B$46,2,FALSE)=30,30,20),0))</f>
        <v>0</v>
      </c>
      <c r="KA48" s="61">
        <f>IF(ISBLANK($KQ$3),"",IF(OR(Tipy!IN42=Výsledky!$KA$6,Tipy!IN42=Výsledky!$KA$7,Tipy!IN42=Výsledky!$KA$8,Tipy!IN42=Výsledky!$KA$9),IF(VLOOKUP(Tipy!IN42,'Kategórie hráčov'!$A$2:$B$46,2,FALSE)=30,30,20),0))</f>
        <v>0</v>
      </c>
      <c r="KB48" s="62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5" t="str">
        <f>IF(ISBLANK($KQ$3),"",IF(ISBLANK(Tipy!IJ42),"-",SUM(JX48:KB48)))</f>
        <v>-</v>
      </c>
      <c r="KD48" s="64"/>
      <c r="KE48" s="61">
        <f>IF(ISBLANK($KJ$3),"",IF(ISBLANK(Tipy!IP42),0,IF(AND(Tipy!IP42=Výsledky!$KH$3,Tipy!IR42=Výsledky!$KJ$3),60,0)))</f>
        <v>0</v>
      </c>
      <c r="KF48" s="61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61">
        <f>IF(ISBLANK($KJ$3),"",IF(OR(Tipy!IS42=Výsledky!$KE$6,Tipy!IS42=Výsledky!$KE$7,Tipy!IS42=Výsledky!$KE$8,Tipy!IS42=Výsledky!$KE$9),VLOOKUP(Tipy!IS42,'Kategórie hráčov'!$A$2:$B$51,2,FALSE),0))</f>
        <v>0</v>
      </c>
      <c r="KH48" s="61">
        <f>IF(ISBLANK($KJ$3),"",IF(OR(Tipy!IT42=Výsledky!$KH$6,Tipy!IT42=Výsledky!$KH$7,Tipy!IT42=Výsledky!$KH$8,Tipy!IT42=Výsledky!$KH$9),VLOOKUP(Tipy!IT42,'Kategórie hráčov'!$A$27:$B$76,2,FALSE),0))</f>
        <v>0</v>
      </c>
      <c r="KI48" s="62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5" t="str">
        <f>IF(ISBLANK($KJ$3),"",IF(ISBLANK(Tipy!IP42),"-",SUM(KE48:KI48)))</f>
        <v>-</v>
      </c>
      <c r="KK48" s="64"/>
      <c r="KL48" s="61">
        <f>IF(ISBLANK($KQ$3),"",IF(ISBLANK(Tipy!IV42),0,IF(AND(Tipy!IV42=Výsledky!$KO$3,Tipy!IX42=Výsledky!$KQ$3),60,0)))</f>
        <v>0</v>
      </c>
      <c r="KM48" s="61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61">
        <f>IF(ISBLANK($KQ$3),"",IF(OR(Tipy!IY42=Výsledky!$KL$6,Tipy!IY42=Výsledky!$KL$7,Tipy!IY42=Výsledky!$KL$8,Tipy!IY42=Výsledky!$KL$9),VLOOKUP(Tipy!IY42,'Kategórie hráčov'!$A$2:$B$51,2,FALSE),0))</f>
        <v>0</v>
      </c>
      <c r="KO48" s="61">
        <f>IF(ISBLANK($KQ$3),"",IF(OR(Tipy!IZ42=Výsledky!$KO$6,Tipy!IZ42=Výsledky!$KO$7,Tipy!IZ42=Výsledky!$KO$8,Tipy!IZ42=Výsledky!$KO$9),VLOOKUP(Tipy!IZ42,'Kategórie hráčov'!$A$27:$B$76,2,FALSE),0))</f>
        <v>0</v>
      </c>
      <c r="KP48" s="62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5" t="str">
        <f>IF(ISBLANK($KJ$3),"",IF(ISBLANK(Tipy!IV42),"-",SUM(KL48:KP48)))</f>
        <v>-</v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>
        <f>IF(ISBLANK($JH$3),"",IF(ISBLANK(Tipy!JU42),0,IF(AND(Tipy!JU42=Výsledky!$JF$3,Tipy!JW42=Výsledky!$JH$3),60,0)))</f>
        <v>0</v>
      </c>
      <c r="LH48" s="61" t="e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>#VALUE!</v>
      </c>
      <c r="LI48" s="61" t="e">
        <f>IF(ISBLANK($JH$3),"",IF(OR(Tipy!JX42=Výsledky!#REF!,Tipy!JX42=Výsledky!#REF!,Tipy!JX42=Výsledky!#REF!,Tipy!JX42=Výsledky!$JJ$9),IF(VLOOKUP(Tipy!JX42,'Kategórie hráčov'!$A$2:$B$46,2,FALSE)=30,30,20),0))</f>
        <v>#REF!</v>
      </c>
      <c r="LJ48" s="61" t="e">
        <f>IF(ISBLANK($JH$3),"",IF(OR(Tipy!JY42=Výsledky!#REF!,Tipy!JY42=Výsledky!#REF!,Tipy!JY42=Výsledky!#REF!,Tipy!JY42=Výsledky!$JM$9),IF(VLOOKUP(Tipy!JY42,'Kategórie hráčov'!$A$2:$B$46,2,FALSE)=30,30,20),0))</f>
        <v>#REF!</v>
      </c>
      <c r="LK48" s="62">
        <f>IF(ISBLANK($JH$3),"",IF(ISBLANK(Tipy!JU42),0,IF(OR(AND(Tipy!JU42=Výsledky!$JF$3,OR(Tipy!JW42=Výsledky!$JH$3+1,Tipy!JW42=Výsledky!$JH$3-1)),AND(Tipy!JW42=Výsledky!$JH$3,OR(Tipy!JU42=Výsledky!$JF$3+1,Tipy!JU42=Výsledky!$JF$3-1))),10,0)))</f>
        <v>0</v>
      </c>
      <c r="LL48" s="65" t="e">
        <f>IF(ISBLANK($JH$3),"",IF(ISBLANK(Tipy!JU42),"-",SUM(LG48:LK48)))</f>
        <v>#VALUE!</v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>
        <f>IF(ISBLANK($JH$3),"",IF(ISBLANK(Tipy!KI42),0,IF(AND(Tipy!KI42=Výsledky!$JF$3,Tipy!KK42=Výsledky!$JH$3),60,0)))</f>
        <v>0</v>
      </c>
      <c r="LV48" s="61" t="e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>#VALUE!</v>
      </c>
      <c r="LW48" s="61" t="e">
        <f>IF(ISBLANK($JH$3),"",IF(OR(Tipy!KL42=Výsledky!#REF!,Tipy!KL42=Výsledky!#REF!,Tipy!KL42=Výsledky!#REF!,Tipy!KL42=Výsledky!$JJ$9),IF(VLOOKUP(Tipy!KL42,'Kategórie hráčov'!$A$2:$B$46,2,FALSE)=30,30,20),0))</f>
        <v>#REF!</v>
      </c>
      <c r="LX48" s="61" t="e">
        <f>IF(ISBLANK($JH$3),"",IF(OR(Tipy!KM42=Výsledky!#REF!,Tipy!KM42=Výsledky!#REF!,Tipy!KM42=Výsledky!#REF!,Tipy!KM42=Výsledky!$JM$9),IF(VLOOKUP(Tipy!KM42,'Kategórie hráčov'!$A$2:$B$46,2,FALSE)=30,30,20),0))</f>
        <v>#REF!</v>
      </c>
      <c r="LY48" s="62">
        <f>IF(ISBLANK($JH$3),"",IF(ISBLANK(Tipy!KI42),0,IF(OR(AND(Tipy!KI42=Výsledky!$JF$3,OR(Tipy!KK42=Výsledky!$JH$3+1,Tipy!KK42=Výsledky!$JH$3-1)),AND(Tipy!KK42=Výsledky!$JH$3,OR(Tipy!KI42=Výsledky!$JF$3+1,Tipy!KI42=Výsledky!$JF$3-1))),10,0)))</f>
        <v>0</v>
      </c>
      <c r="LZ48" s="65" t="e">
        <f>IF(ISBLANK($JH$3),"",IF(ISBLANK(Tipy!KI42),"-",SUM(LU48:LY48)))</f>
        <v>#VALUE!</v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>
        <f>IF(ISBLANK($JA$3),"",IF(ISBLANK(Tipy!HL43),0,IF(AND(Tipy!HL43=Výsledky!$IY$3,Tipy!HN43=Výsledky!$JA$3),60,0)))</f>
        <v>0</v>
      </c>
      <c r="IW49" s="61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61">
        <f>IF(ISBLANK($JA$3),"",IF(OR(Tipy!HO43=Výsledky!$IV$6,Tipy!HO43=Výsledky!$IV$7,Tipy!HO43=Výsledky!$IV$8,Tipy!HO43=Výsledky!$IV$9),IF(VLOOKUP(Tipy!HO43,'Kategórie hráčov'!$A$2:$B$46,2,FALSE)=30,30,20),0))</f>
        <v>0</v>
      </c>
      <c r="IY49" s="61">
        <f>IF(ISBLANK($JA$3),"",IF(OR(Tipy!HP43=Výsledky!$IY$6,Tipy!HP43=Výsledky!$IY$7,Tipy!HP43=Výsledky!$IY$8,Tipy!HP43=Výsledky!$IY$9),IF(VLOOKUP(Tipy!HP43,'Kategórie hráčov'!$A$2:$B$46,2,FALSE)=30,30,20),0))</f>
        <v>0</v>
      </c>
      <c r="IZ49" s="62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5" t="str">
        <f>IF(ISBLANK($JA$3),"",IF(ISBLANK(Tipy!HL43),"-",SUM(IV49:IZ49)))</f>
        <v>-</v>
      </c>
      <c r="JB49" s="64"/>
      <c r="JC49" s="102">
        <f>IF(ISBLANK($JH$3),"",IF(ISBLANK(Tipy!HR43),0,IF(AND(Tipy!HR43=Výsledky!$JF$3,Tipy!HT43=Výsledky!$JH$3),60,0)))</f>
        <v>0</v>
      </c>
      <c r="JD49" s="101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01">
        <f>IF(ISBLANK($JH$3),"",IF(OR(Tipy!HU43=Výsledky!$JC$6,Tipy!HU43=Výsledky!$JC$7,Tipy!HU43=Výsledky!$JC$8,Tipy!HU43=Výsledky!$JC$9),VLOOKUP(Tipy!HU43,'Kategórie hráčov'!$A$2:$B$51,2,FALSE),0))</f>
        <v>0</v>
      </c>
      <c r="JF49" s="101">
        <f>IF(ISBLANK($JH$3),"",IF(OR(Tipy!HV43=Výsledky!$JF$6,Tipy!HV43=Výsledky!$JF$7,Tipy!HV43=Výsledky!$JF$8,Tipy!HV43=Výsledky!$JF$9),VLOOKUP(Tipy!HV43,'Kategórie hráčov'!$A$27:$B$76,2,FALSE),0))</f>
        <v>0</v>
      </c>
      <c r="JG49" s="30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63" t="str">
        <f>IF(ISBLANK($JH$3),"",IF(ISBLANK(Tipy!HR43),"-",SUM(JC49:JG49)))</f>
        <v>-</v>
      </c>
      <c r="JI49" s="64"/>
      <c r="JJ49" s="61">
        <f>IF(ISBLANK($JH$3),"",IF(ISBLANK(Tipy!HX43),0,IF(AND(Tipy!HX43=Výsledky!$JF$3,Tipy!HZ43=Výsledky!$JH$3),60,0)))</f>
        <v>0</v>
      </c>
      <c r="JK49" s="61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61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61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62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5" t="str">
        <f>IF(ISBLANK($JH$3),"",IF(ISBLANK(Tipy!HX43),"-",SUM(JJ49:JN49)))</f>
        <v>-</v>
      </c>
      <c r="JP49" s="64"/>
      <c r="JQ49" s="61">
        <f>IF(ISBLANK($JV$3),"",IF(ISBLANK(Tipy!ID43),0,IF(AND(Tipy!ID43=Výsledky!$JT$3,Tipy!IF43=Výsledky!$JV$3),60,0)))</f>
        <v>0</v>
      </c>
      <c r="JR49" s="61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61">
        <f>IF(ISBLANK($JV$3),"",IF(OR(Tipy!IG43=Výsledky!$JQ$6,Tipy!IG43=Výsledky!$JQ$7,Tipy!IG43=Výsledky!$JQ$8,Tipy!IG43=Výsledky!$JQ$9),VLOOKUP(Tipy!IG43,'Kategórie hráčov'!$A$2:$B$51,2,FALSE),0))</f>
        <v>0</v>
      </c>
      <c r="JT49" s="61">
        <f>IF(ISBLANK($JV$3),"",IF(OR(Tipy!IH43=Výsledky!$JT$6,Tipy!IH43=Výsledky!$JT$7,Tipy!IH43=Výsledky!$JT$8,Tipy!IH43=Výsledky!$JT$9),VLOOKUP(Tipy!IH43,'Kategórie hráčov'!$A$27:$B$76,2,FALSE),0))</f>
        <v>0</v>
      </c>
      <c r="JU49" s="62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5" t="str">
        <f>IF(ISBLANK($JV$3),"",IF(ISBLANK(Tipy!ID43),"-",SUM(JQ49:JU49)))</f>
        <v>-</v>
      </c>
      <c r="JW49" s="64"/>
      <c r="JX49" s="61">
        <f>IF(ISBLANK($KQ$3),"",IF(ISBLANK(Tipy!IJ43),0,IF(AND(Tipy!IJ43=Výsledky!$KO$3,Tipy!IL43=Výsledky!$KQ$3),60,0)))</f>
        <v>0</v>
      </c>
      <c r="JY49" s="61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61">
        <f>IF(ISBLANK($KQ$3),"",IF(OR(Tipy!IM43=Výsledky!$JX$6,Tipy!IM43=Výsledky!$JX$7,Tipy!IM43=Výsledky!$JX$8,Tipy!IM43=Výsledky!$JX$9),IF(VLOOKUP(Tipy!IM43,'Kategórie hráčov'!$A$2:$B$46,2,FALSE)=30,30,20),0))</f>
        <v>0</v>
      </c>
      <c r="KA49" s="61">
        <f>IF(ISBLANK($KQ$3),"",IF(OR(Tipy!IN43=Výsledky!$KA$6,Tipy!IN43=Výsledky!$KA$7,Tipy!IN43=Výsledky!$KA$8,Tipy!IN43=Výsledky!$KA$9),IF(VLOOKUP(Tipy!IN43,'Kategórie hráčov'!$A$2:$B$46,2,FALSE)=30,30,20),0))</f>
        <v>0</v>
      </c>
      <c r="KB49" s="62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5" t="str">
        <f>IF(ISBLANK($KQ$3),"",IF(ISBLANK(Tipy!IJ43),"-",SUM(JX49:KB49)))</f>
        <v>-</v>
      </c>
      <c r="KD49" s="64"/>
      <c r="KE49" s="61">
        <f>IF(ISBLANK($KJ$3),"",IF(ISBLANK(Tipy!IP43),0,IF(AND(Tipy!IP43=Výsledky!$KH$3,Tipy!IR43=Výsledky!$KJ$3),60,0)))</f>
        <v>0</v>
      </c>
      <c r="KF49" s="61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61">
        <f>IF(ISBLANK($KJ$3),"",IF(OR(Tipy!IS43=Výsledky!$KE$6,Tipy!IS43=Výsledky!$KE$7,Tipy!IS43=Výsledky!$KE$8,Tipy!IS43=Výsledky!$KE$9),VLOOKUP(Tipy!IS43,'Kategórie hráčov'!$A$2:$B$51,2,FALSE),0))</f>
        <v>0</v>
      </c>
      <c r="KH49" s="61">
        <f>IF(ISBLANK($KJ$3),"",IF(OR(Tipy!IT43=Výsledky!$KH$6,Tipy!IT43=Výsledky!$KH$7,Tipy!IT43=Výsledky!$KH$8,Tipy!IT43=Výsledky!$KH$9),VLOOKUP(Tipy!IT43,'Kategórie hráčov'!$A$27:$B$76,2,FALSE),0))</f>
        <v>0</v>
      </c>
      <c r="KI49" s="62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5" t="str">
        <f>IF(ISBLANK($KJ$3),"",IF(ISBLANK(Tipy!IP43),"-",SUM(KE49:KI49)))</f>
        <v>-</v>
      </c>
      <c r="KK49" s="64"/>
      <c r="KL49" s="61">
        <f>IF(ISBLANK($KQ$3),"",IF(ISBLANK(Tipy!IV43),0,IF(AND(Tipy!IV43=Výsledky!$KO$3,Tipy!IX43=Výsledky!$KQ$3),60,0)))</f>
        <v>0</v>
      </c>
      <c r="KM49" s="61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61">
        <f>IF(ISBLANK($KQ$3),"",IF(OR(Tipy!IY43=Výsledky!$KL$6,Tipy!IY43=Výsledky!$KL$7,Tipy!IY43=Výsledky!$KL$8,Tipy!IY43=Výsledky!$KL$9),VLOOKUP(Tipy!IY43,'Kategórie hráčov'!$A$2:$B$51,2,FALSE),0))</f>
        <v>0</v>
      </c>
      <c r="KO49" s="61">
        <f>IF(ISBLANK($KQ$3),"",IF(OR(Tipy!IZ43=Výsledky!$KO$6,Tipy!IZ43=Výsledky!$KO$7,Tipy!IZ43=Výsledky!$KO$8,Tipy!IZ43=Výsledky!$KO$9),VLOOKUP(Tipy!IZ43,'Kategórie hráčov'!$A$27:$B$76,2,FALSE),0))</f>
        <v>0</v>
      </c>
      <c r="KP49" s="62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5" t="str">
        <f>IF(ISBLANK($KJ$3),"",IF(ISBLANK(Tipy!IV43),"-",SUM(KL49:KP49)))</f>
        <v>-</v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>
        <f>IF(ISBLANK($JH$3),"",IF(ISBLANK(Tipy!JU43),0,IF(AND(Tipy!JU43=Výsledky!$JF$3,Tipy!JW43=Výsledky!$JH$3),60,0)))</f>
        <v>0</v>
      </c>
      <c r="LH49" s="61" t="e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>#VALUE!</v>
      </c>
      <c r="LI49" s="61" t="e">
        <f>IF(ISBLANK($JH$3),"",IF(OR(Tipy!JX43=Výsledky!#REF!,Tipy!JX43=Výsledky!#REF!,Tipy!JX43=Výsledky!#REF!,Tipy!JX43=Výsledky!$JJ$9),IF(VLOOKUP(Tipy!JX43,'Kategórie hráčov'!$A$2:$B$46,2,FALSE)=30,30,20),0))</f>
        <v>#REF!</v>
      </c>
      <c r="LJ49" s="61" t="e">
        <f>IF(ISBLANK($JH$3),"",IF(OR(Tipy!JY43=Výsledky!#REF!,Tipy!JY43=Výsledky!#REF!,Tipy!JY43=Výsledky!#REF!,Tipy!JY43=Výsledky!$JM$9),IF(VLOOKUP(Tipy!JY43,'Kategórie hráčov'!$A$2:$B$46,2,FALSE)=30,30,20),0))</f>
        <v>#REF!</v>
      </c>
      <c r="LK49" s="62">
        <f>IF(ISBLANK($JH$3),"",IF(ISBLANK(Tipy!JU43),0,IF(OR(AND(Tipy!JU43=Výsledky!$JF$3,OR(Tipy!JW43=Výsledky!$JH$3+1,Tipy!JW43=Výsledky!$JH$3-1)),AND(Tipy!JW43=Výsledky!$JH$3,OR(Tipy!JU43=Výsledky!$JF$3+1,Tipy!JU43=Výsledky!$JF$3-1))),10,0)))</f>
        <v>0</v>
      </c>
      <c r="LL49" s="65" t="e">
        <f>IF(ISBLANK($JH$3),"",IF(ISBLANK(Tipy!JU43),"-",SUM(LG49:LK49)))</f>
        <v>#VALUE!</v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>
        <f>IF(ISBLANK($JH$3),"",IF(ISBLANK(Tipy!KI43),0,IF(AND(Tipy!KI43=Výsledky!$JF$3,Tipy!KK43=Výsledky!$JH$3),60,0)))</f>
        <v>0</v>
      </c>
      <c r="LV49" s="61" t="e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>#VALUE!</v>
      </c>
      <c r="LW49" s="61" t="e">
        <f>IF(ISBLANK($JH$3),"",IF(OR(Tipy!KL43=Výsledky!#REF!,Tipy!KL43=Výsledky!#REF!,Tipy!KL43=Výsledky!#REF!,Tipy!KL43=Výsledky!$JJ$9),IF(VLOOKUP(Tipy!KL43,'Kategórie hráčov'!$A$2:$B$46,2,FALSE)=30,30,20),0))</f>
        <v>#REF!</v>
      </c>
      <c r="LX49" s="61" t="e">
        <f>IF(ISBLANK($JH$3),"",IF(OR(Tipy!KM43=Výsledky!#REF!,Tipy!KM43=Výsledky!#REF!,Tipy!KM43=Výsledky!#REF!,Tipy!KM43=Výsledky!$JM$9),IF(VLOOKUP(Tipy!KM43,'Kategórie hráčov'!$A$2:$B$46,2,FALSE)=30,30,20),0))</f>
        <v>#REF!</v>
      </c>
      <c r="LY49" s="62">
        <f>IF(ISBLANK($JH$3),"",IF(ISBLANK(Tipy!KI43),0,IF(OR(AND(Tipy!KI43=Výsledky!$JF$3,OR(Tipy!KK43=Výsledky!$JH$3+1,Tipy!KK43=Výsledky!$JH$3-1)),AND(Tipy!KK43=Výsledky!$JH$3,OR(Tipy!KI43=Výsledky!$JF$3+1,Tipy!KI43=Výsledky!$JF$3-1))),10,0)))</f>
        <v>0</v>
      </c>
      <c r="LZ49" s="65" t="e">
        <f>IF(ISBLANK($JH$3),"",IF(ISBLANK(Tipy!KI43),"-",SUM(LU49:LY49)))</f>
        <v>#VALUE!</v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>
        <f>IF(ISBLANK($JA$3),"",IF(ISBLANK(Tipy!HL44),0,IF(AND(Tipy!HL44=Výsledky!$IY$3,Tipy!HN44=Výsledky!$JA$3),60,0)))</f>
        <v>0</v>
      </c>
      <c r="IW50" s="61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61">
        <f>IF(ISBLANK($JA$3),"",IF(OR(Tipy!HO44=Výsledky!$IV$6,Tipy!HO44=Výsledky!$IV$7,Tipy!HO44=Výsledky!$IV$8,Tipy!HO44=Výsledky!$IV$9),IF(VLOOKUP(Tipy!HO44,'Kategórie hráčov'!$A$2:$B$46,2,FALSE)=30,30,20),0))</f>
        <v>0</v>
      </c>
      <c r="IY50" s="61">
        <f>IF(ISBLANK($JA$3),"",IF(OR(Tipy!HP44=Výsledky!$IY$6,Tipy!HP44=Výsledky!$IY$7,Tipy!HP44=Výsledky!$IY$8,Tipy!HP44=Výsledky!$IY$9),IF(VLOOKUP(Tipy!HP44,'Kategórie hráčov'!$A$2:$B$46,2,FALSE)=30,30,20),0))</f>
        <v>0</v>
      </c>
      <c r="IZ50" s="62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5">
        <f>IF(ISBLANK($JA$3),"",IF(ISBLANK(Tipy!HL44),"-",SUM(IV50:IZ50)))</f>
        <v>0</v>
      </c>
      <c r="JB50" s="64"/>
      <c r="JC50" s="102">
        <f>IF(ISBLANK($JH$3),"",IF(ISBLANK(Tipy!HR44),0,IF(AND(Tipy!HR44=Výsledky!$JF$3,Tipy!HT44=Výsledky!$JH$3),60,0)))</f>
        <v>0</v>
      </c>
      <c r="JD50" s="101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101">
        <f>IF(ISBLANK($JH$3),"",IF(OR(Tipy!HU44=Výsledky!$JC$6,Tipy!HU44=Výsledky!$JC$7,Tipy!HU44=Výsledky!$JC$8,Tipy!HU44=Výsledky!$JC$9),VLOOKUP(Tipy!HU44,'Kategórie hráčov'!$A$2:$B$51,2,FALSE),0))</f>
        <v>20</v>
      </c>
      <c r="JF50" s="101">
        <f>IF(ISBLANK($JH$3),"",IF(OR(Tipy!HV44=Výsledky!$JF$6,Tipy!HV44=Výsledky!$JF$7,Tipy!HV44=Výsledky!$JF$8,Tipy!HV44=Výsledky!$JF$9),VLOOKUP(Tipy!HV44,'Kategórie hráčov'!$A$27:$B$76,2,FALSE),0))</f>
        <v>30</v>
      </c>
      <c r="JG50" s="30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63">
        <f>IF(ISBLANK($JH$3),"",IF(ISBLANK(Tipy!HR44),"-",SUM(JC50:JG50)))</f>
        <v>70</v>
      </c>
      <c r="JI50" s="64"/>
      <c r="JJ50" s="61">
        <f>IF(ISBLANK($JH$3),"",IF(ISBLANK(Tipy!HX44),0,IF(AND(Tipy!HX44=Výsledky!$JF$3,Tipy!HZ44=Výsledky!$JH$3),60,0)))</f>
        <v>0</v>
      </c>
      <c r="JK50" s="61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61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61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62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5" t="str">
        <f>IF(ISBLANK($JH$3),"",IF(ISBLANK(Tipy!HX44),"-",SUM(JJ50:JN50)))</f>
        <v>-</v>
      </c>
      <c r="JP50" s="64"/>
      <c r="JQ50" s="61">
        <f>IF(ISBLANK($JV$3),"",IF(ISBLANK(Tipy!ID44),0,IF(AND(Tipy!ID44=Výsledky!$JT$3,Tipy!IF44=Výsledky!$JV$3),60,0)))</f>
        <v>0</v>
      </c>
      <c r="JR50" s="61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61">
        <f>IF(ISBLANK($JV$3),"",IF(OR(Tipy!IG44=Výsledky!$JQ$6,Tipy!IG44=Výsledky!$JQ$7,Tipy!IG44=Výsledky!$JQ$8,Tipy!IG44=Výsledky!$JQ$9),VLOOKUP(Tipy!IG44,'Kategórie hráčov'!$A$2:$B$51,2,FALSE),0))</f>
        <v>0</v>
      </c>
      <c r="JT50" s="61">
        <f>IF(ISBLANK($JV$3),"",IF(OR(Tipy!IH44=Výsledky!$JT$6,Tipy!IH44=Výsledky!$JT$7,Tipy!IH44=Výsledky!$JT$8,Tipy!IH44=Výsledky!$JT$9),VLOOKUP(Tipy!IH44,'Kategórie hráčov'!$A$27:$B$76,2,FALSE),0))</f>
        <v>0</v>
      </c>
      <c r="JU50" s="62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5">
        <f>IF(ISBLANK($JV$3),"",IF(ISBLANK(Tipy!ID44),"-",SUM(JQ50:JU50)))</f>
        <v>20</v>
      </c>
      <c r="JW50" s="64"/>
      <c r="JX50" s="61">
        <f>IF(ISBLANK($KQ$3),"",IF(ISBLANK(Tipy!IJ44),0,IF(AND(Tipy!IJ44=Výsledky!$KO$3,Tipy!IL44=Výsledky!$KQ$3),60,0)))</f>
        <v>0</v>
      </c>
      <c r="JY50" s="61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61">
        <f>IF(ISBLANK($KQ$3),"",IF(OR(Tipy!IM44=Výsledky!$JX$6,Tipy!IM44=Výsledky!$JX$7,Tipy!IM44=Výsledky!$JX$8,Tipy!IM44=Výsledky!$JX$9),IF(VLOOKUP(Tipy!IM44,'Kategórie hráčov'!$A$2:$B$46,2,FALSE)=30,30,20),0))</f>
        <v>0</v>
      </c>
      <c r="KA50" s="61">
        <f>IF(ISBLANK($KQ$3),"",IF(OR(Tipy!IN44=Výsledky!$KA$6,Tipy!IN44=Výsledky!$KA$7,Tipy!IN44=Výsledky!$KA$8,Tipy!IN44=Výsledky!$KA$9),IF(VLOOKUP(Tipy!IN44,'Kategórie hráčov'!$A$2:$B$46,2,FALSE)=30,30,20),0))</f>
        <v>0</v>
      </c>
      <c r="KB50" s="62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5" t="str">
        <f>IF(ISBLANK($KQ$3),"",IF(ISBLANK(Tipy!IJ44),"-",SUM(JX50:KB50)))</f>
        <v>-</v>
      </c>
      <c r="KD50" s="64"/>
      <c r="KE50" s="61">
        <f>IF(ISBLANK($KJ$3),"",IF(ISBLANK(Tipy!IP44),0,IF(AND(Tipy!IP44=Výsledky!$KH$3,Tipy!IR44=Výsledky!$KJ$3),60,0)))</f>
        <v>0</v>
      </c>
      <c r="KF50" s="61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61">
        <f>IF(ISBLANK($KJ$3),"",IF(OR(Tipy!IS44=Výsledky!$KE$6,Tipy!IS44=Výsledky!$KE$7,Tipy!IS44=Výsledky!$KE$8,Tipy!IS44=Výsledky!$KE$9),VLOOKUP(Tipy!IS44,'Kategórie hráčov'!$A$2:$B$51,2,FALSE),0))</f>
        <v>20</v>
      </c>
      <c r="KH50" s="61">
        <f>IF(ISBLANK($KJ$3),"",IF(OR(Tipy!IT44=Výsledky!$KH$6,Tipy!IT44=Výsledky!$KH$7,Tipy!IT44=Výsledky!$KH$8,Tipy!IT44=Výsledky!$KH$9),VLOOKUP(Tipy!IT44,'Kategórie hráčov'!$A$27:$B$76,2,FALSE),0))</f>
        <v>0</v>
      </c>
      <c r="KI50" s="62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5">
        <f>IF(ISBLANK($KJ$3),"",IF(ISBLANK(Tipy!IP44),"-",SUM(KE50:KI50)))</f>
        <v>40</v>
      </c>
      <c r="KK50" s="64"/>
      <c r="KL50" s="61">
        <f>IF(ISBLANK($KQ$3),"",IF(ISBLANK(Tipy!IV44),0,IF(AND(Tipy!IV44=Výsledky!$KO$3,Tipy!IX44=Výsledky!$KQ$3),60,0)))</f>
        <v>0</v>
      </c>
      <c r="KM50" s="61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61">
        <f>IF(ISBLANK($KQ$3),"",IF(OR(Tipy!IY44=Výsledky!$KL$6,Tipy!IY44=Výsledky!$KL$7,Tipy!IY44=Výsledky!$KL$8,Tipy!IY44=Výsledky!$KL$9),VLOOKUP(Tipy!IY44,'Kategórie hráčov'!$A$2:$B$51,2,FALSE),0))</f>
        <v>0</v>
      </c>
      <c r="KO50" s="61">
        <f>IF(ISBLANK($KQ$3),"",IF(OR(Tipy!IZ44=Výsledky!$KO$6,Tipy!IZ44=Výsledky!$KO$7,Tipy!IZ44=Výsledky!$KO$8,Tipy!IZ44=Výsledky!$KO$9),VLOOKUP(Tipy!IZ44,'Kategórie hráčov'!$A$27:$B$76,2,FALSE),0))</f>
        <v>0</v>
      </c>
      <c r="KP50" s="62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5">
        <f>IF(ISBLANK($KJ$3),"",IF(ISBLANK(Tipy!IV44),"-",SUM(KL50:KP50)))</f>
        <v>20</v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>
        <f>IF(ISBLANK($JH$3),"",IF(ISBLANK(Tipy!JU44),0,IF(AND(Tipy!JU44=Výsledky!$JF$3,Tipy!JW44=Výsledky!$JH$3),60,0)))</f>
        <v>0</v>
      </c>
      <c r="LH50" s="61" t="e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>#VALUE!</v>
      </c>
      <c r="LI50" s="61" t="e">
        <f>IF(ISBLANK($JH$3),"",IF(OR(Tipy!JX44=Výsledky!#REF!,Tipy!JX44=Výsledky!#REF!,Tipy!JX44=Výsledky!#REF!,Tipy!JX44=Výsledky!$JJ$9),IF(VLOOKUP(Tipy!JX44,'Kategórie hráčov'!$A$2:$B$46,2,FALSE)=30,30,20),0))</f>
        <v>#REF!</v>
      </c>
      <c r="LJ50" s="61" t="e">
        <f>IF(ISBLANK($JH$3),"",IF(OR(Tipy!JY44=Výsledky!#REF!,Tipy!JY44=Výsledky!#REF!,Tipy!JY44=Výsledky!#REF!,Tipy!JY44=Výsledky!$JM$9),IF(VLOOKUP(Tipy!JY44,'Kategórie hráčov'!$A$2:$B$46,2,FALSE)=30,30,20),0))</f>
        <v>#REF!</v>
      </c>
      <c r="LK50" s="62">
        <f>IF(ISBLANK($JH$3),"",IF(ISBLANK(Tipy!JU44),0,IF(OR(AND(Tipy!JU44=Výsledky!$JF$3,OR(Tipy!JW44=Výsledky!$JH$3+1,Tipy!JW44=Výsledky!$JH$3-1)),AND(Tipy!JW44=Výsledky!$JH$3,OR(Tipy!JU44=Výsledky!$JF$3+1,Tipy!JU44=Výsledky!$JF$3-1))),10,0)))</f>
        <v>0</v>
      </c>
      <c r="LL50" s="65" t="e">
        <f>IF(ISBLANK($JH$3),"",IF(ISBLANK(Tipy!JU44),"-",SUM(LG50:LK50)))</f>
        <v>#VALUE!</v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>
        <f>IF(ISBLANK($JH$3),"",IF(ISBLANK(Tipy!KI44),0,IF(AND(Tipy!KI44=Výsledky!$JF$3,Tipy!KK44=Výsledky!$JH$3),60,0)))</f>
        <v>0</v>
      </c>
      <c r="LV50" s="61" t="e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>#VALUE!</v>
      </c>
      <c r="LW50" s="61" t="e">
        <f>IF(ISBLANK($JH$3),"",IF(OR(Tipy!KL44=Výsledky!#REF!,Tipy!KL44=Výsledky!#REF!,Tipy!KL44=Výsledky!#REF!,Tipy!KL44=Výsledky!$JJ$9),IF(VLOOKUP(Tipy!KL44,'Kategórie hráčov'!$A$2:$B$46,2,FALSE)=30,30,20),0))</f>
        <v>#REF!</v>
      </c>
      <c r="LX50" s="61" t="e">
        <f>IF(ISBLANK($JH$3),"",IF(OR(Tipy!KM44=Výsledky!#REF!,Tipy!KM44=Výsledky!#REF!,Tipy!KM44=Výsledky!#REF!,Tipy!KM44=Výsledky!$JM$9),IF(VLOOKUP(Tipy!KM44,'Kategórie hráčov'!$A$2:$B$46,2,FALSE)=30,30,20),0))</f>
        <v>#REF!</v>
      </c>
      <c r="LY50" s="62">
        <f>IF(ISBLANK($JH$3),"",IF(ISBLANK(Tipy!KI44),0,IF(OR(AND(Tipy!KI44=Výsledky!$JF$3,OR(Tipy!KK44=Výsledky!$JH$3+1,Tipy!KK44=Výsledky!$JH$3-1)),AND(Tipy!KK44=Výsledky!$JH$3,OR(Tipy!KI44=Výsledky!$JF$3+1,Tipy!KI44=Výsledky!$JF$3-1))),10,0)))</f>
        <v>0</v>
      </c>
      <c r="LZ50" s="65" t="e">
        <f>IF(ISBLANK($JH$3),"",IF(ISBLANK(Tipy!KI44),"-",SUM(LU50:LY50)))</f>
        <v>#VALUE!</v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>
        <f>IF(ISBLANK($JA$3),"",IF(ISBLANK(Tipy!HL45),0,IF(AND(Tipy!HL45=Výsledky!$IY$3,Tipy!HN45=Výsledky!$JA$3),60,0)))</f>
        <v>0</v>
      </c>
      <c r="IW51" s="61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61">
        <f>IF(ISBLANK($JA$3),"",IF(OR(Tipy!HO45=Výsledky!$IV$6,Tipy!HO45=Výsledky!$IV$7,Tipy!HO45=Výsledky!$IV$8,Tipy!HO45=Výsledky!$IV$9),IF(VLOOKUP(Tipy!HO45,'Kategórie hráčov'!$A$2:$B$46,2,FALSE)=30,30,20),0))</f>
        <v>0</v>
      </c>
      <c r="IY51" s="61">
        <f>IF(ISBLANK($JA$3),"",IF(OR(Tipy!HP45=Výsledky!$IY$6,Tipy!HP45=Výsledky!$IY$7,Tipy!HP45=Výsledky!$IY$8,Tipy!HP45=Výsledky!$IY$9),IF(VLOOKUP(Tipy!HP45,'Kategórie hráčov'!$A$2:$B$46,2,FALSE)=30,30,20),0))</f>
        <v>0</v>
      </c>
      <c r="IZ51" s="62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5" t="str">
        <f>IF(ISBLANK($JA$3),"",IF(ISBLANK(Tipy!HL45),"-",SUM(IV51:IZ51)))</f>
        <v>-</v>
      </c>
      <c r="JB51" s="64"/>
      <c r="JC51" s="102">
        <f>IF(ISBLANK($JH$3),"",IF(ISBLANK(Tipy!HR45),0,IF(AND(Tipy!HR45=Výsledky!$JF$3,Tipy!HT45=Výsledky!$JH$3),60,0)))</f>
        <v>0</v>
      </c>
      <c r="JD51" s="101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01">
        <f>IF(ISBLANK($JH$3),"",IF(OR(Tipy!HU45=Výsledky!$JC$6,Tipy!HU45=Výsledky!$JC$7,Tipy!HU45=Výsledky!$JC$8,Tipy!HU45=Výsledky!$JC$9),VLOOKUP(Tipy!HU45,'Kategórie hráčov'!$A$2:$B$51,2,FALSE),0))</f>
        <v>0</v>
      </c>
      <c r="JF51" s="101">
        <f>IF(ISBLANK($JH$3),"",IF(OR(Tipy!HV45=Výsledky!$JF$6,Tipy!HV45=Výsledky!$JF$7,Tipy!HV45=Výsledky!$JF$8,Tipy!HV45=Výsledky!$JF$9),VLOOKUP(Tipy!HV45,'Kategórie hráčov'!$A$27:$B$76,2,FALSE),0))</f>
        <v>0</v>
      </c>
      <c r="JG51" s="303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63" t="str">
        <f>IF(ISBLANK($JH$3),"",IF(ISBLANK(Tipy!HR45),"-",SUM(JC51:JG51)))</f>
        <v>-</v>
      </c>
      <c r="JI51" s="64"/>
      <c r="JJ51" s="61">
        <f>IF(ISBLANK($JH$3),"",IF(ISBLANK(Tipy!HX45),0,IF(AND(Tipy!HX45=Výsledky!$JF$3,Tipy!HZ45=Výsledky!$JH$3),60,0)))</f>
        <v>0</v>
      </c>
      <c r="JK51" s="61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61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61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62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5" t="str">
        <f>IF(ISBLANK($JH$3),"",IF(ISBLANK(Tipy!HX45),"-",SUM(JJ51:JN51)))</f>
        <v>-</v>
      </c>
      <c r="JP51" s="64"/>
      <c r="JQ51" s="61">
        <f>IF(ISBLANK($JV$3),"",IF(ISBLANK(Tipy!ID45),0,IF(AND(Tipy!ID45=Výsledky!$JT$3,Tipy!IF45=Výsledky!$JV$3),60,0)))</f>
        <v>0</v>
      </c>
      <c r="JR51" s="61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61">
        <f>IF(ISBLANK($JV$3),"",IF(OR(Tipy!IG45=Výsledky!$JQ$6,Tipy!IG45=Výsledky!$JQ$7,Tipy!IG45=Výsledky!$JQ$8,Tipy!IG45=Výsledky!$JQ$9),VLOOKUP(Tipy!IG45,'Kategórie hráčov'!$A$2:$B$51,2,FALSE),0))</f>
        <v>0</v>
      </c>
      <c r="JT51" s="61">
        <f>IF(ISBLANK($JV$3),"",IF(OR(Tipy!IH45=Výsledky!$JT$6,Tipy!IH45=Výsledky!$JT$7,Tipy!IH45=Výsledky!$JT$8,Tipy!IH45=Výsledky!$JT$9),VLOOKUP(Tipy!IH45,'Kategórie hráčov'!$A$27:$B$76,2,FALSE),0))</f>
        <v>0</v>
      </c>
      <c r="JU51" s="62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5" t="str">
        <f>IF(ISBLANK($JV$3),"",IF(ISBLANK(Tipy!ID45),"-",SUM(JQ51:JU51)))</f>
        <v>-</v>
      </c>
      <c r="JW51" s="64"/>
      <c r="JX51" s="61">
        <f>IF(ISBLANK($KQ$3),"",IF(ISBLANK(Tipy!IJ45),0,IF(AND(Tipy!IJ45=Výsledky!$KO$3,Tipy!IL45=Výsledky!$KQ$3),60,0)))</f>
        <v>0</v>
      </c>
      <c r="JY51" s="61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61">
        <f>IF(ISBLANK($KQ$3),"",IF(OR(Tipy!IM45=Výsledky!$JX$6,Tipy!IM45=Výsledky!$JX$7,Tipy!IM45=Výsledky!$JX$8,Tipy!IM45=Výsledky!$JX$9),IF(VLOOKUP(Tipy!IM45,'Kategórie hráčov'!$A$2:$B$46,2,FALSE)=30,30,20),0))</f>
        <v>0</v>
      </c>
      <c r="KA51" s="61">
        <f>IF(ISBLANK($KQ$3),"",IF(OR(Tipy!IN45=Výsledky!$KA$6,Tipy!IN45=Výsledky!$KA$7,Tipy!IN45=Výsledky!$KA$8,Tipy!IN45=Výsledky!$KA$9),IF(VLOOKUP(Tipy!IN45,'Kategórie hráčov'!$A$2:$B$46,2,FALSE)=30,30,20),0))</f>
        <v>0</v>
      </c>
      <c r="KB51" s="62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5" t="str">
        <f>IF(ISBLANK($KQ$3),"",IF(ISBLANK(Tipy!IJ45),"-",SUM(JX51:KB51)))</f>
        <v>-</v>
      </c>
      <c r="KD51" s="64"/>
      <c r="KE51" s="61">
        <f>IF(ISBLANK($KJ$3),"",IF(ISBLANK(Tipy!IP45),0,IF(AND(Tipy!IP45=Výsledky!$KH$3,Tipy!IR45=Výsledky!$KJ$3),60,0)))</f>
        <v>0</v>
      </c>
      <c r="KF51" s="61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61">
        <f>IF(ISBLANK($KJ$3),"",IF(OR(Tipy!IS45=Výsledky!$KE$6,Tipy!IS45=Výsledky!$KE$7,Tipy!IS45=Výsledky!$KE$8,Tipy!IS45=Výsledky!$KE$9),VLOOKUP(Tipy!IS45,'Kategórie hráčov'!$A$2:$B$51,2,FALSE),0))</f>
        <v>0</v>
      </c>
      <c r="KH51" s="61">
        <f>IF(ISBLANK($KJ$3),"",IF(OR(Tipy!IT45=Výsledky!$KH$6,Tipy!IT45=Výsledky!$KH$7,Tipy!IT45=Výsledky!$KH$8,Tipy!IT45=Výsledky!$KH$9),VLOOKUP(Tipy!IT45,'Kategórie hráčov'!$A$27:$B$76,2,FALSE),0))</f>
        <v>0</v>
      </c>
      <c r="KI51" s="62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5" t="str">
        <f>IF(ISBLANK($KJ$3),"",IF(ISBLANK(Tipy!IP45),"-",SUM(KE51:KI51)))</f>
        <v>-</v>
      </c>
      <c r="KK51" s="64"/>
      <c r="KL51" s="61">
        <f>IF(ISBLANK($KQ$3),"",IF(ISBLANK(Tipy!IV45),0,IF(AND(Tipy!IV45=Výsledky!$KO$3,Tipy!IX45=Výsledky!$KQ$3),60,0)))</f>
        <v>0</v>
      </c>
      <c r="KM51" s="61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61">
        <f>IF(ISBLANK($KQ$3),"",IF(OR(Tipy!IY45=Výsledky!$KL$6,Tipy!IY45=Výsledky!$KL$7,Tipy!IY45=Výsledky!$KL$8,Tipy!IY45=Výsledky!$KL$9),VLOOKUP(Tipy!IY45,'Kategórie hráčov'!$A$2:$B$51,2,FALSE),0))</f>
        <v>0</v>
      </c>
      <c r="KO51" s="61">
        <f>IF(ISBLANK($KQ$3),"",IF(OR(Tipy!IZ45=Výsledky!$KO$6,Tipy!IZ45=Výsledky!$KO$7,Tipy!IZ45=Výsledky!$KO$8,Tipy!IZ45=Výsledky!$KO$9),VLOOKUP(Tipy!IZ45,'Kategórie hráčov'!$A$27:$B$76,2,FALSE),0))</f>
        <v>0</v>
      </c>
      <c r="KP51" s="62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5" t="str">
        <f>IF(ISBLANK($KJ$3),"",IF(ISBLANK(Tipy!IV45),"-",SUM(KL51:KP51)))</f>
        <v>-</v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>
        <f>IF(ISBLANK($JH$3),"",IF(ISBLANK(Tipy!JU45),0,IF(AND(Tipy!JU45=Výsledky!$JF$3,Tipy!JW45=Výsledky!$JH$3),60,0)))</f>
        <v>0</v>
      </c>
      <c r="LH51" s="61" t="e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>#VALUE!</v>
      </c>
      <c r="LI51" s="61" t="e">
        <f>IF(ISBLANK($JH$3),"",IF(OR(Tipy!JX45=Výsledky!#REF!,Tipy!JX45=Výsledky!#REF!,Tipy!JX45=Výsledky!#REF!,Tipy!JX45=Výsledky!$JJ$9),IF(VLOOKUP(Tipy!JX45,'Kategórie hráčov'!$A$2:$B$46,2,FALSE)=30,30,20),0))</f>
        <v>#REF!</v>
      </c>
      <c r="LJ51" s="61" t="e">
        <f>IF(ISBLANK($JH$3),"",IF(OR(Tipy!JY45=Výsledky!#REF!,Tipy!JY45=Výsledky!#REF!,Tipy!JY45=Výsledky!#REF!,Tipy!JY45=Výsledky!$JM$9),IF(VLOOKUP(Tipy!JY45,'Kategórie hráčov'!$A$2:$B$46,2,FALSE)=30,30,20),0))</f>
        <v>#REF!</v>
      </c>
      <c r="LK51" s="62">
        <f>IF(ISBLANK($JH$3),"",IF(ISBLANK(Tipy!JU45),0,IF(OR(AND(Tipy!JU45=Výsledky!$JF$3,OR(Tipy!JW45=Výsledky!$JH$3+1,Tipy!JW45=Výsledky!$JH$3-1)),AND(Tipy!JW45=Výsledky!$JH$3,OR(Tipy!JU45=Výsledky!$JF$3+1,Tipy!JU45=Výsledky!$JF$3-1))),10,0)))</f>
        <v>0</v>
      </c>
      <c r="LL51" s="65" t="e">
        <f>IF(ISBLANK($JH$3),"",IF(ISBLANK(Tipy!JU45),"-",SUM(LG51:LK51)))</f>
        <v>#VALUE!</v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>
        <f>IF(ISBLANK($JH$3),"",IF(ISBLANK(Tipy!KI45),0,IF(AND(Tipy!KI45=Výsledky!$JF$3,Tipy!KK45=Výsledky!$JH$3),60,0)))</f>
        <v>0</v>
      </c>
      <c r="LV51" s="61" t="e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>#VALUE!</v>
      </c>
      <c r="LW51" s="61" t="e">
        <f>IF(ISBLANK($JH$3),"",IF(OR(Tipy!KL45=Výsledky!#REF!,Tipy!KL45=Výsledky!#REF!,Tipy!KL45=Výsledky!#REF!,Tipy!KL45=Výsledky!$JJ$9),IF(VLOOKUP(Tipy!KL45,'Kategórie hráčov'!$A$2:$B$46,2,FALSE)=30,30,20),0))</f>
        <v>#REF!</v>
      </c>
      <c r="LX51" s="61" t="e">
        <f>IF(ISBLANK($JH$3),"",IF(OR(Tipy!KM45=Výsledky!#REF!,Tipy!KM45=Výsledky!#REF!,Tipy!KM45=Výsledky!#REF!,Tipy!KM45=Výsledky!$JM$9),IF(VLOOKUP(Tipy!KM45,'Kategórie hráčov'!$A$2:$B$46,2,FALSE)=30,30,20),0))</f>
        <v>#REF!</v>
      </c>
      <c r="LY51" s="62">
        <f>IF(ISBLANK($JH$3),"",IF(ISBLANK(Tipy!KI45),0,IF(OR(AND(Tipy!KI45=Výsledky!$JF$3,OR(Tipy!KK45=Výsledky!$JH$3+1,Tipy!KK45=Výsledky!$JH$3-1)),AND(Tipy!KK45=Výsledky!$JH$3,OR(Tipy!KI45=Výsledky!$JF$3+1,Tipy!KI45=Výsledky!$JF$3-1))),10,0)))</f>
        <v>0</v>
      </c>
      <c r="LZ51" s="65" t="e">
        <f>IF(ISBLANK($JH$3),"",IF(ISBLANK(Tipy!KI45),"-",SUM(LU51:LY51)))</f>
        <v>#VALUE!</v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>
        <f>IF(ISBLANK($JA$3),"",IF(ISBLANK(Tipy!HL46),0,IF(AND(Tipy!HL46=Výsledky!$IY$3,Tipy!HN46=Výsledky!$JA$3),60,0)))</f>
        <v>0</v>
      </c>
      <c r="IW52" s="61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61">
        <f>IF(ISBLANK($JA$3),"",IF(OR(Tipy!HO46=Výsledky!$IV$6,Tipy!HO46=Výsledky!$IV$7,Tipy!HO46=Výsledky!$IV$8,Tipy!HO46=Výsledky!$IV$9),IF(VLOOKUP(Tipy!HO46,'Kategórie hráčov'!$A$2:$B$46,2,FALSE)=30,30,20),0))</f>
        <v>0</v>
      </c>
      <c r="IY52" s="61">
        <f>IF(ISBLANK($JA$3),"",IF(OR(Tipy!HP46=Výsledky!$IY$6,Tipy!HP46=Výsledky!$IY$7,Tipy!HP46=Výsledky!$IY$8,Tipy!HP46=Výsledky!$IY$9),IF(VLOOKUP(Tipy!HP46,'Kategórie hráčov'!$A$2:$B$46,2,FALSE)=30,30,20),0))</f>
        <v>0</v>
      </c>
      <c r="IZ52" s="62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5" t="str">
        <f>IF(ISBLANK($JA$3),"",IF(ISBLANK(Tipy!HL46),"-",SUM(IV52:IZ52)))</f>
        <v>-</v>
      </c>
      <c r="JB52" s="64"/>
      <c r="JC52" s="102">
        <f>IF(ISBLANK($JH$3),"",IF(ISBLANK(Tipy!HR46),0,IF(AND(Tipy!HR46=Výsledky!$JF$3,Tipy!HT46=Výsledky!$JH$3),60,0)))</f>
        <v>0</v>
      </c>
      <c r="JD52" s="101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01">
        <f>IF(ISBLANK($JH$3),"",IF(OR(Tipy!HU46=Výsledky!$JC$6,Tipy!HU46=Výsledky!$JC$7,Tipy!HU46=Výsledky!$JC$8,Tipy!HU46=Výsledky!$JC$9),VLOOKUP(Tipy!HU46,'Kategórie hráčov'!$A$2:$B$51,2,FALSE),0))</f>
        <v>0</v>
      </c>
      <c r="JF52" s="101">
        <f>IF(ISBLANK($JH$3),"",IF(OR(Tipy!HV46=Výsledky!$JF$6,Tipy!HV46=Výsledky!$JF$7,Tipy!HV46=Výsledky!$JF$8,Tipy!HV46=Výsledky!$JF$9),VLOOKUP(Tipy!HV46,'Kategórie hráčov'!$A$27:$B$76,2,FALSE),0))</f>
        <v>0</v>
      </c>
      <c r="JG52" s="30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63" t="str">
        <f>IF(ISBLANK($JH$3),"",IF(ISBLANK(Tipy!HR46),"-",SUM(JC52:JG52)))</f>
        <v>-</v>
      </c>
      <c r="JI52" s="64"/>
      <c r="JJ52" s="61">
        <f>IF(ISBLANK($JH$3),"",IF(ISBLANK(Tipy!HX46),0,IF(AND(Tipy!HX46=Výsledky!$JF$3,Tipy!HZ46=Výsledky!$JH$3),60,0)))</f>
        <v>0</v>
      </c>
      <c r="JK52" s="61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61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61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62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5" t="str">
        <f>IF(ISBLANK($JH$3),"",IF(ISBLANK(Tipy!HX46),"-",SUM(JJ52:JN52)))</f>
        <v>-</v>
      </c>
      <c r="JP52" s="64"/>
      <c r="JQ52" s="61">
        <f>IF(ISBLANK($JV$3),"",IF(ISBLANK(Tipy!ID46),0,IF(AND(Tipy!ID46=Výsledky!$JT$3,Tipy!IF46=Výsledky!$JV$3),60,0)))</f>
        <v>0</v>
      </c>
      <c r="JR52" s="61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61">
        <f>IF(ISBLANK($JV$3),"",IF(OR(Tipy!IG46=Výsledky!$JQ$6,Tipy!IG46=Výsledky!$JQ$7,Tipy!IG46=Výsledky!$JQ$8,Tipy!IG46=Výsledky!$JQ$9),VLOOKUP(Tipy!IG46,'Kategórie hráčov'!$A$2:$B$51,2,FALSE),0))</f>
        <v>0</v>
      </c>
      <c r="JT52" s="61">
        <f>IF(ISBLANK($JV$3),"",IF(OR(Tipy!IH46=Výsledky!$JT$6,Tipy!IH46=Výsledky!$JT$7,Tipy!IH46=Výsledky!$JT$8,Tipy!IH46=Výsledky!$JT$9),VLOOKUP(Tipy!IH46,'Kategórie hráčov'!$A$27:$B$76,2,FALSE),0))</f>
        <v>0</v>
      </c>
      <c r="JU52" s="62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5" t="str">
        <f>IF(ISBLANK($JV$3),"",IF(ISBLANK(Tipy!ID46),"-",SUM(JQ52:JU52)))</f>
        <v>-</v>
      </c>
      <c r="JW52" s="64"/>
      <c r="JX52" s="61">
        <f>IF(ISBLANK($KQ$3),"",IF(ISBLANK(Tipy!IJ46),0,IF(AND(Tipy!IJ46=Výsledky!$KO$3,Tipy!IL46=Výsledky!$KQ$3),60,0)))</f>
        <v>0</v>
      </c>
      <c r="JY52" s="61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61">
        <f>IF(ISBLANK($KQ$3),"",IF(OR(Tipy!IM46=Výsledky!$JX$6,Tipy!IM46=Výsledky!$JX$7,Tipy!IM46=Výsledky!$JX$8,Tipy!IM46=Výsledky!$JX$9),IF(VLOOKUP(Tipy!IM46,'Kategórie hráčov'!$A$2:$B$46,2,FALSE)=30,30,20),0))</f>
        <v>0</v>
      </c>
      <c r="KA52" s="61">
        <f>IF(ISBLANK($KQ$3),"",IF(OR(Tipy!IN46=Výsledky!$KA$6,Tipy!IN46=Výsledky!$KA$7,Tipy!IN46=Výsledky!$KA$8,Tipy!IN46=Výsledky!$KA$9),IF(VLOOKUP(Tipy!IN46,'Kategórie hráčov'!$A$2:$B$46,2,FALSE)=30,30,20),0))</f>
        <v>0</v>
      </c>
      <c r="KB52" s="62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5" t="str">
        <f>IF(ISBLANK($KQ$3),"",IF(ISBLANK(Tipy!IJ46),"-",SUM(JX52:KB52)))</f>
        <v>-</v>
      </c>
      <c r="KD52" s="64"/>
      <c r="KE52" s="61">
        <f>IF(ISBLANK($KJ$3),"",IF(ISBLANK(Tipy!IP46),0,IF(AND(Tipy!IP46=Výsledky!$KH$3,Tipy!IR46=Výsledky!$KJ$3),60,0)))</f>
        <v>0</v>
      </c>
      <c r="KF52" s="61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61">
        <f>IF(ISBLANK($KJ$3),"",IF(OR(Tipy!IS46=Výsledky!$KE$6,Tipy!IS46=Výsledky!$KE$7,Tipy!IS46=Výsledky!$KE$8,Tipy!IS46=Výsledky!$KE$9),VLOOKUP(Tipy!IS46,'Kategórie hráčov'!$A$2:$B$51,2,FALSE),0))</f>
        <v>0</v>
      </c>
      <c r="KH52" s="61">
        <f>IF(ISBLANK($KJ$3),"",IF(OR(Tipy!IT46=Výsledky!$KH$6,Tipy!IT46=Výsledky!$KH$7,Tipy!IT46=Výsledky!$KH$8,Tipy!IT46=Výsledky!$KH$9),VLOOKUP(Tipy!IT46,'Kategórie hráčov'!$A$27:$B$76,2,FALSE),0))</f>
        <v>0</v>
      </c>
      <c r="KI52" s="62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5" t="str">
        <f>IF(ISBLANK($KJ$3),"",IF(ISBLANK(Tipy!IP46),"-",SUM(KE52:KI52)))</f>
        <v>-</v>
      </c>
      <c r="KK52" s="64"/>
      <c r="KL52" s="61">
        <f>IF(ISBLANK($KQ$3),"",IF(ISBLANK(Tipy!IV46),0,IF(AND(Tipy!IV46=Výsledky!$KO$3,Tipy!IX46=Výsledky!$KQ$3),60,0)))</f>
        <v>0</v>
      </c>
      <c r="KM52" s="61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61">
        <f>IF(ISBLANK($KQ$3),"",IF(OR(Tipy!IY46=Výsledky!$KL$6,Tipy!IY46=Výsledky!$KL$7,Tipy!IY46=Výsledky!$KL$8,Tipy!IY46=Výsledky!$KL$9),VLOOKUP(Tipy!IY46,'Kategórie hráčov'!$A$2:$B$51,2,FALSE),0))</f>
        <v>0</v>
      </c>
      <c r="KO52" s="61">
        <f>IF(ISBLANK($KQ$3),"",IF(OR(Tipy!IZ46=Výsledky!$KO$6,Tipy!IZ46=Výsledky!$KO$7,Tipy!IZ46=Výsledky!$KO$8,Tipy!IZ46=Výsledky!$KO$9),VLOOKUP(Tipy!IZ46,'Kategórie hráčov'!$A$27:$B$76,2,FALSE),0))</f>
        <v>0</v>
      </c>
      <c r="KP52" s="62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5" t="str">
        <f>IF(ISBLANK($KJ$3),"",IF(ISBLANK(Tipy!IV46),"-",SUM(KL52:KP52)))</f>
        <v>-</v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>
        <f>IF(ISBLANK($JH$3),"",IF(ISBLANK(Tipy!JU46),0,IF(AND(Tipy!JU46=Výsledky!$JF$3,Tipy!JW46=Výsledky!$JH$3),60,0)))</f>
        <v>0</v>
      </c>
      <c r="LH52" s="61" t="e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>#VALUE!</v>
      </c>
      <c r="LI52" s="61" t="e">
        <f>IF(ISBLANK($JH$3),"",IF(OR(Tipy!JX46=Výsledky!#REF!,Tipy!JX46=Výsledky!#REF!,Tipy!JX46=Výsledky!#REF!,Tipy!JX46=Výsledky!$JJ$9),IF(VLOOKUP(Tipy!JX46,'Kategórie hráčov'!$A$2:$B$46,2,FALSE)=30,30,20),0))</f>
        <v>#REF!</v>
      </c>
      <c r="LJ52" s="61" t="e">
        <f>IF(ISBLANK($JH$3),"",IF(OR(Tipy!JY46=Výsledky!#REF!,Tipy!JY46=Výsledky!#REF!,Tipy!JY46=Výsledky!#REF!,Tipy!JY46=Výsledky!$JM$9),IF(VLOOKUP(Tipy!JY46,'Kategórie hráčov'!$A$2:$B$46,2,FALSE)=30,30,20),0))</f>
        <v>#REF!</v>
      </c>
      <c r="LK52" s="62">
        <f>IF(ISBLANK($JH$3),"",IF(ISBLANK(Tipy!JU46),0,IF(OR(AND(Tipy!JU46=Výsledky!$JF$3,OR(Tipy!JW46=Výsledky!$JH$3+1,Tipy!JW46=Výsledky!$JH$3-1)),AND(Tipy!JW46=Výsledky!$JH$3,OR(Tipy!JU46=Výsledky!$JF$3+1,Tipy!JU46=Výsledky!$JF$3-1))),10,0)))</f>
        <v>0</v>
      </c>
      <c r="LL52" s="65" t="e">
        <f>IF(ISBLANK($JH$3),"",IF(ISBLANK(Tipy!JU46),"-",SUM(LG52:LK52)))</f>
        <v>#VALUE!</v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>
        <f>IF(ISBLANK($JH$3),"",IF(ISBLANK(Tipy!KI46),0,IF(AND(Tipy!KI46=Výsledky!$JF$3,Tipy!KK46=Výsledky!$JH$3),60,0)))</f>
        <v>0</v>
      </c>
      <c r="LV52" s="61" t="e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>#VALUE!</v>
      </c>
      <c r="LW52" s="61" t="e">
        <f>IF(ISBLANK($JH$3),"",IF(OR(Tipy!KL46=Výsledky!#REF!,Tipy!KL46=Výsledky!#REF!,Tipy!KL46=Výsledky!#REF!,Tipy!KL46=Výsledky!$JJ$9),IF(VLOOKUP(Tipy!KL46,'Kategórie hráčov'!$A$2:$B$46,2,FALSE)=30,30,20),0))</f>
        <v>#REF!</v>
      </c>
      <c r="LX52" s="61" t="e">
        <f>IF(ISBLANK($JH$3),"",IF(OR(Tipy!KM46=Výsledky!#REF!,Tipy!KM46=Výsledky!#REF!,Tipy!KM46=Výsledky!#REF!,Tipy!KM46=Výsledky!$JM$9),IF(VLOOKUP(Tipy!KM46,'Kategórie hráčov'!$A$2:$B$46,2,FALSE)=30,30,20),0))</f>
        <v>#REF!</v>
      </c>
      <c r="LY52" s="62">
        <f>IF(ISBLANK($JH$3),"",IF(ISBLANK(Tipy!KI46),0,IF(OR(AND(Tipy!KI46=Výsledky!$JF$3,OR(Tipy!KK46=Výsledky!$JH$3+1,Tipy!KK46=Výsledky!$JH$3-1)),AND(Tipy!KK46=Výsledky!$JH$3,OR(Tipy!KI46=Výsledky!$JF$3+1,Tipy!KI46=Výsledky!$JF$3-1))),10,0)))</f>
        <v>0</v>
      </c>
      <c r="LZ52" s="65" t="e">
        <f>IF(ISBLANK($JH$3),"",IF(ISBLANK(Tipy!KI46),"-",SUM(LU52:LY52)))</f>
        <v>#VALUE!</v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>
        <f>IF(ISBLANK($JA$3),"",IF(ISBLANK(Tipy!HL47),0,IF(AND(Tipy!HL47=Výsledky!$IY$3,Tipy!HN47=Výsledky!$JA$3),60,0)))</f>
        <v>0</v>
      </c>
      <c r="IW53" s="61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61">
        <f>IF(ISBLANK($JA$3),"",IF(OR(Tipy!HO47=Výsledky!$IV$6,Tipy!HO47=Výsledky!$IV$7,Tipy!HO47=Výsledky!$IV$8,Tipy!HO47=Výsledky!$IV$9),IF(VLOOKUP(Tipy!HO47,'Kategórie hráčov'!$A$2:$B$46,2,FALSE)=30,30,20),0))</f>
        <v>0</v>
      </c>
      <c r="IY53" s="61">
        <f>IF(ISBLANK($JA$3),"",IF(OR(Tipy!HP47=Výsledky!$IY$6,Tipy!HP47=Výsledky!$IY$7,Tipy!HP47=Výsledky!$IY$8,Tipy!HP47=Výsledky!$IY$9),IF(VLOOKUP(Tipy!HP47,'Kategórie hráčov'!$A$2:$B$46,2,FALSE)=30,30,20),0))</f>
        <v>0</v>
      </c>
      <c r="IZ53" s="62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5" t="str">
        <f>IF(ISBLANK($JA$3),"",IF(ISBLANK(Tipy!HL47),"-",SUM(IV53:IZ53)))</f>
        <v>-</v>
      </c>
      <c r="JB53" s="64"/>
      <c r="JC53" s="102">
        <f>IF(ISBLANK($JH$3),"",IF(ISBLANK(Tipy!HR47),0,IF(AND(Tipy!HR47=Výsledky!$JF$3,Tipy!HT47=Výsledky!$JH$3),60,0)))</f>
        <v>0</v>
      </c>
      <c r="JD53" s="101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01">
        <f>IF(ISBLANK($JH$3),"",IF(OR(Tipy!HU47=Výsledky!$JC$6,Tipy!HU47=Výsledky!$JC$7,Tipy!HU47=Výsledky!$JC$8,Tipy!HU47=Výsledky!$JC$9),VLOOKUP(Tipy!HU47,'Kategórie hráčov'!$A$2:$B$51,2,FALSE),0))</f>
        <v>0</v>
      </c>
      <c r="JF53" s="101">
        <f>IF(ISBLANK($JH$3),"",IF(OR(Tipy!HV47=Výsledky!$JF$6,Tipy!HV47=Výsledky!$JF$7,Tipy!HV47=Výsledky!$JF$8,Tipy!HV47=Výsledky!$JF$9),VLOOKUP(Tipy!HV47,'Kategórie hráčov'!$A$27:$B$76,2,FALSE),0))</f>
        <v>0</v>
      </c>
      <c r="JG53" s="30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63" t="str">
        <f>IF(ISBLANK($JH$3),"",IF(ISBLANK(Tipy!HR47),"-",SUM(JC53:JG53)))</f>
        <v>-</v>
      </c>
      <c r="JI53" s="64"/>
      <c r="JJ53" s="61">
        <f>IF(ISBLANK($JH$3),"",IF(ISBLANK(Tipy!HX47),0,IF(AND(Tipy!HX47=Výsledky!$JF$3,Tipy!HZ47=Výsledky!$JH$3),60,0)))</f>
        <v>0</v>
      </c>
      <c r="JK53" s="61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61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61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62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5" t="str">
        <f>IF(ISBLANK($JH$3),"",IF(ISBLANK(Tipy!HX47),"-",SUM(JJ53:JN53)))</f>
        <v>-</v>
      </c>
      <c r="JP53" s="64"/>
      <c r="JQ53" s="61">
        <f>IF(ISBLANK($JV$3),"",IF(ISBLANK(Tipy!ID47),0,IF(AND(Tipy!ID47=Výsledky!$JT$3,Tipy!IF47=Výsledky!$JV$3),60,0)))</f>
        <v>0</v>
      </c>
      <c r="JR53" s="61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61">
        <f>IF(ISBLANK($JV$3),"",IF(OR(Tipy!IG47=Výsledky!$JQ$6,Tipy!IG47=Výsledky!$JQ$7,Tipy!IG47=Výsledky!$JQ$8,Tipy!IG47=Výsledky!$JQ$9),VLOOKUP(Tipy!IG47,'Kategórie hráčov'!$A$2:$B$51,2,FALSE),0))</f>
        <v>0</v>
      </c>
      <c r="JT53" s="61">
        <f>IF(ISBLANK($JV$3),"",IF(OR(Tipy!IH47=Výsledky!$JT$6,Tipy!IH47=Výsledky!$JT$7,Tipy!IH47=Výsledky!$JT$8,Tipy!IH47=Výsledky!$JT$9),VLOOKUP(Tipy!IH47,'Kategórie hráčov'!$A$27:$B$76,2,FALSE),0))</f>
        <v>0</v>
      </c>
      <c r="JU53" s="62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5" t="str">
        <f>IF(ISBLANK($JV$3),"",IF(ISBLANK(Tipy!ID47),"-",SUM(JQ53:JU53)))</f>
        <v>-</v>
      </c>
      <c r="JW53" s="64"/>
      <c r="JX53" s="61">
        <f>IF(ISBLANK($KQ$3),"",IF(ISBLANK(Tipy!IJ47),0,IF(AND(Tipy!IJ47=Výsledky!$KO$3,Tipy!IL47=Výsledky!$KQ$3),60,0)))</f>
        <v>0</v>
      </c>
      <c r="JY53" s="61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61">
        <f>IF(ISBLANK($KQ$3),"",IF(OR(Tipy!IM47=Výsledky!$JX$6,Tipy!IM47=Výsledky!$JX$7,Tipy!IM47=Výsledky!$JX$8,Tipy!IM47=Výsledky!$JX$9),IF(VLOOKUP(Tipy!IM47,'Kategórie hráčov'!$A$2:$B$46,2,FALSE)=30,30,20),0))</f>
        <v>0</v>
      </c>
      <c r="KA53" s="61">
        <f>IF(ISBLANK($KQ$3),"",IF(OR(Tipy!IN47=Výsledky!$KA$6,Tipy!IN47=Výsledky!$KA$7,Tipy!IN47=Výsledky!$KA$8,Tipy!IN47=Výsledky!$KA$9),IF(VLOOKUP(Tipy!IN47,'Kategórie hráčov'!$A$2:$B$46,2,FALSE)=30,30,20),0))</f>
        <v>0</v>
      </c>
      <c r="KB53" s="62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5" t="str">
        <f>IF(ISBLANK($KQ$3),"",IF(ISBLANK(Tipy!IJ47),"-",SUM(JX53:KB53)))</f>
        <v>-</v>
      </c>
      <c r="KD53" s="64"/>
      <c r="KE53" s="61">
        <f>IF(ISBLANK($KJ$3),"",IF(ISBLANK(Tipy!IP47),0,IF(AND(Tipy!IP47=Výsledky!$KH$3,Tipy!IR47=Výsledky!$KJ$3),60,0)))</f>
        <v>0</v>
      </c>
      <c r="KF53" s="61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61">
        <f>IF(ISBLANK($KJ$3),"",IF(OR(Tipy!IS47=Výsledky!$KE$6,Tipy!IS47=Výsledky!$KE$7,Tipy!IS47=Výsledky!$KE$8,Tipy!IS47=Výsledky!$KE$9),VLOOKUP(Tipy!IS47,'Kategórie hráčov'!$A$2:$B$51,2,FALSE),0))</f>
        <v>0</v>
      </c>
      <c r="KH53" s="61">
        <f>IF(ISBLANK($KJ$3),"",IF(OR(Tipy!IT47=Výsledky!$KH$6,Tipy!IT47=Výsledky!$KH$7,Tipy!IT47=Výsledky!$KH$8,Tipy!IT47=Výsledky!$KH$9),VLOOKUP(Tipy!IT47,'Kategórie hráčov'!$A$27:$B$76,2,FALSE),0))</f>
        <v>0</v>
      </c>
      <c r="KI53" s="62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5" t="str">
        <f>IF(ISBLANK($KJ$3),"",IF(ISBLANK(Tipy!IP47),"-",SUM(KE53:KI53)))</f>
        <v>-</v>
      </c>
      <c r="KK53" s="64"/>
      <c r="KL53" s="61">
        <f>IF(ISBLANK($KQ$3),"",IF(ISBLANK(Tipy!IV47),0,IF(AND(Tipy!IV47=Výsledky!$KO$3,Tipy!IX47=Výsledky!$KQ$3),60,0)))</f>
        <v>0</v>
      </c>
      <c r="KM53" s="61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61">
        <f>IF(ISBLANK($KQ$3),"",IF(OR(Tipy!IY47=Výsledky!$KL$6,Tipy!IY47=Výsledky!$KL$7,Tipy!IY47=Výsledky!$KL$8,Tipy!IY47=Výsledky!$KL$9),VLOOKUP(Tipy!IY47,'Kategórie hráčov'!$A$2:$B$51,2,FALSE),0))</f>
        <v>0</v>
      </c>
      <c r="KO53" s="61">
        <f>IF(ISBLANK($KQ$3),"",IF(OR(Tipy!IZ47=Výsledky!$KO$6,Tipy!IZ47=Výsledky!$KO$7,Tipy!IZ47=Výsledky!$KO$8,Tipy!IZ47=Výsledky!$KO$9),VLOOKUP(Tipy!IZ47,'Kategórie hráčov'!$A$27:$B$76,2,FALSE),0))</f>
        <v>0</v>
      </c>
      <c r="KP53" s="62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5" t="str">
        <f>IF(ISBLANK($KJ$3),"",IF(ISBLANK(Tipy!IV47),"-",SUM(KL53:KP53)))</f>
        <v>-</v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>
        <f>IF(ISBLANK($JH$3),"",IF(ISBLANK(Tipy!JU47),0,IF(AND(Tipy!JU47=Výsledky!$JF$3,Tipy!JW47=Výsledky!$JH$3),60,0)))</f>
        <v>0</v>
      </c>
      <c r="LH53" s="61" t="e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>#VALUE!</v>
      </c>
      <c r="LI53" s="61" t="e">
        <f>IF(ISBLANK($JH$3),"",IF(OR(Tipy!JX47=Výsledky!#REF!,Tipy!JX47=Výsledky!#REF!,Tipy!JX47=Výsledky!#REF!,Tipy!JX47=Výsledky!$JJ$9),IF(VLOOKUP(Tipy!JX47,'Kategórie hráčov'!$A$2:$B$46,2,FALSE)=30,30,20),0))</f>
        <v>#REF!</v>
      </c>
      <c r="LJ53" s="61" t="e">
        <f>IF(ISBLANK($JH$3),"",IF(OR(Tipy!JY47=Výsledky!#REF!,Tipy!JY47=Výsledky!#REF!,Tipy!JY47=Výsledky!#REF!,Tipy!JY47=Výsledky!$JM$9),IF(VLOOKUP(Tipy!JY47,'Kategórie hráčov'!$A$2:$B$46,2,FALSE)=30,30,20),0))</f>
        <v>#REF!</v>
      </c>
      <c r="LK53" s="62">
        <f>IF(ISBLANK($JH$3),"",IF(ISBLANK(Tipy!JU47),0,IF(OR(AND(Tipy!JU47=Výsledky!$JF$3,OR(Tipy!JW47=Výsledky!$JH$3+1,Tipy!JW47=Výsledky!$JH$3-1)),AND(Tipy!JW47=Výsledky!$JH$3,OR(Tipy!JU47=Výsledky!$JF$3+1,Tipy!JU47=Výsledky!$JF$3-1))),10,0)))</f>
        <v>0</v>
      </c>
      <c r="LL53" s="65" t="e">
        <f>IF(ISBLANK($JH$3),"",IF(ISBLANK(Tipy!JU47),"-",SUM(LG53:LK53)))</f>
        <v>#VALUE!</v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>
        <f>IF(ISBLANK($JH$3),"",IF(ISBLANK(Tipy!KI47),0,IF(AND(Tipy!KI47=Výsledky!$JF$3,Tipy!KK47=Výsledky!$JH$3),60,0)))</f>
        <v>0</v>
      </c>
      <c r="LV53" s="61" t="e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>#VALUE!</v>
      </c>
      <c r="LW53" s="61" t="e">
        <f>IF(ISBLANK($JH$3),"",IF(OR(Tipy!KL47=Výsledky!#REF!,Tipy!KL47=Výsledky!#REF!,Tipy!KL47=Výsledky!#REF!,Tipy!KL47=Výsledky!$JJ$9),IF(VLOOKUP(Tipy!KL47,'Kategórie hráčov'!$A$2:$B$46,2,FALSE)=30,30,20),0))</f>
        <v>#REF!</v>
      </c>
      <c r="LX53" s="61" t="e">
        <f>IF(ISBLANK($JH$3),"",IF(OR(Tipy!KM47=Výsledky!#REF!,Tipy!KM47=Výsledky!#REF!,Tipy!KM47=Výsledky!#REF!,Tipy!KM47=Výsledky!$JM$9),IF(VLOOKUP(Tipy!KM47,'Kategórie hráčov'!$A$2:$B$46,2,FALSE)=30,30,20),0))</f>
        <v>#REF!</v>
      </c>
      <c r="LY53" s="62">
        <f>IF(ISBLANK($JH$3),"",IF(ISBLANK(Tipy!KI47),0,IF(OR(AND(Tipy!KI47=Výsledky!$JF$3,OR(Tipy!KK47=Výsledky!$JH$3+1,Tipy!KK47=Výsledky!$JH$3-1)),AND(Tipy!KK47=Výsledky!$JH$3,OR(Tipy!KI47=Výsledky!$JF$3+1,Tipy!KI47=Výsledky!$JF$3-1))),10,0)))</f>
        <v>0</v>
      </c>
      <c r="LZ53" s="65" t="e">
        <f>IF(ISBLANK($JH$3),"",IF(ISBLANK(Tipy!KI47),"-",SUM(LU53:LY53)))</f>
        <v>#VALUE!</v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>
        <f>IF(ISBLANK($JA$3),"",IF(ISBLANK(Tipy!HL48),0,IF(AND(Tipy!HL48=Výsledky!$IY$3,Tipy!HN48=Výsledky!$JA$3),60,0)))</f>
        <v>0</v>
      </c>
      <c r="IW54" s="61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61">
        <f>IF(ISBLANK($JA$3),"",IF(OR(Tipy!HO48=Výsledky!$IV$6,Tipy!HO48=Výsledky!$IV$7,Tipy!HO48=Výsledky!$IV$8,Tipy!HO48=Výsledky!$IV$9),IF(VLOOKUP(Tipy!HO48,'Kategórie hráčov'!$A$2:$B$46,2,FALSE)=30,30,20),0))</f>
        <v>0</v>
      </c>
      <c r="IY54" s="61">
        <f>IF(ISBLANK($JA$3),"",IF(OR(Tipy!HP48=Výsledky!$IY$6,Tipy!HP48=Výsledky!$IY$7,Tipy!HP48=Výsledky!$IY$8,Tipy!HP48=Výsledky!$IY$9),IF(VLOOKUP(Tipy!HP48,'Kategórie hráčov'!$A$2:$B$46,2,FALSE)=30,30,20),0))</f>
        <v>0</v>
      </c>
      <c r="IZ54" s="62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5">
        <f>IF(ISBLANK($JA$3),"",IF(ISBLANK(Tipy!HL48),"-",SUM(IV54:IZ54)))</f>
        <v>0</v>
      </c>
      <c r="JB54" s="64"/>
      <c r="JC54" s="102">
        <f>IF(ISBLANK($JH$3),"",IF(ISBLANK(Tipy!HR48),0,IF(AND(Tipy!HR48=Výsledky!$JF$3,Tipy!HT48=Výsledky!$JH$3),60,0)))</f>
        <v>0</v>
      </c>
      <c r="JD54" s="101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101">
        <f>IF(ISBLANK($JH$3),"",IF(OR(Tipy!HU48=Výsledky!$JC$6,Tipy!HU48=Výsledky!$JC$7,Tipy!HU48=Výsledky!$JC$8,Tipy!HU48=Výsledky!$JC$9),VLOOKUP(Tipy!HU48,'Kategórie hráčov'!$A$2:$B$51,2,FALSE),0))</f>
        <v>20</v>
      </c>
      <c r="JF54" s="101">
        <f>IF(ISBLANK($JH$3),"",IF(OR(Tipy!HV48=Výsledky!$JF$6,Tipy!HV48=Výsledky!$JF$7,Tipy!HV48=Výsledky!$JF$8,Tipy!HV48=Výsledky!$JF$9),VLOOKUP(Tipy!HV48,'Kategórie hráčov'!$A$27:$B$76,2,FALSE),0))</f>
        <v>0</v>
      </c>
      <c r="JG54" s="30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63">
        <f>IF(ISBLANK($JH$3),"",IF(ISBLANK(Tipy!HR48),"-",SUM(JC54:JG54)))</f>
        <v>40</v>
      </c>
      <c r="JI54" s="64"/>
      <c r="JJ54" s="61">
        <f>IF(ISBLANK($JH$3),"",IF(ISBLANK(Tipy!HX48),0,IF(AND(Tipy!HX48=Výsledky!$JF$3,Tipy!HZ48=Výsledky!$JH$3),60,0)))</f>
        <v>0</v>
      </c>
      <c r="JK54" s="61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61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61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62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5" t="str">
        <f>IF(ISBLANK($JH$3),"",IF(ISBLANK(Tipy!HX48),"-",SUM(JJ54:JN54)))</f>
        <v>-</v>
      </c>
      <c r="JP54" s="64"/>
      <c r="JQ54" s="61">
        <f>IF(ISBLANK($JV$3),"",IF(ISBLANK(Tipy!ID48),0,IF(AND(Tipy!ID48=Výsledky!$JT$3,Tipy!IF48=Výsledky!$JV$3),60,0)))</f>
        <v>0</v>
      </c>
      <c r="JR54" s="61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61">
        <f>IF(ISBLANK($JV$3),"",IF(OR(Tipy!IG48=Výsledky!$JQ$6,Tipy!IG48=Výsledky!$JQ$7,Tipy!IG48=Výsledky!$JQ$8,Tipy!IG48=Výsledky!$JQ$9),VLOOKUP(Tipy!IG48,'Kategórie hráčov'!$A$2:$B$51,2,FALSE),0))</f>
        <v>20</v>
      </c>
      <c r="JT54" s="61">
        <f>IF(ISBLANK($JV$3),"",IF(OR(Tipy!IH48=Výsledky!$JT$6,Tipy!IH48=Výsledky!$JT$7,Tipy!IH48=Výsledky!$JT$8,Tipy!IH48=Výsledky!$JT$9),VLOOKUP(Tipy!IH48,'Kategórie hráčov'!$A$27:$B$76,2,FALSE),0))</f>
        <v>0</v>
      </c>
      <c r="JU54" s="62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5">
        <f>IF(ISBLANK($JV$3),"",IF(ISBLANK(Tipy!ID48),"-",SUM(JQ54:JU54)))</f>
        <v>40</v>
      </c>
      <c r="JW54" s="64"/>
      <c r="JX54" s="61">
        <f>IF(ISBLANK($KQ$3),"",IF(ISBLANK(Tipy!IJ48),0,IF(AND(Tipy!IJ48=Výsledky!$KO$3,Tipy!IL48=Výsledky!$KQ$3),60,0)))</f>
        <v>0</v>
      </c>
      <c r="JY54" s="61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61">
        <f>IF(ISBLANK($KQ$3),"",IF(OR(Tipy!IM48=Výsledky!$JX$6,Tipy!IM48=Výsledky!$JX$7,Tipy!IM48=Výsledky!$JX$8,Tipy!IM48=Výsledky!$JX$9),IF(VLOOKUP(Tipy!IM48,'Kategórie hráčov'!$A$2:$B$46,2,FALSE)=30,30,20),0))</f>
        <v>0</v>
      </c>
      <c r="KA54" s="61">
        <f>IF(ISBLANK($KQ$3),"",IF(OR(Tipy!IN48=Výsledky!$KA$6,Tipy!IN48=Výsledky!$KA$7,Tipy!IN48=Výsledky!$KA$8,Tipy!IN48=Výsledky!$KA$9),IF(VLOOKUP(Tipy!IN48,'Kategórie hráčov'!$A$2:$B$46,2,FALSE)=30,30,20),0))</f>
        <v>0</v>
      </c>
      <c r="KB54" s="62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5" t="str">
        <f>IF(ISBLANK($KQ$3),"",IF(ISBLANK(Tipy!IJ48),"-",SUM(JX54:KB54)))</f>
        <v>-</v>
      </c>
      <c r="KD54" s="64"/>
      <c r="KE54" s="61">
        <f>IF(ISBLANK($KJ$3),"",IF(ISBLANK(Tipy!IP48),0,IF(AND(Tipy!IP48=Výsledky!$KH$3,Tipy!IR48=Výsledky!$KJ$3),60,0)))</f>
        <v>0</v>
      </c>
      <c r="KF54" s="61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61">
        <f>IF(ISBLANK($KJ$3),"",IF(OR(Tipy!IS48=Výsledky!$KE$6,Tipy!IS48=Výsledky!$KE$7,Tipy!IS48=Výsledky!$KE$8,Tipy!IS48=Výsledky!$KE$9),VLOOKUP(Tipy!IS48,'Kategórie hráčov'!$A$2:$B$51,2,FALSE),0))</f>
        <v>0</v>
      </c>
      <c r="KH54" s="61">
        <f>IF(ISBLANK($KJ$3),"",IF(OR(Tipy!IT48=Výsledky!$KH$6,Tipy!IT48=Výsledky!$KH$7,Tipy!IT48=Výsledky!$KH$8,Tipy!IT48=Výsledky!$KH$9),VLOOKUP(Tipy!IT48,'Kategórie hráčov'!$A$27:$B$76,2,FALSE),0))</f>
        <v>0</v>
      </c>
      <c r="KI54" s="62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5">
        <f>IF(ISBLANK($KJ$3),"",IF(ISBLANK(Tipy!IP48),"-",SUM(KE54:KI54)))</f>
        <v>30</v>
      </c>
      <c r="KK54" s="64"/>
      <c r="KL54" s="61">
        <f>IF(ISBLANK($KQ$3),"",IF(ISBLANK(Tipy!IV48),0,IF(AND(Tipy!IV48=Výsledky!$KO$3,Tipy!IX48=Výsledky!$KQ$3),60,0)))</f>
        <v>0</v>
      </c>
      <c r="KM54" s="61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61">
        <f>IF(ISBLANK($KQ$3),"",IF(OR(Tipy!IY48=Výsledky!$KL$6,Tipy!IY48=Výsledky!$KL$7,Tipy!IY48=Výsledky!$KL$8,Tipy!IY48=Výsledky!$KL$9),VLOOKUP(Tipy!IY48,'Kategórie hráčov'!$A$2:$B$51,2,FALSE),0))</f>
        <v>0</v>
      </c>
      <c r="KO54" s="61">
        <f>IF(ISBLANK($KQ$3),"",IF(OR(Tipy!IZ48=Výsledky!$KO$6,Tipy!IZ48=Výsledky!$KO$7,Tipy!IZ48=Výsledky!$KO$8,Tipy!IZ48=Výsledky!$KO$9),VLOOKUP(Tipy!IZ48,'Kategórie hráčov'!$A$27:$B$76,2,FALSE),0))</f>
        <v>0</v>
      </c>
      <c r="KP54" s="62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5">
        <f>IF(ISBLANK($KJ$3),"",IF(ISBLANK(Tipy!IV48),"-",SUM(KL54:KP54)))</f>
        <v>0</v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>
        <f>IF(ISBLANK($JH$3),"",IF(ISBLANK(Tipy!JU48),0,IF(AND(Tipy!JU48=Výsledky!$JF$3,Tipy!JW48=Výsledky!$JH$3),60,0)))</f>
        <v>0</v>
      </c>
      <c r="LH54" s="61" t="e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>#VALUE!</v>
      </c>
      <c r="LI54" s="61" t="e">
        <f>IF(ISBLANK($JH$3),"",IF(OR(Tipy!JX48=Výsledky!#REF!,Tipy!JX48=Výsledky!#REF!,Tipy!JX48=Výsledky!#REF!,Tipy!JX48=Výsledky!$JJ$9),IF(VLOOKUP(Tipy!JX48,'Kategórie hráčov'!$A$2:$B$46,2,FALSE)=30,30,20),0))</f>
        <v>#REF!</v>
      </c>
      <c r="LJ54" s="61" t="e">
        <f>IF(ISBLANK($JH$3),"",IF(OR(Tipy!JY48=Výsledky!#REF!,Tipy!JY48=Výsledky!#REF!,Tipy!JY48=Výsledky!#REF!,Tipy!JY48=Výsledky!$JM$9),IF(VLOOKUP(Tipy!JY48,'Kategórie hráčov'!$A$2:$B$46,2,FALSE)=30,30,20),0))</f>
        <v>#REF!</v>
      </c>
      <c r="LK54" s="62">
        <f>IF(ISBLANK($JH$3),"",IF(ISBLANK(Tipy!JU48),0,IF(OR(AND(Tipy!JU48=Výsledky!$JF$3,OR(Tipy!JW48=Výsledky!$JH$3+1,Tipy!JW48=Výsledky!$JH$3-1)),AND(Tipy!JW48=Výsledky!$JH$3,OR(Tipy!JU48=Výsledky!$JF$3+1,Tipy!JU48=Výsledky!$JF$3-1))),10,0)))</f>
        <v>0</v>
      </c>
      <c r="LL54" s="65" t="e">
        <f>IF(ISBLANK($JH$3),"",IF(ISBLANK(Tipy!JU48),"-",SUM(LG54:LK54)))</f>
        <v>#VALUE!</v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>
        <f>IF(ISBLANK($JH$3),"",IF(ISBLANK(Tipy!KI48),0,IF(AND(Tipy!KI48=Výsledky!$JF$3,Tipy!KK48=Výsledky!$JH$3),60,0)))</f>
        <v>0</v>
      </c>
      <c r="LV54" s="61" t="e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>#VALUE!</v>
      </c>
      <c r="LW54" s="61" t="e">
        <f>IF(ISBLANK($JH$3),"",IF(OR(Tipy!KL48=Výsledky!#REF!,Tipy!KL48=Výsledky!#REF!,Tipy!KL48=Výsledky!#REF!,Tipy!KL48=Výsledky!$JJ$9),IF(VLOOKUP(Tipy!KL48,'Kategórie hráčov'!$A$2:$B$46,2,FALSE)=30,30,20),0))</f>
        <v>#REF!</v>
      </c>
      <c r="LX54" s="61" t="e">
        <f>IF(ISBLANK($JH$3),"",IF(OR(Tipy!KM48=Výsledky!#REF!,Tipy!KM48=Výsledky!#REF!,Tipy!KM48=Výsledky!#REF!,Tipy!KM48=Výsledky!$JM$9),IF(VLOOKUP(Tipy!KM48,'Kategórie hráčov'!$A$2:$B$46,2,FALSE)=30,30,20),0))</f>
        <v>#REF!</v>
      </c>
      <c r="LY54" s="62">
        <f>IF(ISBLANK($JH$3),"",IF(ISBLANK(Tipy!KI48),0,IF(OR(AND(Tipy!KI48=Výsledky!$JF$3,OR(Tipy!KK48=Výsledky!$JH$3+1,Tipy!KK48=Výsledky!$JH$3-1)),AND(Tipy!KK48=Výsledky!$JH$3,OR(Tipy!KI48=Výsledky!$JF$3+1,Tipy!KI48=Výsledky!$JF$3-1))),10,0)))</f>
        <v>0</v>
      </c>
      <c r="LZ54" s="65" t="e">
        <f>IF(ISBLANK($JH$3),"",IF(ISBLANK(Tipy!KI48),"-",SUM(LU54:LY54)))</f>
        <v>#VALUE!</v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>
        <f>IF(ISBLANK($JA$3),"",IF(ISBLANK(Tipy!HL49),0,IF(AND(Tipy!HL49=Výsledky!$IY$3,Tipy!HN49=Výsledky!$JA$3),60,0)))</f>
        <v>0</v>
      </c>
      <c r="IW55" s="61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61">
        <f>IF(ISBLANK($JA$3),"",IF(OR(Tipy!HO49=Výsledky!$IV$6,Tipy!HO49=Výsledky!$IV$7,Tipy!HO49=Výsledky!$IV$8,Tipy!HO49=Výsledky!$IV$9),IF(VLOOKUP(Tipy!HO49,'Kategórie hráčov'!$A$2:$B$46,2,FALSE)=30,30,20),0))</f>
        <v>0</v>
      </c>
      <c r="IY55" s="61">
        <f>IF(ISBLANK($JA$3),"",IF(OR(Tipy!HP49=Výsledky!$IY$6,Tipy!HP49=Výsledky!$IY$7,Tipy!HP49=Výsledky!$IY$8,Tipy!HP49=Výsledky!$IY$9),IF(VLOOKUP(Tipy!HP49,'Kategórie hráčov'!$A$2:$B$46,2,FALSE)=30,30,20),0))</f>
        <v>0</v>
      </c>
      <c r="IZ55" s="62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5">
        <f>IF(ISBLANK($JA$3),"",IF(ISBLANK(Tipy!HL49),"-",SUM(IV55:IZ55)))</f>
        <v>0</v>
      </c>
      <c r="JB55" s="64"/>
      <c r="JC55" s="102">
        <f>IF(ISBLANK($JH$3),"",IF(ISBLANK(Tipy!HR49),0,IF(AND(Tipy!HR49=Výsledky!$JF$3,Tipy!HT49=Výsledky!$JH$3),60,0)))</f>
        <v>0</v>
      </c>
      <c r="JD55" s="101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101">
        <f>IF(ISBLANK($JH$3),"",IF(OR(Tipy!HU49=Výsledky!$JC$6,Tipy!HU49=Výsledky!$JC$7,Tipy!HU49=Výsledky!$JC$8,Tipy!HU49=Výsledky!$JC$9),VLOOKUP(Tipy!HU49,'Kategórie hráčov'!$A$2:$B$51,2,FALSE),0))</f>
        <v>20</v>
      </c>
      <c r="JF55" s="101">
        <f>IF(ISBLANK($JH$3),"",IF(OR(Tipy!HV49=Výsledky!$JF$6,Tipy!HV49=Výsledky!$JF$7,Tipy!HV49=Výsledky!$JF$8,Tipy!HV49=Výsledky!$JF$9),VLOOKUP(Tipy!HV49,'Kategórie hráčov'!$A$27:$B$76,2,FALSE),0))</f>
        <v>0</v>
      </c>
      <c r="JG55" s="30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63">
        <f>IF(ISBLANK($JH$3),"",IF(ISBLANK(Tipy!HR49),"-",SUM(JC55:JG55)))</f>
        <v>40</v>
      </c>
      <c r="JI55" s="64"/>
      <c r="JJ55" s="61">
        <f>IF(ISBLANK($JH$3),"",IF(ISBLANK(Tipy!HX49),0,IF(AND(Tipy!HX49=Výsledky!$JF$3,Tipy!HZ49=Výsledky!$JH$3),60,0)))</f>
        <v>0</v>
      </c>
      <c r="JK55" s="61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61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61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62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5" t="str">
        <f>IF(ISBLANK($JH$3),"",IF(ISBLANK(Tipy!HX49),"-",SUM(JJ55:JN55)))</f>
        <v>-</v>
      </c>
      <c r="JP55" s="64"/>
      <c r="JQ55" s="61">
        <f>IF(ISBLANK($JV$3),"",IF(ISBLANK(Tipy!ID49),0,IF(AND(Tipy!ID49=Výsledky!$JT$3,Tipy!IF49=Výsledky!$JV$3),60,0)))</f>
        <v>0</v>
      </c>
      <c r="JR55" s="61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61">
        <f>IF(ISBLANK($JV$3),"",IF(OR(Tipy!IG49=Výsledky!$JQ$6,Tipy!IG49=Výsledky!$JQ$7,Tipy!IG49=Výsledky!$JQ$8,Tipy!IG49=Výsledky!$JQ$9),VLOOKUP(Tipy!IG49,'Kategórie hráčov'!$A$2:$B$51,2,FALSE),0))</f>
        <v>20</v>
      </c>
      <c r="JT55" s="61">
        <f>IF(ISBLANK($JV$3),"",IF(OR(Tipy!IH49=Výsledky!$JT$6,Tipy!IH49=Výsledky!$JT$7,Tipy!IH49=Výsledky!$JT$8,Tipy!IH49=Výsledky!$JT$9),VLOOKUP(Tipy!IH49,'Kategórie hráčov'!$A$27:$B$76,2,FALSE),0))</f>
        <v>0</v>
      </c>
      <c r="JU55" s="62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5">
        <f>IF(ISBLANK($JV$3),"",IF(ISBLANK(Tipy!ID49),"-",SUM(JQ55:JU55)))</f>
        <v>40</v>
      </c>
      <c r="JW55" s="64"/>
      <c r="JX55" s="61">
        <f>IF(ISBLANK($KQ$3),"",IF(ISBLANK(Tipy!IJ49),0,IF(AND(Tipy!IJ49=Výsledky!$KO$3,Tipy!IL49=Výsledky!$KQ$3),60,0)))</f>
        <v>0</v>
      </c>
      <c r="JY55" s="61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61">
        <f>IF(ISBLANK($KQ$3),"",IF(OR(Tipy!IM49=Výsledky!$JX$6,Tipy!IM49=Výsledky!$JX$7,Tipy!IM49=Výsledky!$JX$8,Tipy!IM49=Výsledky!$JX$9),IF(VLOOKUP(Tipy!IM49,'Kategórie hráčov'!$A$2:$B$46,2,FALSE)=30,30,20),0))</f>
        <v>0</v>
      </c>
      <c r="KA55" s="61">
        <f>IF(ISBLANK($KQ$3),"",IF(OR(Tipy!IN49=Výsledky!$KA$6,Tipy!IN49=Výsledky!$KA$7,Tipy!IN49=Výsledky!$KA$8,Tipy!IN49=Výsledky!$KA$9),IF(VLOOKUP(Tipy!IN49,'Kategórie hráčov'!$A$2:$B$46,2,FALSE)=30,30,20),0))</f>
        <v>0</v>
      </c>
      <c r="KB55" s="62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5" t="str">
        <f>IF(ISBLANK($KQ$3),"",IF(ISBLANK(Tipy!IJ49),"-",SUM(JX55:KB55)))</f>
        <v>-</v>
      </c>
      <c r="KD55" s="64"/>
      <c r="KE55" s="61">
        <f>IF(ISBLANK($KJ$3),"",IF(ISBLANK(Tipy!IP49),0,IF(AND(Tipy!IP49=Výsledky!$KH$3,Tipy!IR49=Výsledky!$KJ$3),60,0)))</f>
        <v>0</v>
      </c>
      <c r="KF55" s="61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61">
        <f>IF(ISBLANK($KJ$3),"",IF(OR(Tipy!IS49=Výsledky!$KE$6,Tipy!IS49=Výsledky!$KE$7,Tipy!IS49=Výsledky!$KE$8,Tipy!IS49=Výsledky!$KE$9),VLOOKUP(Tipy!IS49,'Kategórie hráčov'!$A$2:$B$51,2,FALSE),0))</f>
        <v>20</v>
      </c>
      <c r="KH55" s="61">
        <f>IF(ISBLANK($KJ$3),"",IF(OR(Tipy!IT49=Výsledky!$KH$6,Tipy!IT49=Výsledky!$KH$7,Tipy!IT49=Výsledky!$KH$8,Tipy!IT49=Výsledky!$KH$9),VLOOKUP(Tipy!IT49,'Kategórie hráčov'!$A$27:$B$76,2,FALSE),0))</f>
        <v>0</v>
      </c>
      <c r="KI55" s="62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5">
        <f>IF(ISBLANK($KJ$3),"",IF(ISBLANK(Tipy!IP49),"-",SUM(KE55:KI55)))</f>
        <v>50</v>
      </c>
      <c r="KK55" s="64"/>
      <c r="KL55" s="61">
        <f>IF(ISBLANK($KQ$3),"",IF(ISBLANK(Tipy!IV49),0,IF(AND(Tipy!IV49=Výsledky!$KO$3,Tipy!IX49=Výsledky!$KQ$3),60,0)))</f>
        <v>0</v>
      </c>
      <c r="KM55" s="61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61">
        <f>IF(ISBLANK($KQ$3),"",IF(OR(Tipy!IY49=Výsledky!$KL$6,Tipy!IY49=Výsledky!$KL$7,Tipy!IY49=Výsledky!$KL$8,Tipy!IY49=Výsledky!$KL$9),VLOOKUP(Tipy!IY49,'Kategórie hráčov'!$A$2:$B$51,2,FALSE),0))</f>
        <v>0</v>
      </c>
      <c r="KO55" s="61">
        <f>IF(ISBLANK($KQ$3),"",IF(OR(Tipy!IZ49=Výsledky!$KO$6,Tipy!IZ49=Výsledky!$KO$7,Tipy!IZ49=Výsledky!$KO$8,Tipy!IZ49=Výsledky!$KO$9),VLOOKUP(Tipy!IZ49,'Kategórie hráčov'!$A$27:$B$76,2,FALSE),0))</f>
        <v>0</v>
      </c>
      <c r="KP55" s="62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5">
        <f>IF(ISBLANK($KJ$3),"",IF(ISBLANK(Tipy!IV49),"-",SUM(KL55:KP55)))</f>
        <v>0</v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>
        <f>IF(ISBLANK($JH$3),"",IF(ISBLANK(Tipy!JU49),0,IF(AND(Tipy!JU49=Výsledky!$JF$3,Tipy!JW49=Výsledky!$JH$3),60,0)))</f>
        <v>0</v>
      </c>
      <c r="LH55" s="61" t="e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>#VALUE!</v>
      </c>
      <c r="LI55" s="61" t="e">
        <f>IF(ISBLANK($JH$3),"",IF(OR(Tipy!JX49=Výsledky!#REF!,Tipy!JX49=Výsledky!#REF!,Tipy!JX49=Výsledky!#REF!,Tipy!JX49=Výsledky!$JJ$9),IF(VLOOKUP(Tipy!JX49,'Kategórie hráčov'!$A$2:$B$46,2,FALSE)=30,30,20),0))</f>
        <v>#REF!</v>
      </c>
      <c r="LJ55" s="61" t="e">
        <f>IF(ISBLANK($JH$3),"",IF(OR(Tipy!JY49=Výsledky!#REF!,Tipy!JY49=Výsledky!#REF!,Tipy!JY49=Výsledky!#REF!,Tipy!JY49=Výsledky!$JM$9),IF(VLOOKUP(Tipy!JY49,'Kategórie hráčov'!$A$2:$B$46,2,FALSE)=30,30,20),0))</f>
        <v>#REF!</v>
      </c>
      <c r="LK55" s="62">
        <f>IF(ISBLANK($JH$3),"",IF(ISBLANK(Tipy!JU49),0,IF(OR(AND(Tipy!JU49=Výsledky!$JF$3,OR(Tipy!JW49=Výsledky!$JH$3+1,Tipy!JW49=Výsledky!$JH$3-1)),AND(Tipy!JW49=Výsledky!$JH$3,OR(Tipy!JU49=Výsledky!$JF$3+1,Tipy!JU49=Výsledky!$JF$3-1))),10,0)))</f>
        <v>0</v>
      </c>
      <c r="LL55" s="65" t="e">
        <f>IF(ISBLANK($JH$3),"",IF(ISBLANK(Tipy!JU49),"-",SUM(LG55:LK55)))</f>
        <v>#VALUE!</v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>
        <f>IF(ISBLANK($JH$3),"",IF(ISBLANK(Tipy!KI49),0,IF(AND(Tipy!KI49=Výsledky!$JF$3,Tipy!KK49=Výsledky!$JH$3),60,0)))</f>
        <v>0</v>
      </c>
      <c r="LV55" s="61" t="e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>#VALUE!</v>
      </c>
      <c r="LW55" s="61" t="e">
        <f>IF(ISBLANK($JH$3),"",IF(OR(Tipy!KL49=Výsledky!#REF!,Tipy!KL49=Výsledky!#REF!,Tipy!KL49=Výsledky!#REF!,Tipy!KL49=Výsledky!$JJ$9),IF(VLOOKUP(Tipy!KL49,'Kategórie hráčov'!$A$2:$B$46,2,FALSE)=30,30,20),0))</f>
        <v>#REF!</v>
      </c>
      <c r="LX55" s="61" t="e">
        <f>IF(ISBLANK($JH$3),"",IF(OR(Tipy!KM49=Výsledky!#REF!,Tipy!KM49=Výsledky!#REF!,Tipy!KM49=Výsledky!#REF!,Tipy!KM49=Výsledky!$JM$9),IF(VLOOKUP(Tipy!KM49,'Kategórie hráčov'!$A$2:$B$46,2,FALSE)=30,30,20),0))</f>
        <v>#REF!</v>
      </c>
      <c r="LY55" s="62">
        <f>IF(ISBLANK($JH$3),"",IF(ISBLANK(Tipy!KI49),0,IF(OR(AND(Tipy!KI49=Výsledky!$JF$3,OR(Tipy!KK49=Výsledky!$JH$3+1,Tipy!KK49=Výsledky!$JH$3-1)),AND(Tipy!KK49=Výsledky!$JH$3,OR(Tipy!KI49=Výsledky!$JF$3+1,Tipy!KI49=Výsledky!$JF$3-1))),10,0)))</f>
        <v>0</v>
      </c>
      <c r="LZ55" s="65" t="e">
        <f>IF(ISBLANK($JH$3),"",IF(ISBLANK(Tipy!KI49),"-",SUM(LU55:LY55)))</f>
        <v>#VALUE!</v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>
        <f>IF(ISBLANK($JA$3),"",IF(ISBLANK(Tipy!HL50),0,IF(AND(Tipy!HL50=Výsledky!$IY$3,Tipy!HN50=Výsledky!$JA$3),60,0)))</f>
        <v>0</v>
      </c>
      <c r="IW56" s="61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61">
        <f>IF(ISBLANK($JA$3),"",IF(OR(Tipy!HO50=Výsledky!$IV$6,Tipy!HO50=Výsledky!$IV$7,Tipy!HO50=Výsledky!$IV$8,Tipy!HO50=Výsledky!$IV$9),IF(VLOOKUP(Tipy!HO50,'Kategórie hráčov'!$A$2:$B$46,2,FALSE)=30,30,20),0))</f>
        <v>0</v>
      </c>
      <c r="IY56" s="61">
        <f>IF(ISBLANK($JA$3),"",IF(OR(Tipy!HP50=Výsledky!$IY$6,Tipy!HP50=Výsledky!$IY$7,Tipy!HP50=Výsledky!$IY$8,Tipy!HP50=Výsledky!$IY$9),IF(VLOOKUP(Tipy!HP50,'Kategórie hráčov'!$A$2:$B$46,2,FALSE)=30,30,20),0))</f>
        <v>0</v>
      </c>
      <c r="IZ56" s="62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5" t="str">
        <f>IF(ISBLANK($JA$3),"",IF(ISBLANK(Tipy!HL50),"-",SUM(IV56:IZ56)))</f>
        <v>-</v>
      </c>
      <c r="JB56" s="64"/>
      <c r="JC56" s="102">
        <f>IF(ISBLANK($JH$3),"",IF(ISBLANK(Tipy!HR50),0,IF(AND(Tipy!HR50=Výsledky!$JF$3,Tipy!HT50=Výsledky!$JH$3),60,0)))</f>
        <v>0</v>
      </c>
      <c r="JD56" s="101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01">
        <f>IF(ISBLANK($JH$3),"",IF(OR(Tipy!HU50=Výsledky!$JC$6,Tipy!HU50=Výsledky!$JC$7,Tipy!HU50=Výsledky!$JC$8,Tipy!HU50=Výsledky!$JC$9),VLOOKUP(Tipy!HU50,'Kategórie hráčov'!$A$2:$B$51,2,FALSE),0))</f>
        <v>0</v>
      </c>
      <c r="JF56" s="101">
        <f>IF(ISBLANK($JH$3),"",IF(OR(Tipy!HV50=Výsledky!$JF$6,Tipy!HV50=Výsledky!$JF$7,Tipy!HV50=Výsledky!$JF$8,Tipy!HV50=Výsledky!$JF$9),VLOOKUP(Tipy!HV50,'Kategórie hráčov'!$A$27:$B$76,2,FALSE),0))</f>
        <v>0</v>
      </c>
      <c r="JG56" s="30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63" t="str">
        <f>IF(ISBLANK($JH$3),"",IF(ISBLANK(Tipy!HR50),"-",SUM(JC56:JG56)))</f>
        <v>-</v>
      </c>
      <c r="JI56" s="64"/>
      <c r="JJ56" s="61">
        <f>IF(ISBLANK($JH$3),"",IF(ISBLANK(Tipy!HX50),0,IF(AND(Tipy!HX50=Výsledky!$JF$3,Tipy!HZ50=Výsledky!$JH$3),60,0)))</f>
        <v>0</v>
      </c>
      <c r="JK56" s="61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61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61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62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5" t="str">
        <f>IF(ISBLANK($JH$3),"",IF(ISBLANK(Tipy!HX50),"-",SUM(JJ56:JN56)))</f>
        <v>-</v>
      </c>
      <c r="JP56" s="64"/>
      <c r="JQ56" s="61">
        <f>IF(ISBLANK($JV$3),"",IF(ISBLANK(Tipy!ID50),0,IF(AND(Tipy!ID50=Výsledky!$JT$3,Tipy!IF50=Výsledky!$JV$3),60,0)))</f>
        <v>0</v>
      </c>
      <c r="JR56" s="61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61">
        <f>IF(ISBLANK($JV$3),"",IF(OR(Tipy!IG50=Výsledky!$JQ$6,Tipy!IG50=Výsledky!$JQ$7,Tipy!IG50=Výsledky!$JQ$8,Tipy!IG50=Výsledky!$JQ$9),VLOOKUP(Tipy!IG50,'Kategórie hráčov'!$A$2:$B$51,2,FALSE),0))</f>
        <v>0</v>
      </c>
      <c r="JT56" s="61">
        <f>IF(ISBLANK($JV$3),"",IF(OR(Tipy!IH50=Výsledky!$JT$6,Tipy!IH50=Výsledky!$JT$7,Tipy!IH50=Výsledky!$JT$8,Tipy!IH50=Výsledky!$JT$9),VLOOKUP(Tipy!IH50,'Kategórie hráčov'!$A$27:$B$76,2,FALSE),0))</f>
        <v>0</v>
      </c>
      <c r="JU56" s="62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5" t="str">
        <f>IF(ISBLANK($JV$3),"",IF(ISBLANK(Tipy!ID50),"-",SUM(JQ56:JU56)))</f>
        <v>-</v>
      </c>
      <c r="JW56" s="64"/>
      <c r="JX56" s="61">
        <f>IF(ISBLANK($KQ$3),"",IF(ISBLANK(Tipy!IJ50),0,IF(AND(Tipy!IJ50=Výsledky!$KO$3,Tipy!IL50=Výsledky!$KQ$3),60,0)))</f>
        <v>0</v>
      </c>
      <c r="JY56" s="61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61">
        <f>IF(ISBLANK($KQ$3),"",IF(OR(Tipy!IM50=Výsledky!$JX$6,Tipy!IM50=Výsledky!$JX$7,Tipy!IM50=Výsledky!$JX$8,Tipy!IM50=Výsledky!$JX$9),IF(VLOOKUP(Tipy!IM50,'Kategórie hráčov'!$A$2:$B$46,2,FALSE)=30,30,20),0))</f>
        <v>0</v>
      </c>
      <c r="KA56" s="61">
        <f>IF(ISBLANK($KQ$3),"",IF(OR(Tipy!IN50=Výsledky!$KA$6,Tipy!IN50=Výsledky!$KA$7,Tipy!IN50=Výsledky!$KA$8,Tipy!IN50=Výsledky!$KA$9),IF(VLOOKUP(Tipy!IN50,'Kategórie hráčov'!$A$2:$B$46,2,FALSE)=30,30,20),0))</f>
        <v>0</v>
      </c>
      <c r="KB56" s="62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5" t="str">
        <f>IF(ISBLANK($KQ$3),"",IF(ISBLANK(Tipy!IJ50),"-",SUM(JX56:KB56)))</f>
        <v>-</v>
      </c>
      <c r="KD56" s="64"/>
      <c r="KE56" s="61">
        <f>IF(ISBLANK($KJ$3),"",IF(ISBLANK(Tipy!IP50),0,IF(AND(Tipy!IP50=Výsledky!$KH$3,Tipy!IR50=Výsledky!$KJ$3),60,0)))</f>
        <v>0</v>
      </c>
      <c r="KF56" s="61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61">
        <f>IF(ISBLANK($KJ$3),"",IF(OR(Tipy!IS50=Výsledky!$KE$6,Tipy!IS50=Výsledky!$KE$7,Tipy!IS50=Výsledky!$KE$8,Tipy!IS50=Výsledky!$KE$9),VLOOKUP(Tipy!IS50,'Kategórie hráčov'!$A$2:$B$51,2,FALSE),0))</f>
        <v>0</v>
      </c>
      <c r="KH56" s="61">
        <f>IF(ISBLANK($KJ$3),"",IF(OR(Tipy!IT50=Výsledky!$KH$6,Tipy!IT50=Výsledky!$KH$7,Tipy!IT50=Výsledky!$KH$8,Tipy!IT50=Výsledky!$KH$9),VLOOKUP(Tipy!IT50,'Kategórie hráčov'!$A$27:$B$76,2,FALSE),0))</f>
        <v>0</v>
      </c>
      <c r="KI56" s="62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5" t="str">
        <f>IF(ISBLANK($KJ$3),"",IF(ISBLANK(Tipy!IP50),"-",SUM(KE56:KI56)))</f>
        <v>-</v>
      </c>
      <c r="KK56" s="64"/>
      <c r="KL56" s="61">
        <f>IF(ISBLANK($KQ$3),"",IF(ISBLANK(Tipy!IV50),0,IF(AND(Tipy!IV50=Výsledky!$KO$3,Tipy!IX50=Výsledky!$KQ$3),60,0)))</f>
        <v>0</v>
      </c>
      <c r="KM56" s="61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61">
        <f>IF(ISBLANK($KQ$3),"",IF(OR(Tipy!IY50=Výsledky!$KL$6,Tipy!IY50=Výsledky!$KL$7,Tipy!IY50=Výsledky!$KL$8,Tipy!IY50=Výsledky!$KL$9),VLOOKUP(Tipy!IY50,'Kategórie hráčov'!$A$2:$B$51,2,FALSE),0))</f>
        <v>0</v>
      </c>
      <c r="KO56" s="61">
        <f>IF(ISBLANK($KQ$3),"",IF(OR(Tipy!IZ50=Výsledky!$KO$6,Tipy!IZ50=Výsledky!$KO$7,Tipy!IZ50=Výsledky!$KO$8,Tipy!IZ50=Výsledky!$KO$9),VLOOKUP(Tipy!IZ50,'Kategórie hráčov'!$A$27:$B$76,2,FALSE),0))</f>
        <v>0</v>
      </c>
      <c r="KP56" s="62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5" t="str">
        <f>IF(ISBLANK($KJ$3),"",IF(ISBLANK(Tipy!IV50),"-",SUM(KL56:KP56)))</f>
        <v>-</v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>
        <f>IF(ISBLANK($JH$3),"",IF(ISBLANK(Tipy!JU50),0,IF(AND(Tipy!JU50=Výsledky!$JF$3,Tipy!JW50=Výsledky!$JH$3),60,0)))</f>
        <v>0</v>
      </c>
      <c r="LH56" s="61" t="e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>#VALUE!</v>
      </c>
      <c r="LI56" s="61" t="e">
        <f>IF(ISBLANK($JH$3),"",IF(OR(Tipy!JX50=Výsledky!#REF!,Tipy!JX50=Výsledky!#REF!,Tipy!JX50=Výsledky!#REF!,Tipy!JX50=Výsledky!$JJ$9),IF(VLOOKUP(Tipy!JX50,'Kategórie hráčov'!$A$2:$B$46,2,FALSE)=30,30,20),0))</f>
        <v>#REF!</v>
      </c>
      <c r="LJ56" s="61" t="e">
        <f>IF(ISBLANK($JH$3),"",IF(OR(Tipy!JY50=Výsledky!#REF!,Tipy!JY50=Výsledky!#REF!,Tipy!JY50=Výsledky!#REF!,Tipy!JY50=Výsledky!$JM$9),IF(VLOOKUP(Tipy!JY50,'Kategórie hráčov'!$A$2:$B$46,2,FALSE)=30,30,20),0))</f>
        <v>#REF!</v>
      </c>
      <c r="LK56" s="62">
        <f>IF(ISBLANK($JH$3),"",IF(ISBLANK(Tipy!JU50),0,IF(OR(AND(Tipy!JU50=Výsledky!$JF$3,OR(Tipy!JW50=Výsledky!$JH$3+1,Tipy!JW50=Výsledky!$JH$3-1)),AND(Tipy!JW50=Výsledky!$JH$3,OR(Tipy!JU50=Výsledky!$JF$3+1,Tipy!JU50=Výsledky!$JF$3-1))),10,0)))</f>
        <v>0</v>
      </c>
      <c r="LL56" s="65" t="e">
        <f>IF(ISBLANK($JH$3),"",IF(ISBLANK(Tipy!JU50),"-",SUM(LG56:LK56)))</f>
        <v>#VALUE!</v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>
        <f>IF(ISBLANK($JH$3),"",IF(ISBLANK(Tipy!KI50),0,IF(AND(Tipy!KI50=Výsledky!$JF$3,Tipy!KK50=Výsledky!$JH$3),60,0)))</f>
        <v>0</v>
      </c>
      <c r="LV56" s="61" t="e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>#VALUE!</v>
      </c>
      <c r="LW56" s="61" t="e">
        <f>IF(ISBLANK($JH$3),"",IF(OR(Tipy!KL50=Výsledky!#REF!,Tipy!KL50=Výsledky!#REF!,Tipy!KL50=Výsledky!#REF!,Tipy!KL50=Výsledky!$JJ$9),IF(VLOOKUP(Tipy!KL50,'Kategórie hráčov'!$A$2:$B$46,2,FALSE)=30,30,20),0))</f>
        <v>#REF!</v>
      </c>
      <c r="LX56" s="61" t="e">
        <f>IF(ISBLANK($JH$3),"",IF(OR(Tipy!KM50=Výsledky!#REF!,Tipy!KM50=Výsledky!#REF!,Tipy!KM50=Výsledky!#REF!,Tipy!KM50=Výsledky!$JM$9),IF(VLOOKUP(Tipy!KM50,'Kategórie hráčov'!$A$2:$B$46,2,FALSE)=30,30,20),0))</f>
        <v>#REF!</v>
      </c>
      <c r="LY56" s="62">
        <f>IF(ISBLANK($JH$3),"",IF(ISBLANK(Tipy!KI50),0,IF(OR(AND(Tipy!KI50=Výsledky!$JF$3,OR(Tipy!KK50=Výsledky!$JH$3+1,Tipy!KK50=Výsledky!$JH$3-1)),AND(Tipy!KK50=Výsledky!$JH$3,OR(Tipy!KI50=Výsledky!$JF$3+1,Tipy!KI50=Výsledky!$JF$3-1))),10,0)))</f>
        <v>0</v>
      </c>
      <c r="LZ56" s="65" t="e">
        <f>IF(ISBLANK($JH$3),"",IF(ISBLANK(Tipy!KI50),"-",SUM(LU56:LY56)))</f>
        <v>#VALUE!</v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>
        <f>IF(ISBLANK($JA$3),"",IF(ISBLANK(Tipy!HL51),0,IF(AND(Tipy!HL51=Výsledky!$IY$3,Tipy!HN51=Výsledky!$JA$3),60,0)))</f>
        <v>0</v>
      </c>
      <c r="IW57" s="61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61">
        <f>IF(ISBLANK($JA$3),"",IF(OR(Tipy!HO51=Výsledky!$IV$6,Tipy!HO51=Výsledky!$IV$7,Tipy!HO51=Výsledky!$IV$8,Tipy!HO51=Výsledky!$IV$9),IF(VLOOKUP(Tipy!HO51,'Kategórie hráčov'!$A$2:$B$46,2,FALSE)=30,30,20),0))</f>
        <v>0</v>
      </c>
      <c r="IY57" s="61">
        <f>IF(ISBLANK($JA$3),"",IF(OR(Tipy!HP51=Výsledky!$IY$6,Tipy!HP51=Výsledky!$IY$7,Tipy!HP51=Výsledky!$IY$8,Tipy!HP51=Výsledky!$IY$9),IF(VLOOKUP(Tipy!HP51,'Kategórie hráčov'!$A$2:$B$46,2,FALSE)=30,30,20),0))</f>
        <v>0</v>
      </c>
      <c r="IZ57" s="62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5">
        <f>IF(ISBLANK($JA$3),"",IF(ISBLANK(Tipy!HL51),"-",SUM(IV57:IZ57)))</f>
        <v>0</v>
      </c>
      <c r="JB57" s="64"/>
      <c r="JC57" s="102">
        <f>IF(ISBLANK($JH$3),"",IF(ISBLANK(Tipy!HR51),0,IF(AND(Tipy!HR51=Výsledky!$JF$3,Tipy!HT51=Výsledky!$JH$3),60,0)))</f>
        <v>0</v>
      </c>
      <c r="JD57" s="101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101">
        <f>IF(ISBLANK($JH$3),"",IF(OR(Tipy!HU51=Výsledky!$JC$6,Tipy!HU51=Výsledky!$JC$7,Tipy!HU51=Výsledky!$JC$8,Tipy!HU51=Výsledky!$JC$9),VLOOKUP(Tipy!HU51,'Kategórie hráčov'!$A$2:$B$51,2,FALSE),0))</f>
        <v>20</v>
      </c>
      <c r="JF57" s="101">
        <f>IF(ISBLANK($JH$3),"",IF(OR(Tipy!HV51=Výsledky!$JF$6,Tipy!HV51=Výsledky!$JF$7,Tipy!HV51=Výsledky!$JF$8,Tipy!HV51=Výsledky!$JF$9),VLOOKUP(Tipy!HV51,'Kategórie hráčov'!$A$27:$B$76,2,FALSE),0))</f>
        <v>30</v>
      </c>
      <c r="JG57" s="303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63">
        <f>IF(ISBLANK($JH$3),"",IF(ISBLANK(Tipy!HR51),"-",SUM(JC57:JG57)))</f>
        <v>80</v>
      </c>
      <c r="JI57" s="64"/>
      <c r="JJ57" s="61">
        <f>IF(ISBLANK($JH$3),"",IF(ISBLANK(Tipy!HX51),0,IF(AND(Tipy!HX51=Výsledky!$JF$3,Tipy!HZ51=Výsledky!$JH$3),60,0)))</f>
        <v>0</v>
      </c>
      <c r="JK57" s="61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61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61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62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5" t="str">
        <f>IF(ISBLANK($JH$3),"",IF(ISBLANK(Tipy!HX51),"-",SUM(JJ57:JN57)))</f>
        <v>-</v>
      </c>
      <c r="JP57" s="64"/>
      <c r="JQ57" s="61">
        <f>IF(ISBLANK($JV$3),"",IF(ISBLANK(Tipy!ID51),0,IF(AND(Tipy!ID51=Výsledky!$JT$3,Tipy!IF51=Výsledky!$JV$3),60,0)))</f>
        <v>0</v>
      </c>
      <c r="JR57" s="61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61">
        <f>IF(ISBLANK($JV$3),"",IF(OR(Tipy!IG51=Výsledky!$JQ$6,Tipy!IG51=Výsledky!$JQ$7,Tipy!IG51=Výsledky!$JQ$8,Tipy!IG51=Výsledky!$JQ$9),VLOOKUP(Tipy!IG51,'Kategórie hráčov'!$A$2:$B$51,2,FALSE),0))</f>
        <v>20</v>
      </c>
      <c r="JT57" s="61">
        <f>IF(ISBLANK($JV$3),"",IF(OR(Tipy!IH51=Výsledky!$JT$6,Tipy!IH51=Výsledky!$JT$7,Tipy!IH51=Výsledky!$JT$8,Tipy!IH51=Výsledky!$JT$9),VLOOKUP(Tipy!IH51,'Kategórie hráčov'!$A$27:$B$76,2,FALSE),0))</f>
        <v>0</v>
      </c>
      <c r="JU57" s="62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5">
        <f>IF(ISBLANK($JV$3),"",IF(ISBLANK(Tipy!ID51),"-",SUM(JQ57:JU57)))</f>
        <v>50</v>
      </c>
      <c r="JW57" s="64"/>
      <c r="JX57" s="61">
        <f>IF(ISBLANK($KQ$3),"",IF(ISBLANK(Tipy!IJ51),0,IF(AND(Tipy!IJ51=Výsledky!$KO$3,Tipy!IL51=Výsledky!$KQ$3),60,0)))</f>
        <v>0</v>
      </c>
      <c r="JY57" s="61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61">
        <f>IF(ISBLANK($KQ$3),"",IF(OR(Tipy!IM51=Výsledky!$JX$6,Tipy!IM51=Výsledky!$JX$7,Tipy!IM51=Výsledky!$JX$8,Tipy!IM51=Výsledky!$JX$9),IF(VLOOKUP(Tipy!IM51,'Kategórie hráčov'!$A$2:$B$46,2,FALSE)=30,30,20),0))</f>
        <v>0</v>
      </c>
      <c r="KA57" s="61">
        <f>IF(ISBLANK($KQ$3),"",IF(OR(Tipy!IN51=Výsledky!$KA$6,Tipy!IN51=Výsledky!$KA$7,Tipy!IN51=Výsledky!$KA$8,Tipy!IN51=Výsledky!$KA$9),IF(VLOOKUP(Tipy!IN51,'Kategórie hráčov'!$A$2:$B$46,2,FALSE)=30,30,20),0))</f>
        <v>0</v>
      </c>
      <c r="KB57" s="62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5" t="str">
        <f>IF(ISBLANK($KQ$3),"",IF(ISBLANK(Tipy!IJ51),"-",SUM(JX57:KB57)))</f>
        <v>-</v>
      </c>
      <c r="KD57" s="64"/>
      <c r="KE57" s="61">
        <f>IF(ISBLANK($KJ$3),"",IF(ISBLANK(Tipy!IP51),0,IF(AND(Tipy!IP51=Výsledky!$KH$3,Tipy!IR51=Výsledky!$KJ$3),60,0)))</f>
        <v>0</v>
      </c>
      <c r="KF57" s="61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61">
        <f>IF(ISBLANK($KJ$3),"",IF(OR(Tipy!IS51=Výsledky!$KE$6,Tipy!IS51=Výsledky!$KE$7,Tipy!IS51=Výsledky!$KE$8,Tipy!IS51=Výsledky!$KE$9),VLOOKUP(Tipy!IS51,'Kategórie hráčov'!$A$2:$B$51,2,FALSE),0))</f>
        <v>20</v>
      </c>
      <c r="KH57" s="61">
        <f>IF(ISBLANK($KJ$3),"",IF(OR(Tipy!IT51=Výsledky!$KH$6,Tipy!IT51=Výsledky!$KH$7,Tipy!IT51=Výsledky!$KH$8,Tipy!IT51=Výsledky!$KH$9),VLOOKUP(Tipy!IT51,'Kategórie hráčov'!$A$27:$B$76,2,FALSE),0))</f>
        <v>30</v>
      </c>
      <c r="KI57" s="62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5">
        <f>IF(ISBLANK($KJ$3),"",IF(ISBLANK(Tipy!IP51),"-",SUM(KE57:KI57)))</f>
        <v>70</v>
      </c>
      <c r="KK57" s="64"/>
      <c r="KL57" s="61">
        <f>IF(ISBLANK($KQ$3),"",IF(ISBLANK(Tipy!IV51),0,IF(AND(Tipy!IV51=Výsledky!$KO$3,Tipy!IX51=Výsledky!$KQ$3),60,0)))</f>
        <v>0</v>
      </c>
      <c r="KM57" s="61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61">
        <f>IF(ISBLANK($KQ$3),"",IF(OR(Tipy!IY51=Výsledky!$KL$6,Tipy!IY51=Výsledky!$KL$7,Tipy!IY51=Výsledky!$KL$8,Tipy!IY51=Výsledky!$KL$9),VLOOKUP(Tipy!IY51,'Kategórie hráčov'!$A$2:$B$51,2,FALSE),0))</f>
        <v>0</v>
      </c>
      <c r="KO57" s="61">
        <f>IF(ISBLANK($KQ$3),"",IF(OR(Tipy!IZ51=Výsledky!$KO$6,Tipy!IZ51=Výsledky!$KO$7,Tipy!IZ51=Výsledky!$KO$8,Tipy!IZ51=Výsledky!$KO$9),VLOOKUP(Tipy!IZ51,'Kategórie hráčov'!$A$27:$B$76,2,FALSE),0))</f>
        <v>0</v>
      </c>
      <c r="KP57" s="62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5">
        <f>IF(ISBLANK($KJ$3),"",IF(ISBLANK(Tipy!IV51),"-",SUM(KL57:KP57)))</f>
        <v>0</v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>
        <f>IF(ISBLANK($JH$3),"",IF(ISBLANK(Tipy!JU51),0,IF(AND(Tipy!JU51=Výsledky!$JF$3,Tipy!JW51=Výsledky!$JH$3),60,0)))</f>
        <v>0</v>
      </c>
      <c r="LH57" s="61" t="e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>#VALUE!</v>
      </c>
      <c r="LI57" s="61" t="e">
        <f>IF(ISBLANK($JH$3),"",IF(OR(Tipy!JX51=Výsledky!#REF!,Tipy!JX51=Výsledky!#REF!,Tipy!JX51=Výsledky!#REF!,Tipy!JX51=Výsledky!$JJ$9),IF(VLOOKUP(Tipy!JX51,'Kategórie hráčov'!$A$2:$B$46,2,FALSE)=30,30,20),0))</f>
        <v>#REF!</v>
      </c>
      <c r="LJ57" s="61" t="e">
        <f>IF(ISBLANK($JH$3),"",IF(OR(Tipy!JY51=Výsledky!#REF!,Tipy!JY51=Výsledky!#REF!,Tipy!JY51=Výsledky!#REF!,Tipy!JY51=Výsledky!$JM$9),IF(VLOOKUP(Tipy!JY51,'Kategórie hráčov'!$A$2:$B$46,2,FALSE)=30,30,20),0))</f>
        <v>#REF!</v>
      </c>
      <c r="LK57" s="62">
        <f>IF(ISBLANK($JH$3),"",IF(ISBLANK(Tipy!JU51),0,IF(OR(AND(Tipy!JU51=Výsledky!$JF$3,OR(Tipy!JW51=Výsledky!$JH$3+1,Tipy!JW51=Výsledky!$JH$3-1)),AND(Tipy!JW51=Výsledky!$JH$3,OR(Tipy!JU51=Výsledky!$JF$3+1,Tipy!JU51=Výsledky!$JF$3-1))),10,0)))</f>
        <v>0</v>
      </c>
      <c r="LL57" s="65" t="e">
        <f>IF(ISBLANK($JH$3),"",IF(ISBLANK(Tipy!JU51),"-",SUM(LG57:LK57)))</f>
        <v>#VALUE!</v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>
        <f>IF(ISBLANK($JH$3),"",IF(ISBLANK(Tipy!KI51),0,IF(AND(Tipy!KI51=Výsledky!$JF$3,Tipy!KK51=Výsledky!$JH$3),60,0)))</f>
        <v>0</v>
      </c>
      <c r="LV57" s="61" t="e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>#VALUE!</v>
      </c>
      <c r="LW57" s="61" t="e">
        <f>IF(ISBLANK($JH$3),"",IF(OR(Tipy!KL51=Výsledky!#REF!,Tipy!KL51=Výsledky!#REF!,Tipy!KL51=Výsledky!#REF!,Tipy!KL51=Výsledky!$JJ$9),IF(VLOOKUP(Tipy!KL51,'Kategórie hráčov'!$A$2:$B$46,2,FALSE)=30,30,20),0))</f>
        <v>#REF!</v>
      </c>
      <c r="LX57" s="61" t="e">
        <f>IF(ISBLANK($JH$3),"",IF(OR(Tipy!KM51=Výsledky!#REF!,Tipy!KM51=Výsledky!#REF!,Tipy!KM51=Výsledky!#REF!,Tipy!KM51=Výsledky!$JM$9),IF(VLOOKUP(Tipy!KM51,'Kategórie hráčov'!$A$2:$B$46,2,FALSE)=30,30,20),0))</f>
        <v>#REF!</v>
      </c>
      <c r="LY57" s="62">
        <f>IF(ISBLANK($JH$3),"",IF(ISBLANK(Tipy!KI51),0,IF(OR(AND(Tipy!KI51=Výsledky!$JF$3,OR(Tipy!KK51=Výsledky!$JH$3+1,Tipy!KK51=Výsledky!$JH$3-1)),AND(Tipy!KK51=Výsledky!$JH$3,OR(Tipy!KI51=Výsledky!$JF$3+1,Tipy!KI51=Výsledky!$JF$3-1))),10,0)))</f>
        <v>0</v>
      </c>
      <c r="LZ57" s="65" t="e">
        <f>IF(ISBLANK($JH$3),"",IF(ISBLANK(Tipy!KI51),"-",SUM(LU57:LY57)))</f>
        <v>#VALUE!</v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>
        <f>IF(ISBLANK($JA$3),"",IF(ISBLANK(Tipy!HL52),0,IF(AND(Tipy!HL52=Výsledky!$IY$3,Tipy!HN52=Výsledky!$JA$3),60,0)))</f>
        <v>0</v>
      </c>
      <c r="IW58" s="61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61">
        <f>IF(ISBLANK($JA$3),"",IF(OR(Tipy!HO52=Výsledky!$IV$6,Tipy!HO52=Výsledky!$IV$7,Tipy!HO52=Výsledky!$IV$8,Tipy!HO52=Výsledky!$IV$9),IF(VLOOKUP(Tipy!HO52,'Kategórie hráčov'!$A$2:$B$46,2,FALSE)=30,30,20),0))</f>
        <v>0</v>
      </c>
      <c r="IY58" s="61">
        <f>IF(ISBLANK($JA$3),"",IF(OR(Tipy!HP52=Výsledky!$IY$6,Tipy!HP52=Výsledky!$IY$7,Tipy!HP52=Výsledky!$IY$8,Tipy!HP52=Výsledky!$IY$9),IF(VLOOKUP(Tipy!HP52,'Kategórie hráčov'!$A$2:$B$46,2,FALSE)=30,30,20),0))</f>
        <v>0</v>
      </c>
      <c r="IZ58" s="62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5">
        <f>IF(ISBLANK($JA$3),"",IF(ISBLANK(Tipy!HL52),"-",SUM(IV58:IZ58)))</f>
        <v>0</v>
      </c>
      <c r="JB58" s="64"/>
      <c r="JC58" s="102">
        <f>IF(ISBLANK($JH$3),"",IF(ISBLANK(Tipy!HR52),0,IF(AND(Tipy!HR52=Výsledky!$JF$3,Tipy!HT52=Výsledky!$JH$3),60,0)))</f>
        <v>60</v>
      </c>
      <c r="JD58" s="101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01">
        <f>IF(ISBLANK($JH$3),"",IF(OR(Tipy!HU52=Výsledky!$JC$6,Tipy!HU52=Výsledky!$JC$7,Tipy!HU52=Výsledky!$JC$8,Tipy!HU52=Výsledky!$JC$9),VLOOKUP(Tipy!HU52,'Kategórie hráčov'!$A$2:$B$51,2,FALSE),0))</f>
        <v>20</v>
      </c>
      <c r="JF58" s="101">
        <f>IF(ISBLANK($JH$3),"",IF(OR(Tipy!HV52=Výsledky!$JF$6,Tipy!HV52=Výsledky!$JF$7,Tipy!HV52=Výsledky!$JF$8,Tipy!HV52=Výsledky!$JF$9),VLOOKUP(Tipy!HV52,'Kategórie hráčov'!$A$27:$B$76,2,FALSE),0))</f>
        <v>0</v>
      </c>
      <c r="JG58" s="30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63">
        <f>IF(ISBLANK($JH$3),"",IF(ISBLANK(Tipy!HR52),"-",SUM(JC58:JG58)))</f>
        <v>80</v>
      </c>
      <c r="JI58" s="64"/>
      <c r="JJ58" s="61">
        <f>IF(ISBLANK($JH$3),"",IF(ISBLANK(Tipy!HX52),0,IF(AND(Tipy!HX52=Výsledky!$JF$3,Tipy!HZ52=Výsledky!$JH$3),60,0)))</f>
        <v>0</v>
      </c>
      <c r="JK58" s="61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61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61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62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5" t="str">
        <f>IF(ISBLANK($JH$3),"",IF(ISBLANK(Tipy!HX52),"-",SUM(JJ58:JN58)))</f>
        <v>-</v>
      </c>
      <c r="JP58" s="64"/>
      <c r="JQ58" s="61">
        <f>IF(ISBLANK($JV$3),"",IF(ISBLANK(Tipy!ID52),0,IF(AND(Tipy!ID52=Výsledky!$JT$3,Tipy!IF52=Výsledky!$JV$3),60,0)))</f>
        <v>0</v>
      </c>
      <c r="JR58" s="61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61">
        <f>IF(ISBLANK($JV$3),"",IF(OR(Tipy!IG52=Výsledky!$JQ$6,Tipy!IG52=Výsledky!$JQ$7,Tipy!IG52=Výsledky!$JQ$8,Tipy!IG52=Výsledky!$JQ$9),VLOOKUP(Tipy!IG52,'Kategórie hráčov'!$A$2:$B$51,2,FALSE),0))</f>
        <v>20</v>
      </c>
      <c r="JT58" s="61">
        <f>IF(ISBLANK($JV$3),"",IF(OR(Tipy!IH52=Výsledky!$JT$6,Tipy!IH52=Výsledky!$JT$7,Tipy!IH52=Výsledky!$JT$8,Tipy!IH52=Výsledky!$JT$9),VLOOKUP(Tipy!IH52,'Kategórie hráčov'!$A$27:$B$76,2,FALSE),0))</f>
        <v>0</v>
      </c>
      <c r="JU58" s="62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5">
        <f>IF(ISBLANK($JV$3),"",IF(ISBLANK(Tipy!ID52),"-",SUM(JQ58:JU58)))</f>
        <v>50</v>
      </c>
      <c r="JW58" s="64"/>
      <c r="JX58" s="61">
        <f>IF(ISBLANK($KQ$3),"",IF(ISBLANK(Tipy!IJ52),0,IF(AND(Tipy!IJ52=Výsledky!$KO$3,Tipy!IL52=Výsledky!$KQ$3),60,0)))</f>
        <v>0</v>
      </c>
      <c r="JY58" s="61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61">
        <f>IF(ISBLANK($KQ$3),"",IF(OR(Tipy!IM52=Výsledky!$JX$6,Tipy!IM52=Výsledky!$JX$7,Tipy!IM52=Výsledky!$JX$8,Tipy!IM52=Výsledky!$JX$9),IF(VLOOKUP(Tipy!IM52,'Kategórie hráčov'!$A$2:$B$46,2,FALSE)=30,30,20),0))</f>
        <v>0</v>
      </c>
      <c r="KA58" s="61">
        <f>IF(ISBLANK($KQ$3),"",IF(OR(Tipy!IN52=Výsledky!$KA$6,Tipy!IN52=Výsledky!$KA$7,Tipy!IN52=Výsledky!$KA$8,Tipy!IN52=Výsledky!$KA$9),IF(VLOOKUP(Tipy!IN52,'Kategórie hráčov'!$A$2:$B$46,2,FALSE)=30,30,20),0))</f>
        <v>0</v>
      </c>
      <c r="KB58" s="62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5" t="str">
        <f>IF(ISBLANK($KQ$3),"",IF(ISBLANK(Tipy!IJ52),"-",SUM(JX58:KB58)))</f>
        <v>-</v>
      </c>
      <c r="KD58" s="64"/>
      <c r="KE58" s="61">
        <f>IF(ISBLANK($KJ$3),"",IF(ISBLANK(Tipy!IP52),0,IF(AND(Tipy!IP52=Výsledky!$KH$3,Tipy!IR52=Výsledky!$KJ$3),60,0)))</f>
        <v>0</v>
      </c>
      <c r="KF58" s="61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61">
        <f>IF(ISBLANK($KJ$3),"",IF(OR(Tipy!IS52=Výsledky!$KE$6,Tipy!IS52=Výsledky!$KE$7,Tipy!IS52=Výsledky!$KE$8,Tipy!IS52=Výsledky!$KE$9),VLOOKUP(Tipy!IS52,'Kategórie hráčov'!$A$2:$B$51,2,FALSE),0))</f>
        <v>20</v>
      </c>
      <c r="KH58" s="61">
        <f>IF(ISBLANK($KJ$3),"",IF(OR(Tipy!IT52=Výsledky!$KH$6,Tipy!IT52=Výsledky!$KH$7,Tipy!IT52=Výsledky!$KH$8,Tipy!IT52=Výsledky!$KH$9),VLOOKUP(Tipy!IT52,'Kategórie hráčov'!$A$27:$B$76,2,FALSE),0))</f>
        <v>0</v>
      </c>
      <c r="KI58" s="62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5">
        <f>IF(ISBLANK($KJ$3),"",IF(ISBLANK(Tipy!IP52),"-",SUM(KE58:KI58)))</f>
        <v>40</v>
      </c>
      <c r="KK58" s="64"/>
      <c r="KL58" s="61">
        <f>IF(ISBLANK($KQ$3),"",IF(ISBLANK(Tipy!IV52),0,IF(AND(Tipy!IV52=Výsledky!$KO$3,Tipy!IX52=Výsledky!$KQ$3),60,0)))</f>
        <v>0</v>
      </c>
      <c r="KM58" s="61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61">
        <f>IF(ISBLANK($KQ$3),"",IF(OR(Tipy!IY52=Výsledky!$KL$6,Tipy!IY52=Výsledky!$KL$7,Tipy!IY52=Výsledky!$KL$8,Tipy!IY52=Výsledky!$KL$9),VLOOKUP(Tipy!IY52,'Kategórie hráčov'!$A$2:$B$51,2,FALSE),0))</f>
        <v>0</v>
      </c>
      <c r="KO58" s="61">
        <f>IF(ISBLANK($KQ$3),"",IF(OR(Tipy!IZ52=Výsledky!$KO$6,Tipy!IZ52=Výsledky!$KO$7,Tipy!IZ52=Výsledky!$KO$8,Tipy!IZ52=Výsledky!$KO$9),VLOOKUP(Tipy!IZ52,'Kategórie hráčov'!$A$27:$B$76,2,FALSE),0))</f>
        <v>0</v>
      </c>
      <c r="KP58" s="62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5">
        <f>IF(ISBLANK($KJ$3),"",IF(ISBLANK(Tipy!IV52),"-",SUM(KL58:KP58)))</f>
        <v>0</v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>
        <f>IF(ISBLANK($JH$3),"",IF(ISBLANK(Tipy!JU52),0,IF(AND(Tipy!JU52=Výsledky!$JF$3,Tipy!JW52=Výsledky!$JH$3),60,0)))</f>
        <v>0</v>
      </c>
      <c r="LH58" s="61" t="e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>#VALUE!</v>
      </c>
      <c r="LI58" s="61" t="e">
        <f>IF(ISBLANK($JH$3),"",IF(OR(Tipy!JX52=Výsledky!#REF!,Tipy!JX52=Výsledky!#REF!,Tipy!JX52=Výsledky!#REF!,Tipy!JX52=Výsledky!$JJ$9),IF(VLOOKUP(Tipy!JX52,'Kategórie hráčov'!$A$2:$B$46,2,FALSE)=30,30,20),0))</f>
        <v>#REF!</v>
      </c>
      <c r="LJ58" s="61" t="e">
        <f>IF(ISBLANK($JH$3),"",IF(OR(Tipy!JY52=Výsledky!#REF!,Tipy!JY52=Výsledky!#REF!,Tipy!JY52=Výsledky!#REF!,Tipy!JY52=Výsledky!$JM$9),IF(VLOOKUP(Tipy!JY52,'Kategórie hráčov'!$A$2:$B$46,2,FALSE)=30,30,20),0))</f>
        <v>#REF!</v>
      </c>
      <c r="LK58" s="62">
        <f>IF(ISBLANK($JH$3),"",IF(ISBLANK(Tipy!JU52),0,IF(OR(AND(Tipy!JU52=Výsledky!$JF$3,OR(Tipy!JW52=Výsledky!$JH$3+1,Tipy!JW52=Výsledky!$JH$3-1)),AND(Tipy!JW52=Výsledky!$JH$3,OR(Tipy!JU52=Výsledky!$JF$3+1,Tipy!JU52=Výsledky!$JF$3-1))),10,0)))</f>
        <v>0</v>
      </c>
      <c r="LL58" s="65" t="e">
        <f>IF(ISBLANK($JH$3),"",IF(ISBLANK(Tipy!JU52),"-",SUM(LG58:LK58)))</f>
        <v>#VALUE!</v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>
        <f>IF(ISBLANK($JH$3),"",IF(ISBLANK(Tipy!KI52),0,IF(AND(Tipy!KI52=Výsledky!$JF$3,Tipy!KK52=Výsledky!$JH$3),60,0)))</f>
        <v>0</v>
      </c>
      <c r="LV58" s="61" t="e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>#VALUE!</v>
      </c>
      <c r="LW58" s="61" t="e">
        <f>IF(ISBLANK($JH$3),"",IF(OR(Tipy!KL52=Výsledky!#REF!,Tipy!KL52=Výsledky!#REF!,Tipy!KL52=Výsledky!#REF!,Tipy!KL52=Výsledky!$JJ$9),IF(VLOOKUP(Tipy!KL52,'Kategórie hráčov'!$A$2:$B$46,2,FALSE)=30,30,20),0))</f>
        <v>#REF!</v>
      </c>
      <c r="LX58" s="61" t="e">
        <f>IF(ISBLANK($JH$3),"",IF(OR(Tipy!KM52=Výsledky!#REF!,Tipy!KM52=Výsledky!#REF!,Tipy!KM52=Výsledky!#REF!,Tipy!KM52=Výsledky!$JM$9),IF(VLOOKUP(Tipy!KM52,'Kategórie hráčov'!$A$2:$B$46,2,FALSE)=30,30,20),0))</f>
        <v>#REF!</v>
      </c>
      <c r="LY58" s="62">
        <f>IF(ISBLANK($JH$3),"",IF(ISBLANK(Tipy!KI52),0,IF(OR(AND(Tipy!KI52=Výsledky!$JF$3,OR(Tipy!KK52=Výsledky!$JH$3+1,Tipy!KK52=Výsledky!$JH$3-1)),AND(Tipy!KK52=Výsledky!$JH$3,OR(Tipy!KI52=Výsledky!$JF$3+1,Tipy!KI52=Výsledky!$JF$3-1))),10,0)))</f>
        <v>0</v>
      </c>
      <c r="LZ58" s="65" t="e">
        <f>IF(ISBLANK($JH$3),"",IF(ISBLANK(Tipy!KI52),"-",SUM(LU58:LY58)))</f>
        <v>#VALUE!</v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>
        <f>IF(ISBLANK($JA$3),"",IF(ISBLANK(Tipy!HL53),0,IF(AND(Tipy!HL53=Výsledky!$IY$3,Tipy!HN53=Výsledky!$JA$3),60,0)))</f>
        <v>0</v>
      </c>
      <c r="IW59" s="61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61">
        <f>IF(ISBLANK($JA$3),"",IF(OR(Tipy!HO53=Výsledky!$IV$6,Tipy!HO53=Výsledky!$IV$7,Tipy!HO53=Výsledky!$IV$8,Tipy!HO53=Výsledky!$IV$9),IF(VLOOKUP(Tipy!HO53,'Kategórie hráčov'!$A$2:$B$46,2,FALSE)=30,30,20),0))</f>
        <v>0</v>
      </c>
      <c r="IY59" s="61">
        <f>IF(ISBLANK($JA$3),"",IF(OR(Tipy!HP53=Výsledky!$IY$6,Tipy!HP53=Výsledky!$IY$7,Tipy!HP53=Výsledky!$IY$8,Tipy!HP53=Výsledky!$IY$9),IF(VLOOKUP(Tipy!HP53,'Kategórie hráčov'!$A$2:$B$46,2,FALSE)=30,30,20),0))</f>
        <v>0</v>
      </c>
      <c r="IZ59" s="62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5">
        <f>IF(ISBLANK($JA$3),"",IF(ISBLANK(Tipy!HL53),"-",SUM(IV59:IZ59)))</f>
        <v>0</v>
      </c>
      <c r="JB59" s="64"/>
      <c r="JC59" s="102">
        <f>IF(ISBLANK($JH$3),"",IF(ISBLANK(Tipy!HR53),0,IF(AND(Tipy!HR53=Výsledky!$JF$3,Tipy!HT53=Výsledky!$JH$3),60,0)))</f>
        <v>0</v>
      </c>
      <c r="JD59" s="101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101">
        <f>IF(ISBLANK($JH$3),"",IF(OR(Tipy!HU53=Výsledky!$JC$6,Tipy!HU53=Výsledky!$JC$7,Tipy!HU53=Výsledky!$JC$8,Tipy!HU53=Výsledky!$JC$9),VLOOKUP(Tipy!HU53,'Kategórie hráčov'!$A$2:$B$51,2,FALSE),0))</f>
        <v>20</v>
      </c>
      <c r="JF59" s="101">
        <f>IF(ISBLANK($JH$3),"",IF(OR(Tipy!HV53=Výsledky!$JF$6,Tipy!HV53=Výsledky!$JF$7,Tipy!HV53=Výsledky!$JF$8,Tipy!HV53=Výsledky!$JF$9),VLOOKUP(Tipy!HV53,'Kategórie hráčov'!$A$27:$B$76,2,FALSE),0))</f>
        <v>0</v>
      </c>
      <c r="JG59" s="303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63">
        <f>IF(ISBLANK($JH$3),"",IF(ISBLANK(Tipy!HR53),"-",SUM(JC59:JG59)))</f>
        <v>50</v>
      </c>
      <c r="JI59" s="64"/>
      <c r="JJ59" s="61">
        <f>IF(ISBLANK($JH$3),"",IF(ISBLANK(Tipy!HX53),0,IF(AND(Tipy!HX53=Výsledky!$JF$3,Tipy!HZ53=Výsledky!$JH$3),60,0)))</f>
        <v>0</v>
      </c>
      <c r="JK59" s="61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61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61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62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5" t="str">
        <f>IF(ISBLANK($JH$3),"",IF(ISBLANK(Tipy!HX53),"-",SUM(JJ59:JN59)))</f>
        <v>-</v>
      </c>
      <c r="JP59" s="64"/>
      <c r="JQ59" s="61">
        <f>IF(ISBLANK($JV$3),"",IF(ISBLANK(Tipy!ID53),0,IF(AND(Tipy!ID53=Výsledky!$JT$3,Tipy!IF53=Výsledky!$JV$3),60,0)))</f>
        <v>0</v>
      </c>
      <c r="JR59" s="61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61">
        <f>IF(ISBLANK($JV$3),"",IF(OR(Tipy!IG53=Výsledky!$JQ$6,Tipy!IG53=Výsledky!$JQ$7,Tipy!IG53=Výsledky!$JQ$8,Tipy!IG53=Výsledky!$JQ$9),VLOOKUP(Tipy!IG53,'Kategórie hráčov'!$A$2:$B$51,2,FALSE),0))</f>
        <v>20</v>
      </c>
      <c r="JT59" s="61">
        <f>IF(ISBLANK($JV$3),"",IF(OR(Tipy!IH53=Výsledky!$JT$6,Tipy!IH53=Výsledky!$JT$7,Tipy!IH53=Výsledky!$JT$8,Tipy!IH53=Výsledky!$JT$9),VLOOKUP(Tipy!IH53,'Kategórie hráčov'!$A$27:$B$76,2,FALSE),0))</f>
        <v>0</v>
      </c>
      <c r="JU59" s="62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5">
        <f>IF(ISBLANK($JV$3),"",IF(ISBLANK(Tipy!ID53),"-",SUM(JQ59:JU59)))</f>
        <v>40</v>
      </c>
      <c r="JW59" s="64"/>
      <c r="JX59" s="61">
        <f>IF(ISBLANK($KQ$3),"",IF(ISBLANK(Tipy!IJ53),0,IF(AND(Tipy!IJ53=Výsledky!$KO$3,Tipy!IL53=Výsledky!$KQ$3),60,0)))</f>
        <v>0</v>
      </c>
      <c r="JY59" s="61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61">
        <f>IF(ISBLANK($KQ$3),"",IF(OR(Tipy!IM53=Výsledky!$JX$6,Tipy!IM53=Výsledky!$JX$7,Tipy!IM53=Výsledky!$JX$8,Tipy!IM53=Výsledky!$JX$9),IF(VLOOKUP(Tipy!IM53,'Kategórie hráčov'!$A$2:$B$46,2,FALSE)=30,30,20),0))</f>
        <v>0</v>
      </c>
      <c r="KA59" s="61">
        <f>IF(ISBLANK($KQ$3),"",IF(OR(Tipy!IN53=Výsledky!$KA$6,Tipy!IN53=Výsledky!$KA$7,Tipy!IN53=Výsledky!$KA$8,Tipy!IN53=Výsledky!$KA$9),IF(VLOOKUP(Tipy!IN53,'Kategórie hráčov'!$A$2:$B$46,2,FALSE)=30,30,20),0))</f>
        <v>0</v>
      </c>
      <c r="KB59" s="62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5" t="str">
        <f>IF(ISBLANK($KQ$3),"",IF(ISBLANK(Tipy!IJ53),"-",SUM(JX59:KB59)))</f>
        <v>-</v>
      </c>
      <c r="KD59" s="64"/>
      <c r="KE59" s="61">
        <f>IF(ISBLANK($KJ$3),"",IF(ISBLANK(Tipy!IP53),0,IF(AND(Tipy!IP53=Výsledky!$KH$3,Tipy!IR53=Výsledky!$KJ$3),60,0)))</f>
        <v>0</v>
      </c>
      <c r="KF59" s="61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61">
        <f>IF(ISBLANK($KJ$3),"",IF(OR(Tipy!IS53=Výsledky!$KE$6,Tipy!IS53=Výsledky!$KE$7,Tipy!IS53=Výsledky!$KE$8,Tipy!IS53=Výsledky!$KE$9),VLOOKUP(Tipy!IS53,'Kategórie hráčov'!$A$2:$B$51,2,FALSE),0))</f>
        <v>20</v>
      </c>
      <c r="KH59" s="61">
        <f>IF(ISBLANK($KJ$3),"",IF(OR(Tipy!IT53=Výsledky!$KH$6,Tipy!IT53=Výsledky!$KH$7,Tipy!IT53=Výsledky!$KH$8,Tipy!IT53=Výsledky!$KH$9),VLOOKUP(Tipy!IT53,'Kategórie hráčov'!$A$27:$B$76,2,FALSE),0))</f>
        <v>0</v>
      </c>
      <c r="KI59" s="62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5">
        <f>IF(ISBLANK($KJ$3),"",IF(ISBLANK(Tipy!IP53),"-",SUM(KE59:KI59)))</f>
        <v>40</v>
      </c>
      <c r="KK59" s="64"/>
      <c r="KL59" s="61">
        <f>IF(ISBLANK($KQ$3),"",IF(ISBLANK(Tipy!IV53),0,IF(AND(Tipy!IV53=Výsledky!$KO$3,Tipy!IX53=Výsledky!$KQ$3),60,0)))</f>
        <v>0</v>
      </c>
      <c r="KM59" s="61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61">
        <f>IF(ISBLANK($KQ$3),"",IF(OR(Tipy!IY53=Výsledky!$KL$6,Tipy!IY53=Výsledky!$KL$7,Tipy!IY53=Výsledky!$KL$8,Tipy!IY53=Výsledky!$KL$9),VLOOKUP(Tipy!IY53,'Kategórie hráčov'!$A$2:$B$51,2,FALSE),0))</f>
        <v>0</v>
      </c>
      <c r="KO59" s="61">
        <f>IF(ISBLANK($KQ$3),"",IF(OR(Tipy!IZ53=Výsledky!$KO$6,Tipy!IZ53=Výsledky!$KO$7,Tipy!IZ53=Výsledky!$KO$8,Tipy!IZ53=Výsledky!$KO$9),VLOOKUP(Tipy!IZ53,'Kategórie hráčov'!$A$27:$B$76,2,FALSE),0))</f>
        <v>0</v>
      </c>
      <c r="KP59" s="62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5">
        <f>IF(ISBLANK($KJ$3),"",IF(ISBLANK(Tipy!IV53),"-",SUM(KL59:KP59)))</f>
        <v>20</v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>
        <f>IF(ISBLANK($JH$3),"",IF(ISBLANK(Tipy!JU53),0,IF(AND(Tipy!JU53=Výsledky!$JF$3,Tipy!JW53=Výsledky!$JH$3),60,0)))</f>
        <v>0</v>
      </c>
      <c r="LH59" s="61" t="e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>#VALUE!</v>
      </c>
      <c r="LI59" s="61" t="e">
        <f>IF(ISBLANK($JH$3),"",IF(OR(Tipy!JX53=Výsledky!#REF!,Tipy!JX53=Výsledky!#REF!,Tipy!JX53=Výsledky!#REF!,Tipy!JX53=Výsledky!$JJ$9),IF(VLOOKUP(Tipy!JX53,'Kategórie hráčov'!$A$2:$B$46,2,FALSE)=30,30,20),0))</f>
        <v>#REF!</v>
      </c>
      <c r="LJ59" s="61" t="e">
        <f>IF(ISBLANK($JH$3),"",IF(OR(Tipy!JY53=Výsledky!#REF!,Tipy!JY53=Výsledky!#REF!,Tipy!JY53=Výsledky!#REF!,Tipy!JY53=Výsledky!$JM$9),IF(VLOOKUP(Tipy!JY53,'Kategórie hráčov'!$A$2:$B$46,2,FALSE)=30,30,20),0))</f>
        <v>#REF!</v>
      </c>
      <c r="LK59" s="62">
        <f>IF(ISBLANK($JH$3),"",IF(ISBLANK(Tipy!JU53),0,IF(OR(AND(Tipy!JU53=Výsledky!$JF$3,OR(Tipy!JW53=Výsledky!$JH$3+1,Tipy!JW53=Výsledky!$JH$3-1)),AND(Tipy!JW53=Výsledky!$JH$3,OR(Tipy!JU53=Výsledky!$JF$3+1,Tipy!JU53=Výsledky!$JF$3-1))),10,0)))</f>
        <v>0</v>
      </c>
      <c r="LL59" s="65" t="e">
        <f>IF(ISBLANK($JH$3),"",IF(ISBLANK(Tipy!JU53),"-",SUM(LG59:LK59)))</f>
        <v>#VALUE!</v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>
        <f>IF(ISBLANK($JH$3),"",IF(ISBLANK(Tipy!KI53),0,IF(AND(Tipy!KI53=Výsledky!$JF$3,Tipy!KK53=Výsledky!$JH$3),60,0)))</f>
        <v>0</v>
      </c>
      <c r="LV59" s="61" t="e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>#VALUE!</v>
      </c>
      <c r="LW59" s="61" t="e">
        <f>IF(ISBLANK($JH$3),"",IF(OR(Tipy!KL53=Výsledky!#REF!,Tipy!KL53=Výsledky!#REF!,Tipy!KL53=Výsledky!#REF!,Tipy!KL53=Výsledky!$JJ$9),IF(VLOOKUP(Tipy!KL53,'Kategórie hráčov'!$A$2:$B$46,2,FALSE)=30,30,20),0))</f>
        <v>#REF!</v>
      </c>
      <c r="LX59" s="61" t="e">
        <f>IF(ISBLANK($JH$3),"",IF(OR(Tipy!KM53=Výsledky!#REF!,Tipy!KM53=Výsledky!#REF!,Tipy!KM53=Výsledky!#REF!,Tipy!KM53=Výsledky!$JM$9),IF(VLOOKUP(Tipy!KM53,'Kategórie hráčov'!$A$2:$B$46,2,FALSE)=30,30,20),0))</f>
        <v>#REF!</v>
      </c>
      <c r="LY59" s="62">
        <f>IF(ISBLANK($JH$3),"",IF(ISBLANK(Tipy!KI53),0,IF(OR(AND(Tipy!KI53=Výsledky!$JF$3,OR(Tipy!KK53=Výsledky!$JH$3+1,Tipy!KK53=Výsledky!$JH$3-1)),AND(Tipy!KK53=Výsledky!$JH$3,OR(Tipy!KI53=Výsledky!$JF$3+1,Tipy!KI53=Výsledky!$JF$3-1))),10,0)))</f>
        <v>0</v>
      </c>
      <c r="LZ59" s="65" t="e">
        <f>IF(ISBLANK($JH$3),"",IF(ISBLANK(Tipy!KI53),"-",SUM(LU59:LY59)))</f>
        <v>#VALUE!</v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>
        <f>IF(ISBLANK($JA$3),"",IF(ISBLANK(Tipy!HL54),0,IF(AND(Tipy!HL54=Výsledky!$IY$3,Tipy!HN54=Výsledky!$JA$3),60,0)))</f>
        <v>0</v>
      </c>
      <c r="IW60" s="61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61">
        <f>IF(ISBLANK($JA$3),"",IF(OR(Tipy!HO54=Výsledky!$IV$6,Tipy!HO54=Výsledky!$IV$7,Tipy!HO54=Výsledky!$IV$8,Tipy!HO54=Výsledky!$IV$9),IF(VLOOKUP(Tipy!HO54,'Kategórie hráčov'!$A$2:$B$46,2,FALSE)=30,30,20),0))</f>
        <v>0</v>
      </c>
      <c r="IY60" s="61">
        <f>IF(ISBLANK($JA$3),"",IF(OR(Tipy!HP54=Výsledky!$IY$6,Tipy!HP54=Výsledky!$IY$7,Tipy!HP54=Výsledky!$IY$8,Tipy!HP54=Výsledky!$IY$9),IF(VLOOKUP(Tipy!HP54,'Kategórie hráčov'!$A$2:$B$46,2,FALSE)=30,30,20),0))</f>
        <v>0</v>
      </c>
      <c r="IZ60" s="62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5" t="str">
        <f>IF(ISBLANK($JA$3),"",IF(ISBLANK(Tipy!HL54),"-",SUM(IV60:IZ60)))</f>
        <v>-</v>
      </c>
      <c r="JB60" s="64"/>
      <c r="JC60" s="102">
        <f>IF(ISBLANK($JH$3),"",IF(ISBLANK(Tipy!HR54),0,IF(AND(Tipy!HR54=Výsledky!$JF$3,Tipy!HT54=Výsledky!$JH$3),60,0)))</f>
        <v>0</v>
      </c>
      <c r="JD60" s="101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01">
        <f>IF(ISBLANK($JH$3),"",IF(OR(Tipy!HU54=Výsledky!$JC$6,Tipy!HU54=Výsledky!$JC$7,Tipy!HU54=Výsledky!$JC$8,Tipy!HU54=Výsledky!$JC$9),VLOOKUP(Tipy!HU54,'Kategórie hráčov'!$A$2:$B$51,2,FALSE),0))</f>
        <v>0</v>
      </c>
      <c r="JF60" s="101">
        <f>IF(ISBLANK($JH$3),"",IF(OR(Tipy!HV54=Výsledky!$JF$6,Tipy!HV54=Výsledky!$JF$7,Tipy!HV54=Výsledky!$JF$8,Tipy!HV54=Výsledky!$JF$9),VLOOKUP(Tipy!HV54,'Kategórie hráčov'!$A$27:$B$76,2,FALSE),0))</f>
        <v>0</v>
      </c>
      <c r="JG60" s="30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63" t="str">
        <f>IF(ISBLANK($JH$3),"",IF(ISBLANK(Tipy!HR54),"-",SUM(JC60:JG60)))</f>
        <v>-</v>
      </c>
      <c r="JI60" s="64"/>
      <c r="JJ60" s="61">
        <f>IF(ISBLANK($JH$3),"",IF(ISBLANK(Tipy!HX54),0,IF(AND(Tipy!HX54=Výsledky!$JF$3,Tipy!HZ54=Výsledky!$JH$3),60,0)))</f>
        <v>0</v>
      </c>
      <c r="JK60" s="61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61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61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62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5" t="str">
        <f>IF(ISBLANK($JH$3),"",IF(ISBLANK(Tipy!HX54),"-",SUM(JJ60:JN60)))</f>
        <v>-</v>
      </c>
      <c r="JP60" s="64"/>
      <c r="JQ60" s="61">
        <f>IF(ISBLANK($JV$3),"",IF(ISBLANK(Tipy!ID54),0,IF(AND(Tipy!ID54=Výsledky!$JT$3,Tipy!IF54=Výsledky!$JV$3),60,0)))</f>
        <v>0</v>
      </c>
      <c r="JR60" s="61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61">
        <f>IF(ISBLANK($JV$3),"",IF(OR(Tipy!IG54=Výsledky!$JQ$6,Tipy!IG54=Výsledky!$JQ$7,Tipy!IG54=Výsledky!$JQ$8,Tipy!IG54=Výsledky!$JQ$9),VLOOKUP(Tipy!IG54,'Kategórie hráčov'!$A$2:$B$51,2,FALSE),0))</f>
        <v>0</v>
      </c>
      <c r="JT60" s="61">
        <f>IF(ISBLANK($JV$3),"",IF(OR(Tipy!IH54=Výsledky!$JT$6,Tipy!IH54=Výsledky!$JT$7,Tipy!IH54=Výsledky!$JT$8,Tipy!IH54=Výsledky!$JT$9),VLOOKUP(Tipy!IH54,'Kategórie hráčov'!$A$27:$B$76,2,FALSE),0))</f>
        <v>0</v>
      </c>
      <c r="JU60" s="62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5" t="str">
        <f>IF(ISBLANK($JV$3),"",IF(ISBLANK(Tipy!ID54),"-",SUM(JQ60:JU60)))</f>
        <v>-</v>
      </c>
      <c r="JW60" s="64"/>
      <c r="JX60" s="61">
        <f>IF(ISBLANK($KQ$3),"",IF(ISBLANK(Tipy!IJ54),0,IF(AND(Tipy!IJ54=Výsledky!$KO$3,Tipy!IL54=Výsledky!$KQ$3),60,0)))</f>
        <v>0</v>
      </c>
      <c r="JY60" s="61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61">
        <f>IF(ISBLANK($KQ$3),"",IF(OR(Tipy!IM54=Výsledky!$JX$6,Tipy!IM54=Výsledky!$JX$7,Tipy!IM54=Výsledky!$JX$8,Tipy!IM54=Výsledky!$JX$9),IF(VLOOKUP(Tipy!IM54,'Kategórie hráčov'!$A$2:$B$46,2,FALSE)=30,30,20),0))</f>
        <v>0</v>
      </c>
      <c r="KA60" s="61">
        <f>IF(ISBLANK($KQ$3),"",IF(OR(Tipy!IN54=Výsledky!$KA$6,Tipy!IN54=Výsledky!$KA$7,Tipy!IN54=Výsledky!$KA$8,Tipy!IN54=Výsledky!$KA$9),IF(VLOOKUP(Tipy!IN54,'Kategórie hráčov'!$A$2:$B$46,2,FALSE)=30,30,20),0))</f>
        <v>0</v>
      </c>
      <c r="KB60" s="62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5" t="str">
        <f>IF(ISBLANK($KQ$3),"",IF(ISBLANK(Tipy!IJ54),"-",SUM(JX60:KB60)))</f>
        <v>-</v>
      </c>
      <c r="KD60" s="64"/>
      <c r="KE60" s="61">
        <f>IF(ISBLANK($KJ$3),"",IF(ISBLANK(Tipy!IP54),0,IF(AND(Tipy!IP54=Výsledky!$KH$3,Tipy!IR54=Výsledky!$KJ$3),60,0)))</f>
        <v>0</v>
      </c>
      <c r="KF60" s="61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61">
        <f>IF(ISBLANK($KJ$3),"",IF(OR(Tipy!IS54=Výsledky!$KE$6,Tipy!IS54=Výsledky!$KE$7,Tipy!IS54=Výsledky!$KE$8,Tipy!IS54=Výsledky!$KE$9),VLOOKUP(Tipy!IS54,'Kategórie hráčov'!$A$2:$B$51,2,FALSE),0))</f>
        <v>0</v>
      </c>
      <c r="KH60" s="61">
        <f>IF(ISBLANK($KJ$3),"",IF(OR(Tipy!IT54=Výsledky!$KH$6,Tipy!IT54=Výsledky!$KH$7,Tipy!IT54=Výsledky!$KH$8,Tipy!IT54=Výsledky!$KH$9),VLOOKUP(Tipy!IT54,'Kategórie hráčov'!$A$27:$B$76,2,FALSE),0))</f>
        <v>0</v>
      </c>
      <c r="KI60" s="62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5" t="str">
        <f>IF(ISBLANK($KJ$3),"",IF(ISBLANK(Tipy!IP54),"-",SUM(KE60:KI60)))</f>
        <v>-</v>
      </c>
      <c r="KK60" s="64"/>
      <c r="KL60" s="61">
        <f>IF(ISBLANK($KQ$3),"",IF(ISBLANK(Tipy!IV54),0,IF(AND(Tipy!IV54=Výsledky!$KO$3,Tipy!IX54=Výsledky!$KQ$3),60,0)))</f>
        <v>0</v>
      </c>
      <c r="KM60" s="61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61">
        <f>IF(ISBLANK($KQ$3),"",IF(OR(Tipy!IY54=Výsledky!$KL$6,Tipy!IY54=Výsledky!$KL$7,Tipy!IY54=Výsledky!$KL$8,Tipy!IY54=Výsledky!$KL$9),VLOOKUP(Tipy!IY54,'Kategórie hráčov'!$A$2:$B$51,2,FALSE),0))</f>
        <v>0</v>
      </c>
      <c r="KO60" s="61">
        <f>IF(ISBLANK($KQ$3),"",IF(OR(Tipy!IZ54=Výsledky!$KO$6,Tipy!IZ54=Výsledky!$KO$7,Tipy!IZ54=Výsledky!$KO$8,Tipy!IZ54=Výsledky!$KO$9),VLOOKUP(Tipy!IZ54,'Kategórie hráčov'!$A$27:$B$76,2,FALSE),0))</f>
        <v>0</v>
      </c>
      <c r="KP60" s="62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5" t="str">
        <f>IF(ISBLANK($KJ$3),"",IF(ISBLANK(Tipy!IV54),"-",SUM(KL60:KP60)))</f>
        <v>-</v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>
        <f>IF(ISBLANK($JH$3),"",IF(ISBLANK(Tipy!JU54),0,IF(AND(Tipy!JU54=Výsledky!$JF$3,Tipy!JW54=Výsledky!$JH$3),60,0)))</f>
        <v>0</v>
      </c>
      <c r="LH60" s="61" t="e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>#VALUE!</v>
      </c>
      <c r="LI60" s="61" t="e">
        <f>IF(ISBLANK($JH$3),"",IF(OR(Tipy!JX54=Výsledky!#REF!,Tipy!JX54=Výsledky!#REF!,Tipy!JX54=Výsledky!#REF!,Tipy!JX54=Výsledky!$JJ$9),IF(VLOOKUP(Tipy!JX54,'Kategórie hráčov'!$A$2:$B$46,2,FALSE)=30,30,20),0))</f>
        <v>#REF!</v>
      </c>
      <c r="LJ60" s="61" t="e">
        <f>IF(ISBLANK($JH$3),"",IF(OR(Tipy!JY54=Výsledky!#REF!,Tipy!JY54=Výsledky!#REF!,Tipy!JY54=Výsledky!#REF!,Tipy!JY54=Výsledky!$JM$9),IF(VLOOKUP(Tipy!JY54,'Kategórie hráčov'!$A$2:$B$46,2,FALSE)=30,30,20),0))</f>
        <v>#REF!</v>
      </c>
      <c r="LK60" s="62">
        <f>IF(ISBLANK($JH$3),"",IF(ISBLANK(Tipy!JU54),0,IF(OR(AND(Tipy!JU54=Výsledky!$JF$3,OR(Tipy!JW54=Výsledky!$JH$3+1,Tipy!JW54=Výsledky!$JH$3-1)),AND(Tipy!JW54=Výsledky!$JH$3,OR(Tipy!JU54=Výsledky!$JF$3+1,Tipy!JU54=Výsledky!$JF$3-1))),10,0)))</f>
        <v>0</v>
      </c>
      <c r="LL60" s="65" t="e">
        <f>IF(ISBLANK($JH$3),"",IF(ISBLANK(Tipy!JU54),"-",SUM(LG60:LK60)))</f>
        <v>#VALUE!</v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>
        <f>IF(ISBLANK($JH$3),"",IF(ISBLANK(Tipy!KI54),0,IF(AND(Tipy!KI54=Výsledky!$JF$3,Tipy!KK54=Výsledky!$JH$3),60,0)))</f>
        <v>0</v>
      </c>
      <c r="LV60" s="61" t="e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>#VALUE!</v>
      </c>
      <c r="LW60" s="61" t="e">
        <f>IF(ISBLANK($JH$3),"",IF(OR(Tipy!KL54=Výsledky!#REF!,Tipy!KL54=Výsledky!#REF!,Tipy!KL54=Výsledky!#REF!,Tipy!KL54=Výsledky!$JJ$9),IF(VLOOKUP(Tipy!KL54,'Kategórie hráčov'!$A$2:$B$46,2,FALSE)=30,30,20),0))</f>
        <v>#REF!</v>
      </c>
      <c r="LX60" s="61" t="e">
        <f>IF(ISBLANK($JH$3),"",IF(OR(Tipy!KM54=Výsledky!#REF!,Tipy!KM54=Výsledky!#REF!,Tipy!KM54=Výsledky!#REF!,Tipy!KM54=Výsledky!$JM$9),IF(VLOOKUP(Tipy!KM54,'Kategórie hráčov'!$A$2:$B$46,2,FALSE)=30,30,20),0))</f>
        <v>#REF!</v>
      </c>
      <c r="LY60" s="62">
        <f>IF(ISBLANK($JH$3),"",IF(ISBLANK(Tipy!KI54),0,IF(OR(AND(Tipy!KI54=Výsledky!$JF$3,OR(Tipy!KK54=Výsledky!$JH$3+1,Tipy!KK54=Výsledky!$JH$3-1)),AND(Tipy!KK54=Výsledky!$JH$3,OR(Tipy!KI54=Výsledky!$JF$3+1,Tipy!KI54=Výsledky!$JF$3-1))),10,0)))</f>
        <v>0</v>
      </c>
      <c r="LZ60" s="65" t="e">
        <f>IF(ISBLANK($JH$3),"",IF(ISBLANK(Tipy!KI54),"-",SUM(LU60:LY60)))</f>
        <v>#VALUE!</v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>
        <f>IF(ISBLANK($JA$3),"",IF(ISBLANK(Tipy!HL55),0,IF(AND(Tipy!HL55=Výsledky!$IY$3,Tipy!HN55=Výsledky!$JA$3),60,0)))</f>
        <v>0</v>
      </c>
      <c r="IW61" s="61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61">
        <f>IF(ISBLANK($JA$3),"",IF(OR(Tipy!HO55=Výsledky!$IV$6,Tipy!HO55=Výsledky!$IV$7,Tipy!HO55=Výsledky!$IV$8,Tipy!HO55=Výsledky!$IV$9),IF(VLOOKUP(Tipy!HO55,'Kategórie hráčov'!$A$2:$B$46,2,FALSE)=30,30,20),0))</f>
        <v>0</v>
      </c>
      <c r="IY61" s="61">
        <f>IF(ISBLANK($JA$3),"",IF(OR(Tipy!HP55=Výsledky!$IY$6,Tipy!HP55=Výsledky!$IY$7,Tipy!HP55=Výsledky!$IY$8,Tipy!HP55=Výsledky!$IY$9),IF(VLOOKUP(Tipy!HP55,'Kategórie hráčov'!$A$2:$B$46,2,FALSE)=30,30,20),0))</f>
        <v>0</v>
      </c>
      <c r="IZ61" s="62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5">
        <f>IF(ISBLANK($JA$3),"",IF(ISBLANK(Tipy!HL55),"-",SUM(IV61:IZ61)))</f>
        <v>0</v>
      </c>
      <c r="JB61" s="64"/>
      <c r="JC61" s="102">
        <f>IF(ISBLANK($JH$3),"",IF(ISBLANK(Tipy!HR55),0,IF(AND(Tipy!HR55=Výsledky!$JF$3,Tipy!HT55=Výsledky!$JH$3),60,0)))</f>
        <v>0</v>
      </c>
      <c r="JD61" s="101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01">
        <f>IF(ISBLANK($JH$3),"",IF(OR(Tipy!HU55=Výsledky!$JC$6,Tipy!HU55=Výsledky!$JC$7,Tipy!HU55=Výsledky!$JC$8,Tipy!HU55=Výsledky!$JC$9),VLOOKUP(Tipy!HU55,'Kategórie hráčov'!$A$2:$B$51,2,FALSE),0))</f>
        <v>20</v>
      </c>
      <c r="JF61" s="101">
        <f>IF(ISBLANK($JH$3),"",IF(OR(Tipy!HV55=Výsledky!$JF$6,Tipy!HV55=Výsledky!$JF$7,Tipy!HV55=Výsledky!$JF$8,Tipy!HV55=Výsledky!$JF$9),VLOOKUP(Tipy!HV55,'Kategórie hráčov'!$A$27:$B$76,2,FALSE),0))</f>
        <v>30</v>
      </c>
      <c r="JG61" s="30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63">
        <f>IF(ISBLANK($JH$3),"",IF(ISBLANK(Tipy!HR55),"-",SUM(JC61:JG61)))</f>
        <v>70</v>
      </c>
      <c r="JI61" s="64"/>
      <c r="JJ61" s="61">
        <f>IF(ISBLANK($JH$3),"",IF(ISBLANK(Tipy!HX55),0,IF(AND(Tipy!HX55=Výsledky!$JF$3,Tipy!HZ55=Výsledky!$JH$3),60,0)))</f>
        <v>0</v>
      </c>
      <c r="JK61" s="61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61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61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62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5" t="str">
        <f>IF(ISBLANK($JH$3),"",IF(ISBLANK(Tipy!HX55),"-",SUM(JJ61:JN61)))</f>
        <v>-</v>
      </c>
      <c r="JP61" s="64"/>
      <c r="JQ61" s="61">
        <f>IF(ISBLANK($JV$3),"",IF(ISBLANK(Tipy!ID55),0,IF(AND(Tipy!ID55=Výsledky!$JT$3,Tipy!IF55=Výsledky!$JV$3),60,0)))</f>
        <v>0</v>
      </c>
      <c r="JR61" s="61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61">
        <f>IF(ISBLANK($JV$3),"",IF(OR(Tipy!IG55=Výsledky!$JQ$6,Tipy!IG55=Výsledky!$JQ$7,Tipy!IG55=Výsledky!$JQ$8,Tipy!IG55=Výsledky!$JQ$9),VLOOKUP(Tipy!IG55,'Kategórie hráčov'!$A$2:$B$51,2,FALSE),0))</f>
        <v>20</v>
      </c>
      <c r="JT61" s="61">
        <f>IF(ISBLANK($JV$3),"",IF(OR(Tipy!IH55=Výsledky!$JT$6,Tipy!IH55=Výsledky!$JT$7,Tipy!IH55=Výsledky!$JT$8,Tipy!IH55=Výsledky!$JT$9),VLOOKUP(Tipy!IH55,'Kategórie hráčov'!$A$27:$B$76,2,FALSE),0))</f>
        <v>20</v>
      </c>
      <c r="JU61" s="62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5">
        <f>IF(ISBLANK($JV$3),"",IF(ISBLANK(Tipy!ID55),"-",SUM(JQ61:JU61)))</f>
        <v>70</v>
      </c>
      <c r="JW61" s="64"/>
      <c r="JX61" s="61">
        <f>IF(ISBLANK($KQ$3),"",IF(ISBLANK(Tipy!IJ55),0,IF(AND(Tipy!IJ55=Výsledky!$KO$3,Tipy!IL55=Výsledky!$KQ$3),60,0)))</f>
        <v>0</v>
      </c>
      <c r="JY61" s="61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61">
        <f>IF(ISBLANK($KQ$3),"",IF(OR(Tipy!IM55=Výsledky!$JX$6,Tipy!IM55=Výsledky!$JX$7,Tipy!IM55=Výsledky!$JX$8,Tipy!IM55=Výsledky!$JX$9),IF(VLOOKUP(Tipy!IM55,'Kategórie hráčov'!$A$2:$B$46,2,FALSE)=30,30,20),0))</f>
        <v>0</v>
      </c>
      <c r="KA61" s="61">
        <f>IF(ISBLANK($KQ$3),"",IF(OR(Tipy!IN55=Výsledky!$KA$6,Tipy!IN55=Výsledky!$KA$7,Tipy!IN55=Výsledky!$KA$8,Tipy!IN55=Výsledky!$KA$9),IF(VLOOKUP(Tipy!IN55,'Kategórie hráčov'!$A$2:$B$46,2,FALSE)=30,30,20),0))</f>
        <v>0</v>
      </c>
      <c r="KB61" s="62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5" t="str">
        <f>IF(ISBLANK($KQ$3),"",IF(ISBLANK(Tipy!IJ55),"-",SUM(JX61:KB61)))</f>
        <v>-</v>
      </c>
      <c r="KD61" s="64"/>
      <c r="KE61" s="61">
        <f>IF(ISBLANK($KJ$3),"",IF(ISBLANK(Tipy!IP55),0,IF(AND(Tipy!IP55=Výsledky!$KH$3,Tipy!IR55=Výsledky!$KJ$3),60,0)))</f>
        <v>0</v>
      </c>
      <c r="KF61" s="61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61">
        <f>IF(ISBLANK($KJ$3),"",IF(OR(Tipy!IS55=Výsledky!$KE$6,Tipy!IS55=Výsledky!$KE$7,Tipy!IS55=Výsledky!$KE$8,Tipy!IS55=Výsledky!$KE$9),VLOOKUP(Tipy!IS55,'Kategórie hráčov'!$A$2:$B$51,2,FALSE),0))</f>
        <v>0</v>
      </c>
      <c r="KH61" s="61">
        <f>IF(ISBLANK($KJ$3),"",IF(OR(Tipy!IT55=Výsledky!$KH$6,Tipy!IT55=Výsledky!$KH$7,Tipy!IT55=Výsledky!$KH$8,Tipy!IT55=Výsledky!$KH$9),VLOOKUP(Tipy!IT55,'Kategórie hráčov'!$A$27:$B$76,2,FALSE),0))</f>
        <v>30</v>
      </c>
      <c r="KI61" s="62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5">
        <f>IF(ISBLANK($KJ$3),"",IF(ISBLANK(Tipy!IP55),"-",SUM(KE61:KI61)))</f>
        <v>50</v>
      </c>
      <c r="KK61" s="64"/>
      <c r="KL61" s="61">
        <f>IF(ISBLANK($KQ$3),"",IF(ISBLANK(Tipy!IV55),0,IF(AND(Tipy!IV55=Výsledky!$KO$3,Tipy!IX55=Výsledky!$KQ$3),60,0)))</f>
        <v>0</v>
      </c>
      <c r="KM61" s="61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61">
        <f>IF(ISBLANK($KQ$3),"",IF(OR(Tipy!IY55=Výsledky!$KL$6,Tipy!IY55=Výsledky!$KL$7,Tipy!IY55=Výsledky!$KL$8,Tipy!IY55=Výsledky!$KL$9),VLOOKUP(Tipy!IY55,'Kategórie hráčov'!$A$2:$B$51,2,FALSE),0))</f>
        <v>0</v>
      </c>
      <c r="KO61" s="61">
        <f>IF(ISBLANK($KQ$3),"",IF(OR(Tipy!IZ55=Výsledky!$KO$6,Tipy!IZ55=Výsledky!$KO$7,Tipy!IZ55=Výsledky!$KO$8,Tipy!IZ55=Výsledky!$KO$9),VLOOKUP(Tipy!IZ55,'Kategórie hráčov'!$A$27:$B$76,2,FALSE),0))</f>
        <v>0</v>
      </c>
      <c r="KP61" s="62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5">
        <f>IF(ISBLANK($KJ$3),"",IF(ISBLANK(Tipy!IV55),"-",SUM(KL61:KP61)))</f>
        <v>0</v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>
        <f>IF(ISBLANK($JH$3),"",IF(ISBLANK(Tipy!JU55),0,IF(AND(Tipy!JU55=Výsledky!$JF$3,Tipy!JW55=Výsledky!$JH$3),60,0)))</f>
        <v>0</v>
      </c>
      <c r="LH61" s="61" t="e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>#VALUE!</v>
      </c>
      <c r="LI61" s="61" t="e">
        <f>IF(ISBLANK($JH$3),"",IF(OR(Tipy!JX55=Výsledky!#REF!,Tipy!JX55=Výsledky!#REF!,Tipy!JX55=Výsledky!#REF!,Tipy!JX55=Výsledky!$JJ$9),IF(VLOOKUP(Tipy!JX55,'Kategórie hráčov'!$A$2:$B$46,2,FALSE)=30,30,20),0))</f>
        <v>#REF!</v>
      </c>
      <c r="LJ61" s="61" t="e">
        <f>IF(ISBLANK($JH$3),"",IF(OR(Tipy!JY55=Výsledky!#REF!,Tipy!JY55=Výsledky!#REF!,Tipy!JY55=Výsledky!#REF!,Tipy!JY55=Výsledky!$JM$9),IF(VLOOKUP(Tipy!JY55,'Kategórie hráčov'!$A$2:$B$46,2,FALSE)=30,30,20),0))</f>
        <v>#REF!</v>
      </c>
      <c r="LK61" s="62">
        <f>IF(ISBLANK($JH$3),"",IF(ISBLANK(Tipy!JU55),0,IF(OR(AND(Tipy!JU55=Výsledky!$JF$3,OR(Tipy!JW55=Výsledky!$JH$3+1,Tipy!JW55=Výsledky!$JH$3-1)),AND(Tipy!JW55=Výsledky!$JH$3,OR(Tipy!JU55=Výsledky!$JF$3+1,Tipy!JU55=Výsledky!$JF$3-1))),10,0)))</f>
        <v>0</v>
      </c>
      <c r="LL61" s="65" t="e">
        <f>IF(ISBLANK($JH$3),"",IF(ISBLANK(Tipy!JU55),"-",SUM(LG61:LK61)))</f>
        <v>#VALUE!</v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>
        <f>IF(ISBLANK($JH$3),"",IF(ISBLANK(Tipy!KI55),0,IF(AND(Tipy!KI55=Výsledky!$JF$3,Tipy!KK55=Výsledky!$JH$3),60,0)))</f>
        <v>0</v>
      </c>
      <c r="LV61" s="61" t="e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>#VALUE!</v>
      </c>
      <c r="LW61" s="61" t="e">
        <f>IF(ISBLANK($JH$3),"",IF(OR(Tipy!KL55=Výsledky!#REF!,Tipy!KL55=Výsledky!#REF!,Tipy!KL55=Výsledky!#REF!,Tipy!KL55=Výsledky!$JJ$9),IF(VLOOKUP(Tipy!KL55,'Kategórie hráčov'!$A$2:$B$46,2,FALSE)=30,30,20),0))</f>
        <v>#REF!</v>
      </c>
      <c r="LX61" s="61" t="e">
        <f>IF(ISBLANK($JH$3),"",IF(OR(Tipy!KM55=Výsledky!#REF!,Tipy!KM55=Výsledky!#REF!,Tipy!KM55=Výsledky!#REF!,Tipy!KM55=Výsledky!$JM$9),IF(VLOOKUP(Tipy!KM55,'Kategórie hráčov'!$A$2:$B$46,2,FALSE)=30,30,20),0))</f>
        <v>#REF!</v>
      </c>
      <c r="LY61" s="62">
        <f>IF(ISBLANK($JH$3),"",IF(ISBLANK(Tipy!KI55),0,IF(OR(AND(Tipy!KI55=Výsledky!$JF$3,OR(Tipy!KK55=Výsledky!$JH$3+1,Tipy!KK55=Výsledky!$JH$3-1)),AND(Tipy!KK55=Výsledky!$JH$3,OR(Tipy!KI55=Výsledky!$JF$3+1,Tipy!KI55=Výsledky!$JF$3-1))),10,0)))</f>
        <v>0</v>
      </c>
      <c r="LZ61" s="65" t="e">
        <f>IF(ISBLANK($JH$3),"",IF(ISBLANK(Tipy!KI55),"-",SUM(LU61:LY61)))</f>
        <v>#VALUE!</v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>
        <f>IF(ISBLANK($JA$3),"",IF(ISBLANK(Tipy!HL56),0,IF(AND(Tipy!HL56=Výsledky!$IY$3,Tipy!HN56=Výsledky!$JA$3),60,0)))</f>
        <v>0</v>
      </c>
      <c r="IW62" s="61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61">
        <f>IF(ISBLANK($JA$3),"",IF(OR(Tipy!HO56=Výsledky!$IV$6,Tipy!HO56=Výsledky!$IV$7,Tipy!HO56=Výsledky!$IV$8,Tipy!HO56=Výsledky!$IV$9),IF(VLOOKUP(Tipy!HO56,'Kategórie hráčov'!$A$2:$B$46,2,FALSE)=30,30,20),0))</f>
        <v>0</v>
      </c>
      <c r="IY62" s="61">
        <f>IF(ISBLANK($JA$3),"",IF(OR(Tipy!HP56=Výsledky!$IY$6,Tipy!HP56=Výsledky!$IY$7,Tipy!HP56=Výsledky!$IY$8,Tipy!HP56=Výsledky!$IY$9),IF(VLOOKUP(Tipy!HP56,'Kategórie hráčov'!$A$2:$B$46,2,FALSE)=30,30,20),0))</f>
        <v>0</v>
      </c>
      <c r="IZ62" s="62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5">
        <f>IF(ISBLANK($JA$3),"",IF(ISBLANK(Tipy!HL56),"-",SUM(IV62:IZ62)))</f>
        <v>0</v>
      </c>
      <c r="JB62" s="64"/>
      <c r="JC62" s="102">
        <f>IF(ISBLANK($JH$3),"",IF(ISBLANK(Tipy!HR56),0,IF(AND(Tipy!HR56=Výsledky!$JF$3,Tipy!HT56=Výsledky!$JH$3),60,0)))</f>
        <v>60</v>
      </c>
      <c r="JD62" s="101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01">
        <f>IF(ISBLANK($JH$3),"",IF(OR(Tipy!HU56=Výsledky!$JC$6,Tipy!HU56=Výsledky!$JC$7,Tipy!HU56=Výsledky!$JC$8,Tipy!HU56=Výsledky!$JC$9),VLOOKUP(Tipy!HU56,'Kategórie hráčov'!$A$2:$B$51,2,FALSE),0))</f>
        <v>20</v>
      </c>
      <c r="JF62" s="101">
        <f>IF(ISBLANK($JH$3),"",IF(OR(Tipy!HV56=Výsledky!$JF$6,Tipy!HV56=Výsledky!$JF$7,Tipy!HV56=Výsledky!$JF$8,Tipy!HV56=Výsledky!$JF$9),VLOOKUP(Tipy!HV56,'Kategórie hráčov'!$A$27:$B$76,2,FALSE),0))</f>
        <v>20</v>
      </c>
      <c r="JG62" s="30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63">
        <f>IF(ISBLANK($JH$3),"",IF(ISBLANK(Tipy!HR56),"-",SUM(JC62:JG62)))</f>
        <v>100</v>
      </c>
      <c r="JI62" s="64"/>
      <c r="JJ62" s="61">
        <f>IF(ISBLANK($JH$3),"",IF(ISBLANK(Tipy!HX56),0,IF(AND(Tipy!HX56=Výsledky!$JF$3,Tipy!HZ56=Výsledky!$JH$3),60,0)))</f>
        <v>0</v>
      </c>
      <c r="JK62" s="61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61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61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62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5" t="str">
        <f>IF(ISBLANK($JH$3),"",IF(ISBLANK(Tipy!HX56),"-",SUM(JJ62:JN62)))</f>
        <v>-</v>
      </c>
      <c r="JP62" s="64"/>
      <c r="JQ62" s="61">
        <f>IF(ISBLANK($JV$3),"",IF(ISBLANK(Tipy!ID56),0,IF(AND(Tipy!ID56=Výsledky!$JT$3,Tipy!IF56=Výsledky!$JV$3),60,0)))</f>
        <v>0</v>
      </c>
      <c r="JR62" s="61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61">
        <f>IF(ISBLANK($JV$3),"",IF(OR(Tipy!IG56=Výsledky!$JQ$6,Tipy!IG56=Výsledky!$JQ$7,Tipy!IG56=Výsledky!$JQ$8,Tipy!IG56=Výsledky!$JQ$9),VLOOKUP(Tipy!IG56,'Kategórie hráčov'!$A$2:$B$51,2,FALSE),0))</f>
        <v>0</v>
      </c>
      <c r="JT62" s="61">
        <f>IF(ISBLANK($JV$3),"",IF(OR(Tipy!IH56=Výsledky!$JT$6,Tipy!IH56=Výsledky!$JT$7,Tipy!IH56=Výsledky!$JT$8,Tipy!IH56=Výsledky!$JT$9),VLOOKUP(Tipy!IH56,'Kategórie hráčov'!$A$27:$B$76,2,FALSE),0))</f>
        <v>0</v>
      </c>
      <c r="JU62" s="62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5">
        <f>IF(ISBLANK($JV$3),"",IF(ISBLANK(Tipy!ID56),"-",SUM(JQ62:JU62)))</f>
        <v>20</v>
      </c>
      <c r="JW62" s="64"/>
      <c r="JX62" s="61">
        <f>IF(ISBLANK($KQ$3),"",IF(ISBLANK(Tipy!IJ56),0,IF(AND(Tipy!IJ56=Výsledky!$KO$3,Tipy!IL56=Výsledky!$KQ$3),60,0)))</f>
        <v>0</v>
      </c>
      <c r="JY62" s="61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61">
        <f>IF(ISBLANK($KQ$3),"",IF(OR(Tipy!IM56=Výsledky!$JX$6,Tipy!IM56=Výsledky!$JX$7,Tipy!IM56=Výsledky!$JX$8,Tipy!IM56=Výsledky!$JX$9),IF(VLOOKUP(Tipy!IM56,'Kategórie hráčov'!$A$2:$B$46,2,FALSE)=30,30,20),0))</f>
        <v>0</v>
      </c>
      <c r="KA62" s="61">
        <f>IF(ISBLANK($KQ$3),"",IF(OR(Tipy!IN56=Výsledky!$KA$6,Tipy!IN56=Výsledky!$KA$7,Tipy!IN56=Výsledky!$KA$8,Tipy!IN56=Výsledky!$KA$9),IF(VLOOKUP(Tipy!IN56,'Kategórie hráčov'!$A$2:$B$46,2,FALSE)=30,30,20),0))</f>
        <v>0</v>
      </c>
      <c r="KB62" s="62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5" t="str">
        <f>IF(ISBLANK($KQ$3),"",IF(ISBLANK(Tipy!IJ56),"-",SUM(JX62:KB62)))</f>
        <v>-</v>
      </c>
      <c r="KD62" s="64"/>
      <c r="KE62" s="61">
        <f>IF(ISBLANK($KJ$3),"",IF(ISBLANK(Tipy!IP56),0,IF(AND(Tipy!IP56=Výsledky!$KH$3,Tipy!IR56=Výsledky!$KJ$3),60,0)))</f>
        <v>0</v>
      </c>
      <c r="KF62" s="61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61">
        <f>IF(ISBLANK($KJ$3),"",IF(OR(Tipy!IS56=Výsledky!$KE$6,Tipy!IS56=Výsledky!$KE$7,Tipy!IS56=Výsledky!$KE$8,Tipy!IS56=Výsledky!$KE$9),VLOOKUP(Tipy!IS56,'Kategórie hráčov'!$A$2:$B$51,2,FALSE),0))</f>
        <v>0</v>
      </c>
      <c r="KH62" s="61">
        <f>IF(ISBLANK($KJ$3),"",IF(OR(Tipy!IT56=Výsledky!$KH$6,Tipy!IT56=Výsledky!$KH$7,Tipy!IT56=Výsledky!$KH$8,Tipy!IT56=Výsledky!$KH$9),VLOOKUP(Tipy!IT56,'Kategórie hráčov'!$A$27:$B$76,2,FALSE),0))</f>
        <v>0</v>
      </c>
      <c r="KI62" s="62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5">
        <f>IF(ISBLANK($KJ$3),"",IF(ISBLANK(Tipy!IP56),"-",SUM(KE62:KI62)))</f>
        <v>20</v>
      </c>
      <c r="KK62" s="64"/>
      <c r="KL62" s="61">
        <f>IF(ISBLANK($KQ$3),"",IF(ISBLANK(Tipy!IV56),0,IF(AND(Tipy!IV56=Výsledky!$KO$3,Tipy!IX56=Výsledky!$KQ$3),60,0)))</f>
        <v>0</v>
      </c>
      <c r="KM62" s="61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61">
        <f>IF(ISBLANK($KQ$3),"",IF(OR(Tipy!IY56=Výsledky!$KL$6,Tipy!IY56=Výsledky!$KL$7,Tipy!IY56=Výsledky!$KL$8,Tipy!IY56=Výsledky!$KL$9),VLOOKUP(Tipy!IY56,'Kategórie hráčov'!$A$2:$B$51,2,FALSE),0))</f>
        <v>0</v>
      </c>
      <c r="KO62" s="61">
        <f>IF(ISBLANK($KQ$3),"",IF(OR(Tipy!IZ56=Výsledky!$KO$6,Tipy!IZ56=Výsledky!$KO$7,Tipy!IZ56=Výsledky!$KO$8,Tipy!IZ56=Výsledky!$KO$9),VLOOKUP(Tipy!IZ56,'Kategórie hráčov'!$A$27:$B$76,2,FALSE),0))</f>
        <v>0</v>
      </c>
      <c r="KP62" s="62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5">
        <f>IF(ISBLANK($KJ$3),"",IF(ISBLANK(Tipy!IV56),"-",SUM(KL62:KP62)))</f>
        <v>20</v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>
        <f>IF(ISBLANK($JH$3),"",IF(ISBLANK(Tipy!JU56),0,IF(AND(Tipy!JU56=Výsledky!$JF$3,Tipy!JW56=Výsledky!$JH$3),60,0)))</f>
        <v>0</v>
      </c>
      <c r="LH62" s="61" t="e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>#VALUE!</v>
      </c>
      <c r="LI62" s="61" t="e">
        <f>IF(ISBLANK($JH$3),"",IF(OR(Tipy!JX56=Výsledky!#REF!,Tipy!JX56=Výsledky!#REF!,Tipy!JX56=Výsledky!#REF!,Tipy!JX56=Výsledky!$JJ$9),IF(VLOOKUP(Tipy!JX56,'Kategórie hráčov'!$A$2:$B$46,2,FALSE)=30,30,20),0))</f>
        <v>#REF!</v>
      </c>
      <c r="LJ62" s="61" t="e">
        <f>IF(ISBLANK($JH$3),"",IF(OR(Tipy!JY56=Výsledky!#REF!,Tipy!JY56=Výsledky!#REF!,Tipy!JY56=Výsledky!#REF!,Tipy!JY56=Výsledky!$JM$9),IF(VLOOKUP(Tipy!JY56,'Kategórie hráčov'!$A$2:$B$46,2,FALSE)=30,30,20),0))</f>
        <v>#REF!</v>
      </c>
      <c r="LK62" s="62">
        <f>IF(ISBLANK($JH$3),"",IF(ISBLANK(Tipy!JU56),0,IF(OR(AND(Tipy!JU56=Výsledky!$JF$3,OR(Tipy!JW56=Výsledky!$JH$3+1,Tipy!JW56=Výsledky!$JH$3-1)),AND(Tipy!JW56=Výsledky!$JH$3,OR(Tipy!JU56=Výsledky!$JF$3+1,Tipy!JU56=Výsledky!$JF$3-1))),10,0)))</f>
        <v>0</v>
      </c>
      <c r="LL62" s="65" t="e">
        <f>IF(ISBLANK($JH$3),"",IF(ISBLANK(Tipy!JU56),"-",SUM(LG62:LK62)))</f>
        <v>#VALUE!</v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>
        <f>IF(ISBLANK($JH$3),"",IF(ISBLANK(Tipy!KI56),0,IF(AND(Tipy!KI56=Výsledky!$JF$3,Tipy!KK56=Výsledky!$JH$3),60,0)))</f>
        <v>0</v>
      </c>
      <c r="LV62" s="61" t="e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>#VALUE!</v>
      </c>
      <c r="LW62" s="61" t="e">
        <f>IF(ISBLANK($JH$3),"",IF(OR(Tipy!KL56=Výsledky!#REF!,Tipy!KL56=Výsledky!#REF!,Tipy!KL56=Výsledky!#REF!,Tipy!KL56=Výsledky!$JJ$9),IF(VLOOKUP(Tipy!KL56,'Kategórie hráčov'!$A$2:$B$46,2,FALSE)=30,30,20),0))</f>
        <v>#REF!</v>
      </c>
      <c r="LX62" s="61" t="e">
        <f>IF(ISBLANK($JH$3),"",IF(OR(Tipy!KM56=Výsledky!#REF!,Tipy!KM56=Výsledky!#REF!,Tipy!KM56=Výsledky!#REF!,Tipy!KM56=Výsledky!$JM$9),IF(VLOOKUP(Tipy!KM56,'Kategórie hráčov'!$A$2:$B$46,2,FALSE)=30,30,20),0))</f>
        <v>#REF!</v>
      </c>
      <c r="LY62" s="62">
        <f>IF(ISBLANK($JH$3),"",IF(ISBLANK(Tipy!KI56),0,IF(OR(AND(Tipy!KI56=Výsledky!$JF$3,OR(Tipy!KK56=Výsledky!$JH$3+1,Tipy!KK56=Výsledky!$JH$3-1)),AND(Tipy!KK56=Výsledky!$JH$3,OR(Tipy!KI56=Výsledky!$JF$3+1,Tipy!KI56=Výsledky!$JF$3-1))),10,0)))</f>
        <v>0</v>
      </c>
      <c r="LZ62" s="65" t="e">
        <f>IF(ISBLANK($JH$3),"",IF(ISBLANK(Tipy!KI56),"-",SUM(LU62:LY62)))</f>
        <v>#VALUE!</v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>
        <f>IF(ISBLANK($JA$3),"",IF(ISBLANK(Tipy!HL57),0,IF(AND(Tipy!HL57=Výsledky!$IY$3,Tipy!HN57=Výsledky!$JA$3),60,0)))</f>
        <v>0</v>
      </c>
      <c r="IW63" s="61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61">
        <f>IF(ISBLANK($JA$3),"",IF(OR(Tipy!HO57=Výsledky!$IV$6,Tipy!HO57=Výsledky!$IV$7,Tipy!HO57=Výsledky!$IV$8,Tipy!HO57=Výsledky!$IV$9),IF(VLOOKUP(Tipy!HO57,'Kategórie hráčov'!$A$2:$B$46,2,FALSE)=30,30,20),0))</f>
        <v>0</v>
      </c>
      <c r="IY63" s="61">
        <f>IF(ISBLANK($JA$3),"",IF(OR(Tipy!HP57=Výsledky!$IY$6,Tipy!HP57=Výsledky!$IY$7,Tipy!HP57=Výsledky!$IY$8,Tipy!HP57=Výsledky!$IY$9),IF(VLOOKUP(Tipy!HP57,'Kategórie hráčov'!$A$2:$B$46,2,FALSE)=30,30,20),0))</f>
        <v>0</v>
      </c>
      <c r="IZ63" s="62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5" t="str">
        <f>IF(ISBLANK($JA$3),"",IF(ISBLANK(Tipy!HL57),"-",SUM(IV63:IZ63)))</f>
        <v>-</v>
      </c>
      <c r="JB63" s="64"/>
      <c r="JC63" s="102">
        <f>IF(ISBLANK($JH$3),"",IF(ISBLANK(Tipy!HR57),0,IF(AND(Tipy!HR57=Výsledky!$JF$3,Tipy!HT57=Výsledky!$JH$3),60,0)))</f>
        <v>0</v>
      </c>
      <c r="JD63" s="101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01">
        <f>IF(ISBLANK($JH$3),"",IF(OR(Tipy!HU57=Výsledky!$JC$6,Tipy!HU57=Výsledky!$JC$7,Tipy!HU57=Výsledky!$JC$8,Tipy!HU57=Výsledky!$JC$9),VLOOKUP(Tipy!HU57,'Kategórie hráčov'!$A$2:$B$51,2,FALSE),0))</f>
        <v>0</v>
      </c>
      <c r="JF63" s="101">
        <f>IF(ISBLANK($JH$3),"",IF(OR(Tipy!HV57=Výsledky!$JF$6,Tipy!HV57=Výsledky!$JF$7,Tipy!HV57=Výsledky!$JF$8,Tipy!HV57=Výsledky!$JF$9),VLOOKUP(Tipy!HV57,'Kategórie hráčov'!$A$27:$B$76,2,FALSE),0))</f>
        <v>0</v>
      </c>
      <c r="JG63" s="30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63" t="str">
        <f>IF(ISBLANK($JH$3),"",IF(ISBLANK(Tipy!HR57),"-",SUM(JC63:JG63)))</f>
        <v>-</v>
      </c>
      <c r="JI63" s="64"/>
      <c r="JJ63" s="61">
        <f>IF(ISBLANK($JH$3),"",IF(ISBLANK(Tipy!HX57),0,IF(AND(Tipy!HX57=Výsledky!$JF$3,Tipy!HZ57=Výsledky!$JH$3),60,0)))</f>
        <v>0</v>
      </c>
      <c r="JK63" s="61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61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61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62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5" t="str">
        <f>IF(ISBLANK($JH$3),"",IF(ISBLANK(Tipy!HX57),"-",SUM(JJ63:JN63)))</f>
        <v>-</v>
      </c>
      <c r="JP63" s="64"/>
      <c r="JQ63" s="61">
        <f>IF(ISBLANK($JV$3),"",IF(ISBLANK(Tipy!ID57),0,IF(AND(Tipy!ID57=Výsledky!$JT$3,Tipy!IF57=Výsledky!$JV$3),60,0)))</f>
        <v>0</v>
      </c>
      <c r="JR63" s="61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61">
        <f>IF(ISBLANK($JV$3),"",IF(OR(Tipy!IG57=Výsledky!$JQ$6,Tipy!IG57=Výsledky!$JQ$7,Tipy!IG57=Výsledky!$JQ$8,Tipy!IG57=Výsledky!$JQ$9),VLOOKUP(Tipy!IG57,'Kategórie hráčov'!$A$2:$B$51,2,FALSE),0))</f>
        <v>0</v>
      </c>
      <c r="JT63" s="61">
        <f>IF(ISBLANK($JV$3),"",IF(OR(Tipy!IH57=Výsledky!$JT$6,Tipy!IH57=Výsledky!$JT$7,Tipy!IH57=Výsledky!$JT$8,Tipy!IH57=Výsledky!$JT$9),VLOOKUP(Tipy!IH57,'Kategórie hráčov'!$A$27:$B$76,2,FALSE),0))</f>
        <v>0</v>
      </c>
      <c r="JU63" s="62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5" t="str">
        <f>IF(ISBLANK($JV$3),"",IF(ISBLANK(Tipy!ID57),"-",SUM(JQ63:JU63)))</f>
        <v>-</v>
      </c>
      <c r="JW63" s="64"/>
      <c r="JX63" s="61">
        <f>IF(ISBLANK($KQ$3),"",IF(ISBLANK(Tipy!IJ57),0,IF(AND(Tipy!IJ57=Výsledky!$KO$3,Tipy!IL57=Výsledky!$KQ$3),60,0)))</f>
        <v>0</v>
      </c>
      <c r="JY63" s="61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61">
        <f>IF(ISBLANK($KQ$3),"",IF(OR(Tipy!IM57=Výsledky!$JX$6,Tipy!IM57=Výsledky!$JX$7,Tipy!IM57=Výsledky!$JX$8,Tipy!IM57=Výsledky!$JX$9),IF(VLOOKUP(Tipy!IM57,'Kategórie hráčov'!$A$2:$B$46,2,FALSE)=30,30,20),0))</f>
        <v>0</v>
      </c>
      <c r="KA63" s="61">
        <f>IF(ISBLANK($KQ$3),"",IF(OR(Tipy!IN57=Výsledky!$KA$6,Tipy!IN57=Výsledky!$KA$7,Tipy!IN57=Výsledky!$KA$8,Tipy!IN57=Výsledky!$KA$9),IF(VLOOKUP(Tipy!IN57,'Kategórie hráčov'!$A$2:$B$46,2,FALSE)=30,30,20),0))</f>
        <v>0</v>
      </c>
      <c r="KB63" s="62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5" t="str">
        <f>IF(ISBLANK($KQ$3),"",IF(ISBLANK(Tipy!IJ57),"-",SUM(JX63:KB63)))</f>
        <v>-</v>
      </c>
      <c r="KD63" s="64"/>
      <c r="KE63" s="61">
        <f>IF(ISBLANK($KJ$3),"",IF(ISBLANK(Tipy!IP57),0,IF(AND(Tipy!IP57=Výsledky!$KH$3,Tipy!IR57=Výsledky!$KJ$3),60,0)))</f>
        <v>0</v>
      </c>
      <c r="KF63" s="61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61">
        <f>IF(ISBLANK($KJ$3),"",IF(OR(Tipy!IS57=Výsledky!$KE$6,Tipy!IS57=Výsledky!$KE$7,Tipy!IS57=Výsledky!$KE$8,Tipy!IS57=Výsledky!$KE$9),VLOOKUP(Tipy!IS57,'Kategórie hráčov'!$A$2:$B$51,2,FALSE),0))</f>
        <v>0</v>
      </c>
      <c r="KH63" s="61">
        <f>IF(ISBLANK($KJ$3),"",IF(OR(Tipy!IT57=Výsledky!$KH$6,Tipy!IT57=Výsledky!$KH$7,Tipy!IT57=Výsledky!$KH$8,Tipy!IT57=Výsledky!$KH$9),VLOOKUP(Tipy!IT57,'Kategórie hráčov'!$A$27:$B$76,2,FALSE),0))</f>
        <v>0</v>
      </c>
      <c r="KI63" s="62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5" t="str">
        <f>IF(ISBLANK($KJ$3),"",IF(ISBLANK(Tipy!IP57),"-",SUM(KE63:KI63)))</f>
        <v>-</v>
      </c>
      <c r="KK63" s="64"/>
      <c r="KL63" s="61">
        <f>IF(ISBLANK($KQ$3),"",IF(ISBLANK(Tipy!IV57),0,IF(AND(Tipy!IV57=Výsledky!$KO$3,Tipy!IX57=Výsledky!$KQ$3),60,0)))</f>
        <v>0</v>
      </c>
      <c r="KM63" s="61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61">
        <f>IF(ISBLANK($KQ$3),"",IF(OR(Tipy!IY57=Výsledky!$KL$6,Tipy!IY57=Výsledky!$KL$7,Tipy!IY57=Výsledky!$KL$8,Tipy!IY57=Výsledky!$KL$9),VLOOKUP(Tipy!IY57,'Kategórie hráčov'!$A$2:$B$51,2,FALSE),0))</f>
        <v>0</v>
      </c>
      <c r="KO63" s="61">
        <f>IF(ISBLANK($KQ$3),"",IF(OR(Tipy!IZ57=Výsledky!$KO$6,Tipy!IZ57=Výsledky!$KO$7,Tipy!IZ57=Výsledky!$KO$8,Tipy!IZ57=Výsledky!$KO$9),VLOOKUP(Tipy!IZ57,'Kategórie hráčov'!$A$27:$B$76,2,FALSE),0))</f>
        <v>0</v>
      </c>
      <c r="KP63" s="62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5" t="str">
        <f>IF(ISBLANK($KJ$3),"",IF(ISBLANK(Tipy!IV57),"-",SUM(KL63:KP63)))</f>
        <v>-</v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>
        <f>IF(ISBLANK($JH$3),"",IF(ISBLANK(Tipy!JU57),0,IF(AND(Tipy!JU57=Výsledky!$JF$3,Tipy!JW57=Výsledky!$JH$3),60,0)))</f>
        <v>0</v>
      </c>
      <c r="LH63" s="61" t="e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>#VALUE!</v>
      </c>
      <c r="LI63" s="61" t="e">
        <f>IF(ISBLANK($JH$3),"",IF(OR(Tipy!JX57=Výsledky!#REF!,Tipy!JX57=Výsledky!#REF!,Tipy!JX57=Výsledky!#REF!,Tipy!JX57=Výsledky!$JJ$9),IF(VLOOKUP(Tipy!JX57,'Kategórie hráčov'!$A$2:$B$46,2,FALSE)=30,30,20),0))</f>
        <v>#REF!</v>
      </c>
      <c r="LJ63" s="61" t="e">
        <f>IF(ISBLANK($JH$3),"",IF(OR(Tipy!JY57=Výsledky!#REF!,Tipy!JY57=Výsledky!#REF!,Tipy!JY57=Výsledky!#REF!,Tipy!JY57=Výsledky!$JM$9),IF(VLOOKUP(Tipy!JY57,'Kategórie hráčov'!$A$2:$B$46,2,FALSE)=30,30,20),0))</f>
        <v>#REF!</v>
      </c>
      <c r="LK63" s="62">
        <f>IF(ISBLANK($JH$3),"",IF(ISBLANK(Tipy!JU57),0,IF(OR(AND(Tipy!JU57=Výsledky!$JF$3,OR(Tipy!JW57=Výsledky!$JH$3+1,Tipy!JW57=Výsledky!$JH$3-1)),AND(Tipy!JW57=Výsledky!$JH$3,OR(Tipy!JU57=Výsledky!$JF$3+1,Tipy!JU57=Výsledky!$JF$3-1))),10,0)))</f>
        <v>0</v>
      </c>
      <c r="LL63" s="65" t="e">
        <f>IF(ISBLANK($JH$3),"",IF(ISBLANK(Tipy!JU57),"-",SUM(LG63:LK63)))</f>
        <v>#VALUE!</v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>
        <f>IF(ISBLANK($JH$3),"",IF(ISBLANK(Tipy!KI57),0,IF(AND(Tipy!KI57=Výsledky!$JF$3,Tipy!KK57=Výsledky!$JH$3),60,0)))</f>
        <v>0</v>
      </c>
      <c r="LV63" s="61" t="e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>#VALUE!</v>
      </c>
      <c r="LW63" s="61" t="e">
        <f>IF(ISBLANK($JH$3),"",IF(OR(Tipy!KL57=Výsledky!#REF!,Tipy!KL57=Výsledky!#REF!,Tipy!KL57=Výsledky!#REF!,Tipy!KL57=Výsledky!$JJ$9),IF(VLOOKUP(Tipy!KL57,'Kategórie hráčov'!$A$2:$B$46,2,FALSE)=30,30,20),0))</f>
        <v>#REF!</v>
      </c>
      <c r="LX63" s="61" t="e">
        <f>IF(ISBLANK($JH$3),"",IF(OR(Tipy!KM57=Výsledky!#REF!,Tipy!KM57=Výsledky!#REF!,Tipy!KM57=Výsledky!#REF!,Tipy!KM57=Výsledky!$JM$9),IF(VLOOKUP(Tipy!KM57,'Kategórie hráčov'!$A$2:$B$46,2,FALSE)=30,30,20),0))</f>
        <v>#REF!</v>
      </c>
      <c r="LY63" s="62">
        <f>IF(ISBLANK($JH$3),"",IF(ISBLANK(Tipy!KI57),0,IF(OR(AND(Tipy!KI57=Výsledky!$JF$3,OR(Tipy!KK57=Výsledky!$JH$3+1,Tipy!KK57=Výsledky!$JH$3-1)),AND(Tipy!KK57=Výsledky!$JH$3,OR(Tipy!KI57=Výsledky!$JF$3+1,Tipy!KI57=Výsledky!$JF$3-1))),10,0)))</f>
        <v>0</v>
      </c>
      <c r="LZ63" s="65" t="e">
        <f>IF(ISBLANK($JH$3),"",IF(ISBLANK(Tipy!KI57),"-",SUM(LU63:LY63)))</f>
        <v>#VALUE!</v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>
        <f>IF(ISBLANK($JA$3),"",IF(ISBLANK(Tipy!HL58),0,IF(AND(Tipy!HL58=Výsledky!$IY$3,Tipy!HN58=Výsledky!$JA$3),60,0)))</f>
        <v>0</v>
      </c>
      <c r="IW64" s="61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61">
        <f>IF(ISBLANK($JA$3),"",IF(OR(Tipy!HO58=Výsledky!$IV$6,Tipy!HO58=Výsledky!$IV$7,Tipy!HO58=Výsledky!$IV$8,Tipy!HO58=Výsledky!$IV$9),IF(VLOOKUP(Tipy!HO58,'Kategórie hráčov'!$A$2:$B$46,2,FALSE)=30,30,20),0))</f>
        <v>0</v>
      </c>
      <c r="IY64" s="61">
        <f>IF(ISBLANK($JA$3),"",IF(OR(Tipy!HP58=Výsledky!$IY$6,Tipy!HP58=Výsledky!$IY$7,Tipy!HP58=Výsledky!$IY$8,Tipy!HP58=Výsledky!$IY$9),IF(VLOOKUP(Tipy!HP58,'Kategórie hráčov'!$A$2:$B$46,2,FALSE)=30,30,20),0))</f>
        <v>0</v>
      </c>
      <c r="IZ64" s="62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5" t="str">
        <f>IF(ISBLANK($JA$3),"",IF(ISBLANK(Tipy!HL58),"-",SUM(IV64:IZ64)))</f>
        <v>-</v>
      </c>
      <c r="JB64" s="64"/>
      <c r="JC64" s="102">
        <f>IF(ISBLANK($JH$3),"",IF(ISBLANK(Tipy!HR58),0,IF(AND(Tipy!HR58=Výsledky!$JF$3,Tipy!HT58=Výsledky!$JH$3),60,0)))</f>
        <v>0</v>
      </c>
      <c r="JD64" s="101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01">
        <f>IF(ISBLANK($JH$3),"",IF(OR(Tipy!HU58=Výsledky!$JC$6,Tipy!HU58=Výsledky!$JC$7,Tipy!HU58=Výsledky!$JC$8,Tipy!HU58=Výsledky!$JC$9),VLOOKUP(Tipy!HU58,'Kategórie hráčov'!$A$2:$B$51,2,FALSE),0))</f>
        <v>0</v>
      </c>
      <c r="JF64" s="101">
        <f>IF(ISBLANK($JH$3),"",IF(OR(Tipy!HV58=Výsledky!$JF$6,Tipy!HV58=Výsledky!$JF$7,Tipy!HV58=Výsledky!$JF$8,Tipy!HV58=Výsledky!$JF$9),VLOOKUP(Tipy!HV58,'Kategórie hráčov'!$A$27:$B$76,2,FALSE),0))</f>
        <v>0</v>
      </c>
      <c r="JG64" s="30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63" t="str">
        <f>IF(ISBLANK($JH$3),"",IF(ISBLANK(Tipy!HR58),"-",SUM(JC64:JG64)))</f>
        <v>-</v>
      </c>
      <c r="JI64" s="64"/>
      <c r="JJ64" s="61">
        <f>IF(ISBLANK($JH$3),"",IF(ISBLANK(Tipy!HX58),0,IF(AND(Tipy!HX58=Výsledky!$JF$3,Tipy!HZ58=Výsledky!$JH$3),60,0)))</f>
        <v>0</v>
      </c>
      <c r="JK64" s="61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61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61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62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5" t="str">
        <f>IF(ISBLANK($JH$3),"",IF(ISBLANK(Tipy!HX58),"-",SUM(JJ64:JN64)))</f>
        <v>-</v>
      </c>
      <c r="JP64" s="64"/>
      <c r="JQ64" s="61">
        <f>IF(ISBLANK($JV$3),"",IF(ISBLANK(Tipy!ID58),0,IF(AND(Tipy!ID58=Výsledky!$JT$3,Tipy!IF58=Výsledky!$JV$3),60,0)))</f>
        <v>0</v>
      </c>
      <c r="JR64" s="61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61">
        <f>IF(ISBLANK($JV$3),"",IF(OR(Tipy!IG58=Výsledky!$JQ$6,Tipy!IG58=Výsledky!$JQ$7,Tipy!IG58=Výsledky!$JQ$8,Tipy!IG58=Výsledky!$JQ$9),VLOOKUP(Tipy!IG58,'Kategórie hráčov'!$A$2:$B$51,2,FALSE),0))</f>
        <v>0</v>
      </c>
      <c r="JT64" s="61">
        <f>IF(ISBLANK($JV$3),"",IF(OR(Tipy!IH58=Výsledky!$JT$6,Tipy!IH58=Výsledky!$JT$7,Tipy!IH58=Výsledky!$JT$8,Tipy!IH58=Výsledky!$JT$9),VLOOKUP(Tipy!IH58,'Kategórie hráčov'!$A$27:$B$76,2,FALSE),0))</f>
        <v>0</v>
      </c>
      <c r="JU64" s="62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5" t="str">
        <f>IF(ISBLANK($JV$3),"",IF(ISBLANK(Tipy!ID58),"-",SUM(JQ64:JU64)))</f>
        <v>-</v>
      </c>
      <c r="JW64" s="64"/>
      <c r="JX64" s="61">
        <f>IF(ISBLANK($KQ$3),"",IF(ISBLANK(Tipy!IJ58),0,IF(AND(Tipy!IJ58=Výsledky!$KO$3,Tipy!IL58=Výsledky!$KQ$3),60,0)))</f>
        <v>0</v>
      </c>
      <c r="JY64" s="61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61">
        <f>IF(ISBLANK($KQ$3),"",IF(OR(Tipy!IM58=Výsledky!$JX$6,Tipy!IM58=Výsledky!$JX$7,Tipy!IM58=Výsledky!$JX$8,Tipy!IM58=Výsledky!$JX$9),IF(VLOOKUP(Tipy!IM58,'Kategórie hráčov'!$A$2:$B$46,2,FALSE)=30,30,20),0))</f>
        <v>0</v>
      </c>
      <c r="KA64" s="61">
        <f>IF(ISBLANK($KQ$3),"",IF(OR(Tipy!IN58=Výsledky!$KA$6,Tipy!IN58=Výsledky!$KA$7,Tipy!IN58=Výsledky!$KA$8,Tipy!IN58=Výsledky!$KA$9),IF(VLOOKUP(Tipy!IN58,'Kategórie hráčov'!$A$2:$B$46,2,FALSE)=30,30,20),0))</f>
        <v>0</v>
      </c>
      <c r="KB64" s="62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5" t="str">
        <f>IF(ISBLANK($KQ$3),"",IF(ISBLANK(Tipy!IJ58),"-",SUM(JX64:KB64)))</f>
        <v>-</v>
      </c>
      <c r="KD64" s="64"/>
      <c r="KE64" s="61">
        <f>IF(ISBLANK($KJ$3),"",IF(ISBLANK(Tipy!IP58),0,IF(AND(Tipy!IP58=Výsledky!$KH$3,Tipy!IR58=Výsledky!$KJ$3),60,0)))</f>
        <v>0</v>
      </c>
      <c r="KF64" s="61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61">
        <f>IF(ISBLANK($KJ$3),"",IF(OR(Tipy!IS58=Výsledky!$KE$6,Tipy!IS58=Výsledky!$KE$7,Tipy!IS58=Výsledky!$KE$8,Tipy!IS58=Výsledky!$KE$9),VLOOKUP(Tipy!IS58,'Kategórie hráčov'!$A$2:$B$51,2,FALSE),0))</f>
        <v>0</v>
      </c>
      <c r="KH64" s="61">
        <f>IF(ISBLANK($KJ$3),"",IF(OR(Tipy!IT58=Výsledky!$KH$6,Tipy!IT58=Výsledky!$KH$7,Tipy!IT58=Výsledky!$KH$8,Tipy!IT58=Výsledky!$KH$9),VLOOKUP(Tipy!IT58,'Kategórie hráčov'!$A$27:$B$76,2,FALSE),0))</f>
        <v>0</v>
      </c>
      <c r="KI64" s="62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5" t="str">
        <f>IF(ISBLANK($KJ$3),"",IF(ISBLANK(Tipy!IP58),"-",SUM(KE64:KI64)))</f>
        <v>-</v>
      </c>
      <c r="KK64" s="64"/>
      <c r="KL64" s="61">
        <f>IF(ISBLANK($KQ$3),"",IF(ISBLANK(Tipy!IV58),0,IF(AND(Tipy!IV58=Výsledky!$KO$3,Tipy!IX58=Výsledky!$KQ$3),60,0)))</f>
        <v>0</v>
      </c>
      <c r="KM64" s="61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61">
        <f>IF(ISBLANK($KQ$3),"",IF(OR(Tipy!IY58=Výsledky!$KL$6,Tipy!IY58=Výsledky!$KL$7,Tipy!IY58=Výsledky!$KL$8,Tipy!IY58=Výsledky!$KL$9),VLOOKUP(Tipy!IY58,'Kategórie hráčov'!$A$2:$B$51,2,FALSE),0))</f>
        <v>0</v>
      </c>
      <c r="KO64" s="61">
        <f>IF(ISBLANK($KQ$3),"",IF(OR(Tipy!IZ58=Výsledky!$KO$6,Tipy!IZ58=Výsledky!$KO$7,Tipy!IZ58=Výsledky!$KO$8,Tipy!IZ58=Výsledky!$KO$9),VLOOKUP(Tipy!IZ58,'Kategórie hráčov'!$A$27:$B$76,2,FALSE),0))</f>
        <v>0</v>
      </c>
      <c r="KP64" s="62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5" t="str">
        <f>IF(ISBLANK($KJ$3),"",IF(ISBLANK(Tipy!IV58),"-",SUM(KL64:KP64)))</f>
        <v>-</v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>
        <f>IF(ISBLANK($JH$3),"",IF(ISBLANK(Tipy!JU58),0,IF(AND(Tipy!JU58=Výsledky!$JF$3,Tipy!JW58=Výsledky!$JH$3),60,0)))</f>
        <v>0</v>
      </c>
      <c r="LH64" s="61" t="e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>#VALUE!</v>
      </c>
      <c r="LI64" s="61" t="e">
        <f>IF(ISBLANK($JH$3),"",IF(OR(Tipy!JX58=Výsledky!#REF!,Tipy!JX58=Výsledky!#REF!,Tipy!JX58=Výsledky!#REF!,Tipy!JX58=Výsledky!$JJ$9),IF(VLOOKUP(Tipy!JX58,'Kategórie hráčov'!$A$2:$B$46,2,FALSE)=30,30,20),0))</f>
        <v>#REF!</v>
      </c>
      <c r="LJ64" s="61" t="e">
        <f>IF(ISBLANK($JH$3),"",IF(OR(Tipy!JY58=Výsledky!#REF!,Tipy!JY58=Výsledky!#REF!,Tipy!JY58=Výsledky!#REF!,Tipy!JY58=Výsledky!$JM$9),IF(VLOOKUP(Tipy!JY58,'Kategórie hráčov'!$A$2:$B$46,2,FALSE)=30,30,20),0))</f>
        <v>#REF!</v>
      </c>
      <c r="LK64" s="62">
        <f>IF(ISBLANK($JH$3),"",IF(ISBLANK(Tipy!JU58),0,IF(OR(AND(Tipy!JU58=Výsledky!$JF$3,OR(Tipy!JW58=Výsledky!$JH$3+1,Tipy!JW58=Výsledky!$JH$3-1)),AND(Tipy!JW58=Výsledky!$JH$3,OR(Tipy!JU58=Výsledky!$JF$3+1,Tipy!JU58=Výsledky!$JF$3-1))),10,0)))</f>
        <v>0</v>
      </c>
      <c r="LL64" s="65" t="e">
        <f>IF(ISBLANK($JH$3),"",IF(ISBLANK(Tipy!JU58),"-",SUM(LG64:LK64)))</f>
        <v>#VALUE!</v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>
        <f>IF(ISBLANK($JH$3),"",IF(ISBLANK(Tipy!KI58),0,IF(AND(Tipy!KI58=Výsledky!$JF$3,Tipy!KK58=Výsledky!$JH$3),60,0)))</f>
        <v>0</v>
      </c>
      <c r="LV64" s="61" t="e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>#VALUE!</v>
      </c>
      <c r="LW64" s="61" t="e">
        <f>IF(ISBLANK($JH$3),"",IF(OR(Tipy!KL58=Výsledky!#REF!,Tipy!KL58=Výsledky!#REF!,Tipy!KL58=Výsledky!#REF!,Tipy!KL58=Výsledky!$JJ$9),IF(VLOOKUP(Tipy!KL58,'Kategórie hráčov'!$A$2:$B$46,2,FALSE)=30,30,20),0))</f>
        <v>#REF!</v>
      </c>
      <c r="LX64" s="61" t="e">
        <f>IF(ISBLANK($JH$3),"",IF(OR(Tipy!KM58=Výsledky!#REF!,Tipy!KM58=Výsledky!#REF!,Tipy!KM58=Výsledky!#REF!,Tipy!KM58=Výsledky!$JM$9),IF(VLOOKUP(Tipy!KM58,'Kategórie hráčov'!$A$2:$B$46,2,FALSE)=30,30,20),0))</f>
        <v>#REF!</v>
      </c>
      <c r="LY64" s="62">
        <f>IF(ISBLANK($JH$3),"",IF(ISBLANK(Tipy!KI58),0,IF(OR(AND(Tipy!KI58=Výsledky!$JF$3,OR(Tipy!KK58=Výsledky!$JH$3+1,Tipy!KK58=Výsledky!$JH$3-1)),AND(Tipy!KK58=Výsledky!$JH$3,OR(Tipy!KI58=Výsledky!$JF$3+1,Tipy!KI58=Výsledky!$JF$3-1))),10,0)))</f>
        <v>0</v>
      </c>
      <c r="LZ64" s="65" t="e">
        <f>IF(ISBLANK($JH$3),"",IF(ISBLANK(Tipy!KI58),"-",SUM(LU64:LY64)))</f>
        <v>#VALUE!</v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>
        <f>IF(ISBLANK($JA$3),"",IF(ISBLANK(Tipy!HL59),0,IF(AND(Tipy!HL59=Výsledky!$IY$3,Tipy!HN59=Výsledky!$JA$3),60,0)))</f>
        <v>0</v>
      </c>
      <c r="IW65" s="61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61">
        <f>IF(ISBLANK($JA$3),"",IF(OR(Tipy!HO59=Výsledky!$IV$6,Tipy!HO59=Výsledky!$IV$7,Tipy!HO59=Výsledky!$IV$8,Tipy!HO59=Výsledky!$IV$9),IF(VLOOKUP(Tipy!HO59,'Kategórie hráčov'!$A$2:$B$46,2,FALSE)=30,30,20),0))</f>
        <v>0</v>
      </c>
      <c r="IY65" s="61">
        <f>IF(ISBLANK($JA$3),"",IF(OR(Tipy!HP59=Výsledky!$IY$6,Tipy!HP59=Výsledky!$IY$7,Tipy!HP59=Výsledky!$IY$8,Tipy!HP59=Výsledky!$IY$9),IF(VLOOKUP(Tipy!HP59,'Kategórie hráčov'!$A$2:$B$46,2,FALSE)=30,30,20),0))</f>
        <v>0</v>
      </c>
      <c r="IZ65" s="62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5">
        <f>IF(ISBLANK($JA$3),"",IF(ISBLANK(Tipy!HL59),"-",SUM(IV65:IZ65)))</f>
        <v>0</v>
      </c>
      <c r="JB65" s="64"/>
      <c r="JC65" s="102">
        <f>IF(ISBLANK($JH$3),"",IF(ISBLANK(Tipy!HR59),0,IF(AND(Tipy!HR59=Výsledky!$JF$3,Tipy!HT59=Výsledky!$JH$3),60,0)))</f>
        <v>0</v>
      </c>
      <c r="JD65" s="101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101">
        <f>IF(ISBLANK($JH$3),"",IF(OR(Tipy!HU59=Výsledky!$JC$6,Tipy!HU59=Výsledky!$JC$7,Tipy!HU59=Výsledky!$JC$8,Tipy!HU59=Výsledky!$JC$9),VLOOKUP(Tipy!HU59,'Kategórie hráčov'!$A$2:$B$51,2,FALSE),0))</f>
        <v>20</v>
      </c>
      <c r="JF65" s="101">
        <f>IF(ISBLANK($JH$3),"",IF(OR(Tipy!HV59=Výsledky!$JF$6,Tipy!HV59=Výsledky!$JF$7,Tipy!HV59=Výsledky!$JF$8,Tipy!HV59=Výsledky!$JF$9),VLOOKUP(Tipy!HV59,'Kategórie hráčov'!$A$27:$B$76,2,FALSE),0))</f>
        <v>0</v>
      </c>
      <c r="JG65" s="303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63">
        <f>IF(ISBLANK($JH$3),"",IF(ISBLANK(Tipy!HR59),"-",SUM(JC65:JG65)))</f>
        <v>50</v>
      </c>
      <c r="JI65" s="64"/>
      <c r="JJ65" s="61">
        <f>IF(ISBLANK($JH$3),"",IF(ISBLANK(Tipy!HX59),0,IF(AND(Tipy!HX59=Výsledky!$JF$3,Tipy!HZ59=Výsledky!$JH$3),60,0)))</f>
        <v>0</v>
      </c>
      <c r="JK65" s="61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61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61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62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5" t="str">
        <f>IF(ISBLANK($JH$3),"",IF(ISBLANK(Tipy!HX59),"-",SUM(JJ65:JN65)))</f>
        <v>-</v>
      </c>
      <c r="JP65" s="64"/>
      <c r="JQ65" s="61">
        <f>IF(ISBLANK($JV$3),"",IF(ISBLANK(Tipy!ID59),0,IF(AND(Tipy!ID59=Výsledky!$JT$3,Tipy!IF59=Výsledky!$JV$3),60,0)))</f>
        <v>0</v>
      </c>
      <c r="JR65" s="61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61">
        <f>IF(ISBLANK($JV$3),"",IF(OR(Tipy!IG59=Výsledky!$JQ$6,Tipy!IG59=Výsledky!$JQ$7,Tipy!IG59=Výsledky!$JQ$8,Tipy!IG59=Výsledky!$JQ$9),VLOOKUP(Tipy!IG59,'Kategórie hráčov'!$A$2:$B$51,2,FALSE),0))</f>
        <v>20</v>
      </c>
      <c r="JT65" s="61">
        <f>IF(ISBLANK($JV$3),"",IF(OR(Tipy!IH59=Výsledky!$JT$6,Tipy!IH59=Výsledky!$JT$7,Tipy!IH59=Výsledky!$JT$8,Tipy!IH59=Výsledky!$JT$9),VLOOKUP(Tipy!IH59,'Kategórie hráčov'!$A$27:$B$76,2,FALSE),0))</f>
        <v>0</v>
      </c>
      <c r="JU65" s="62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5">
        <f>IF(ISBLANK($JV$3),"",IF(ISBLANK(Tipy!ID59),"-",SUM(JQ65:JU65)))</f>
        <v>50</v>
      </c>
      <c r="JW65" s="64"/>
      <c r="JX65" s="61">
        <f>IF(ISBLANK($KQ$3),"",IF(ISBLANK(Tipy!IJ59),0,IF(AND(Tipy!IJ59=Výsledky!$KO$3,Tipy!IL59=Výsledky!$KQ$3),60,0)))</f>
        <v>0</v>
      </c>
      <c r="JY65" s="61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61">
        <f>IF(ISBLANK($KQ$3),"",IF(OR(Tipy!IM59=Výsledky!$JX$6,Tipy!IM59=Výsledky!$JX$7,Tipy!IM59=Výsledky!$JX$8,Tipy!IM59=Výsledky!$JX$9),IF(VLOOKUP(Tipy!IM59,'Kategórie hráčov'!$A$2:$B$46,2,FALSE)=30,30,20),0))</f>
        <v>0</v>
      </c>
      <c r="KA65" s="61">
        <f>IF(ISBLANK($KQ$3),"",IF(OR(Tipy!IN59=Výsledky!$KA$6,Tipy!IN59=Výsledky!$KA$7,Tipy!IN59=Výsledky!$KA$8,Tipy!IN59=Výsledky!$KA$9),IF(VLOOKUP(Tipy!IN59,'Kategórie hráčov'!$A$2:$B$46,2,FALSE)=30,30,20),0))</f>
        <v>0</v>
      </c>
      <c r="KB65" s="62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5" t="str">
        <f>IF(ISBLANK($KQ$3),"",IF(ISBLANK(Tipy!IJ59),"-",SUM(JX65:KB65)))</f>
        <v>-</v>
      </c>
      <c r="KD65" s="64"/>
      <c r="KE65" s="61">
        <f>IF(ISBLANK($KJ$3),"",IF(ISBLANK(Tipy!IP59),0,IF(AND(Tipy!IP59=Výsledky!$KH$3,Tipy!IR59=Výsledky!$KJ$3),60,0)))</f>
        <v>0</v>
      </c>
      <c r="KF65" s="61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61">
        <f>IF(ISBLANK($KJ$3),"",IF(OR(Tipy!IS59=Výsledky!$KE$6,Tipy!IS59=Výsledky!$KE$7,Tipy!IS59=Výsledky!$KE$8,Tipy!IS59=Výsledky!$KE$9),VLOOKUP(Tipy!IS59,'Kategórie hráčov'!$A$2:$B$51,2,FALSE),0))</f>
        <v>20</v>
      </c>
      <c r="KH65" s="61">
        <f>IF(ISBLANK($KJ$3),"",IF(OR(Tipy!IT59=Výsledky!$KH$6,Tipy!IT59=Výsledky!$KH$7,Tipy!IT59=Výsledky!$KH$8,Tipy!IT59=Výsledky!$KH$9),VLOOKUP(Tipy!IT59,'Kategórie hráčov'!$A$27:$B$76,2,FALSE),0))</f>
        <v>0</v>
      </c>
      <c r="KI65" s="62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5">
        <f>IF(ISBLANK($KJ$3),"",IF(ISBLANK(Tipy!IP59),"-",SUM(KE65:KI65)))</f>
        <v>40</v>
      </c>
      <c r="KK65" s="64"/>
      <c r="KL65" s="61">
        <f>IF(ISBLANK($KQ$3),"",IF(ISBLANK(Tipy!IV59),0,IF(AND(Tipy!IV59=Výsledky!$KO$3,Tipy!IX59=Výsledky!$KQ$3),60,0)))</f>
        <v>0</v>
      </c>
      <c r="KM65" s="61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61">
        <f>IF(ISBLANK($KQ$3),"",IF(OR(Tipy!IY59=Výsledky!$KL$6,Tipy!IY59=Výsledky!$KL$7,Tipy!IY59=Výsledky!$KL$8,Tipy!IY59=Výsledky!$KL$9),VLOOKUP(Tipy!IY59,'Kategórie hráčov'!$A$2:$B$51,2,FALSE),0))</f>
        <v>0</v>
      </c>
      <c r="KO65" s="61">
        <f>IF(ISBLANK($KQ$3),"",IF(OR(Tipy!IZ59=Výsledky!$KO$6,Tipy!IZ59=Výsledky!$KO$7,Tipy!IZ59=Výsledky!$KO$8,Tipy!IZ59=Výsledky!$KO$9),VLOOKUP(Tipy!IZ59,'Kategórie hráčov'!$A$27:$B$76,2,FALSE),0))</f>
        <v>0</v>
      </c>
      <c r="KP65" s="62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5">
        <f>IF(ISBLANK($KJ$3),"",IF(ISBLANK(Tipy!IV59),"-",SUM(KL65:KP65)))</f>
        <v>0</v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>
        <f>IF(ISBLANK($JH$3),"",IF(ISBLANK(Tipy!JU59),0,IF(AND(Tipy!JU59=Výsledky!$JF$3,Tipy!JW59=Výsledky!$JH$3),60,0)))</f>
        <v>0</v>
      </c>
      <c r="LH65" s="61" t="e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>#VALUE!</v>
      </c>
      <c r="LI65" s="61" t="e">
        <f>IF(ISBLANK($JH$3),"",IF(OR(Tipy!JX59=Výsledky!#REF!,Tipy!JX59=Výsledky!#REF!,Tipy!JX59=Výsledky!#REF!,Tipy!JX59=Výsledky!$JJ$9),IF(VLOOKUP(Tipy!JX59,'Kategórie hráčov'!$A$2:$B$46,2,FALSE)=30,30,20),0))</f>
        <v>#REF!</v>
      </c>
      <c r="LJ65" s="61" t="e">
        <f>IF(ISBLANK($JH$3),"",IF(OR(Tipy!JY59=Výsledky!#REF!,Tipy!JY59=Výsledky!#REF!,Tipy!JY59=Výsledky!#REF!,Tipy!JY59=Výsledky!$JM$9),IF(VLOOKUP(Tipy!JY59,'Kategórie hráčov'!$A$2:$B$46,2,FALSE)=30,30,20),0))</f>
        <v>#REF!</v>
      </c>
      <c r="LK65" s="62">
        <f>IF(ISBLANK($JH$3),"",IF(ISBLANK(Tipy!JU59),0,IF(OR(AND(Tipy!JU59=Výsledky!$JF$3,OR(Tipy!JW59=Výsledky!$JH$3+1,Tipy!JW59=Výsledky!$JH$3-1)),AND(Tipy!JW59=Výsledky!$JH$3,OR(Tipy!JU59=Výsledky!$JF$3+1,Tipy!JU59=Výsledky!$JF$3-1))),10,0)))</f>
        <v>0</v>
      </c>
      <c r="LL65" s="65" t="e">
        <f>IF(ISBLANK($JH$3),"",IF(ISBLANK(Tipy!JU59),"-",SUM(LG65:LK65)))</f>
        <v>#VALUE!</v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>
        <f>IF(ISBLANK($JH$3),"",IF(ISBLANK(Tipy!KI59),0,IF(AND(Tipy!KI59=Výsledky!$JF$3,Tipy!KK59=Výsledky!$JH$3),60,0)))</f>
        <v>0</v>
      </c>
      <c r="LV65" s="61" t="e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>#VALUE!</v>
      </c>
      <c r="LW65" s="61" t="e">
        <f>IF(ISBLANK($JH$3),"",IF(OR(Tipy!KL59=Výsledky!#REF!,Tipy!KL59=Výsledky!#REF!,Tipy!KL59=Výsledky!#REF!,Tipy!KL59=Výsledky!$JJ$9),IF(VLOOKUP(Tipy!KL59,'Kategórie hráčov'!$A$2:$B$46,2,FALSE)=30,30,20),0))</f>
        <v>#REF!</v>
      </c>
      <c r="LX65" s="61" t="e">
        <f>IF(ISBLANK($JH$3),"",IF(OR(Tipy!KM59=Výsledky!#REF!,Tipy!KM59=Výsledky!#REF!,Tipy!KM59=Výsledky!#REF!,Tipy!KM59=Výsledky!$JM$9),IF(VLOOKUP(Tipy!KM59,'Kategórie hráčov'!$A$2:$B$46,2,FALSE)=30,30,20),0))</f>
        <v>#REF!</v>
      </c>
      <c r="LY65" s="62">
        <f>IF(ISBLANK($JH$3),"",IF(ISBLANK(Tipy!KI59),0,IF(OR(AND(Tipy!KI59=Výsledky!$JF$3,OR(Tipy!KK59=Výsledky!$JH$3+1,Tipy!KK59=Výsledky!$JH$3-1)),AND(Tipy!KK59=Výsledky!$JH$3,OR(Tipy!KI59=Výsledky!$JF$3+1,Tipy!KI59=Výsledky!$JF$3-1))),10,0)))</f>
        <v>0</v>
      </c>
      <c r="LZ65" s="65" t="e">
        <f>IF(ISBLANK($JH$3),"",IF(ISBLANK(Tipy!KI59),"-",SUM(LU65:LY65)))</f>
        <v>#VALUE!</v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>
        <f>IF(ISBLANK($JA$3),"",IF(ISBLANK(Tipy!HL60),0,IF(AND(Tipy!HL60=Výsledky!$IY$3,Tipy!HN60=Výsledky!$JA$3),60,0)))</f>
        <v>0</v>
      </c>
      <c r="IW66" s="61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61">
        <f>IF(ISBLANK($JA$3),"",IF(OR(Tipy!HO60=Výsledky!$IV$6,Tipy!HO60=Výsledky!$IV$7,Tipy!HO60=Výsledky!$IV$8,Tipy!HO60=Výsledky!$IV$9),IF(VLOOKUP(Tipy!HO60,'Kategórie hráčov'!$A$2:$B$46,2,FALSE)=30,30,20),0))</f>
        <v>0</v>
      </c>
      <c r="IY66" s="61">
        <f>IF(ISBLANK($JA$3),"",IF(OR(Tipy!HP60=Výsledky!$IY$6,Tipy!HP60=Výsledky!$IY$7,Tipy!HP60=Výsledky!$IY$8,Tipy!HP60=Výsledky!$IY$9),IF(VLOOKUP(Tipy!HP60,'Kategórie hráčov'!$A$2:$B$46,2,FALSE)=30,30,20),0))</f>
        <v>0</v>
      </c>
      <c r="IZ66" s="62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5">
        <f>IF(ISBLANK($JA$3),"",IF(ISBLANK(Tipy!HL60),"-",SUM(IV66:IZ66)))</f>
        <v>0</v>
      </c>
      <c r="JB66" s="64"/>
      <c r="JC66" s="102">
        <f>IF(ISBLANK($JH$3),"",IF(ISBLANK(Tipy!HR60),0,IF(AND(Tipy!HR60=Výsledky!$JF$3,Tipy!HT60=Výsledky!$JH$3),60,0)))</f>
        <v>0</v>
      </c>
      <c r="JD66" s="101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101">
        <f>IF(ISBLANK($JH$3),"",IF(OR(Tipy!HU60=Výsledky!$JC$6,Tipy!HU60=Výsledky!$JC$7,Tipy!HU60=Výsledky!$JC$8,Tipy!HU60=Výsledky!$JC$9),VLOOKUP(Tipy!HU60,'Kategórie hráčov'!$A$2:$B$51,2,FALSE),0))</f>
        <v>0</v>
      </c>
      <c r="JF66" s="101">
        <f>IF(ISBLANK($JH$3),"",IF(OR(Tipy!HV60=Výsledky!$JF$6,Tipy!HV60=Výsledky!$JF$7,Tipy!HV60=Výsledky!$JF$8,Tipy!HV60=Výsledky!$JF$9),VLOOKUP(Tipy!HV60,'Kategórie hráčov'!$A$27:$B$76,2,FALSE),0))</f>
        <v>20</v>
      </c>
      <c r="JG66" s="303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63">
        <f>IF(ISBLANK($JH$3),"",IF(ISBLANK(Tipy!HR60),"-",SUM(JC66:JG66)))</f>
        <v>50</v>
      </c>
      <c r="JI66" s="64"/>
      <c r="JJ66" s="61">
        <f>IF(ISBLANK($JH$3),"",IF(ISBLANK(Tipy!HX60),0,IF(AND(Tipy!HX60=Výsledky!$JF$3,Tipy!HZ60=Výsledky!$JH$3),60,0)))</f>
        <v>0</v>
      </c>
      <c r="JK66" s="61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61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61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62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5" t="str">
        <f>IF(ISBLANK($JH$3),"",IF(ISBLANK(Tipy!HX60),"-",SUM(JJ66:JN66)))</f>
        <v>-</v>
      </c>
      <c r="JP66" s="64"/>
      <c r="JQ66" s="61">
        <f>IF(ISBLANK($JV$3),"",IF(ISBLANK(Tipy!ID60),0,IF(AND(Tipy!ID60=Výsledky!$JT$3,Tipy!IF60=Výsledky!$JV$3),60,0)))</f>
        <v>0</v>
      </c>
      <c r="JR66" s="61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61">
        <f>IF(ISBLANK($JV$3),"",IF(OR(Tipy!IG60=Výsledky!$JQ$6,Tipy!IG60=Výsledky!$JQ$7,Tipy!IG60=Výsledky!$JQ$8,Tipy!IG60=Výsledky!$JQ$9),VLOOKUP(Tipy!IG60,'Kategórie hráčov'!$A$2:$B$51,2,FALSE),0))</f>
        <v>0</v>
      </c>
      <c r="JT66" s="61">
        <f>IF(ISBLANK($JV$3),"",IF(OR(Tipy!IH60=Výsledky!$JT$6,Tipy!IH60=Výsledky!$JT$7,Tipy!IH60=Výsledky!$JT$8,Tipy!IH60=Výsledky!$JT$9),VLOOKUP(Tipy!IH60,'Kategórie hráčov'!$A$27:$B$76,2,FALSE),0))</f>
        <v>20</v>
      </c>
      <c r="JU66" s="62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5">
        <f>IF(ISBLANK($JV$3),"",IF(ISBLANK(Tipy!ID60),"-",SUM(JQ66:JU66)))</f>
        <v>40</v>
      </c>
      <c r="JW66" s="64"/>
      <c r="JX66" s="61">
        <f>IF(ISBLANK($KQ$3),"",IF(ISBLANK(Tipy!IJ60),0,IF(AND(Tipy!IJ60=Výsledky!$KO$3,Tipy!IL60=Výsledky!$KQ$3),60,0)))</f>
        <v>0</v>
      </c>
      <c r="JY66" s="61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61">
        <f>IF(ISBLANK($KQ$3),"",IF(OR(Tipy!IM60=Výsledky!$JX$6,Tipy!IM60=Výsledky!$JX$7,Tipy!IM60=Výsledky!$JX$8,Tipy!IM60=Výsledky!$JX$9),IF(VLOOKUP(Tipy!IM60,'Kategórie hráčov'!$A$2:$B$46,2,FALSE)=30,30,20),0))</f>
        <v>0</v>
      </c>
      <c r="KA66" s="61">
        <f>IF(ISBLANK($KQ$3),"",IF(OR(Tipy!IN60=Výsledky!$KA$6,Tipy!IN60=Výsledky!$KA$7,Tipy!IN60=Výsledky!$KA$8,Tipy!IN60=Výsledky!$KA$9),IF(VLOOKUP(Tipy!IN60,'Kategórie hráčov'!$A$2:$B$46,2,FALSE)=30,30,20),0))</f>
        <v>0</v>
      </c>
      <c r="KB66" s="62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5" t="str">
        <f>IF(ISBLANK($KQ$3),"",IF(ISBLANK(Tipy!IJ60),"-",SUM(JX66:KB66)))</f>
        <v>-</v>
      </c>
      <c r="KD66" s="64"/>
      <c r="KE66" s="61">
        <f>IF(ISBLANK($KJ$3),"",IF(ISBLANK(Tipy!IP60),0,IF(AND(Tipy!IP60=Výsledky!$KH$3,Tipy!IR60=Výsledky!$KJ$3),60,0)))</f>
        <v>0</v>
      </c>
      <c r="KF66" s="61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61">
        <f>IF(ISBLANK($KJ$3),"",IF(OR(Tipy!IS60=Výsledky!$KE$6,Tipy!IS60=Výsledky!$KE$7,Tipy!IS60=Výsledky!$KE$8,Tipy!IS60=Výsledky!$KE$9),VLOOKUP(Tipy!IS60,'Kategórie hráčov'!$A$2:$B$51,2,FALSE),0))</f>
        <v>20</v>
      </c>
      <c r="KH66" s="61">
        <f>IF(ISBLANK($KJ$3),"",IF(OR(Tipy!IT60=Výsledky!$KH$6,Tipy!IT60=Výsledky!$KH$7,Tipy!IT60=Výsledky!$KH$8,Tipy!IT60=Výsledky!$KH$9),VLOOKUP(Tipy!IT60,'Kategórie hráčov'!$A$27:$B$76,2,FALSE),0))</f>
        <v>0</v>
      </c>
      <c r="KI66" s="62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5">
        <f>IF(ISBLANK($KJ$3),"",IF(ISBLANK(Tipy!IP60),"-",SUM(KE66:KI66)))</f>
        <v>50</v>
      </c>
      <c r="KK66" s="64"/>
      <c r="KL66" s="61">
        <f>IF(ISBLANK($KQ$3),"",IF(ISBLANK(Tipy!IV60),0,IF(AND(Tipy!IV60=Výsledky!$KO$3,Tipy!IX60=Výsledky!$KQ$3),60,0)))</f>
        <v>0</v>
      </c>
      <c r="KM66" s="61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61">
        <f>IF(ISBLANK($KQ$3),"",IF(OR(Tipy!IY60=Výsledky!$KL$6,Tipy!IY60=Výsledky!$KL$7,Tipy!IY60=Výsledky!$KL$8,Tipy!IY60=Výsledky!$KL$9),VLOOKUP(Tipy!IY60,'Kategórie hráčov'!$A$2:$B$51,2,FALSE),0))</f>
        <v>0</v>
      </c>
      <c r="KO66" s="61">
        <f>IF(ISBLANK($KQ$3),"",IF(OR(Tipy!IZ60=Výsledky!$KO$6,Tipy!IZ60=Výsledky!$KO$7,Tipy!IZ60=Výsledky!$KO$8,Tipy!IZ60=Výsledky!$KO$9),VLOOKUP(Tipy!IZ60,'Kategórie hráčov'!$A$27:$B$76,2,FALSE),0))</f>
        <v>0</v>
      </c>
      <c r="KP66" s="62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5">
        <f>IF(ISBLANK($KJ$3),"",IF(ISBLANK(Tipy!IV60),"-",SUM(KL66:KP66)))</f>
        <v>20</v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>
        <f>IF(ISBLANK($JH$3),"",IF(ISBLANK(Tipy!JU60),0,IF(AND(Tipy!JU60=Výsledky!$JF$3,Tipy!JW60=Výsledky!$JH$3),60,0)))</f>
        <v>0</v>
      </c>
      <c r="LH66" s="61" t="e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>#VALUE!</v>
      </c>
      <c r="LI66" s="61" t="e">
        <f>IF(ISBLANK($JH$3),"",IF(OR(Tipy!JX60=Výsledky!#REF!,Tipy!JX60=Výsledky!#REF!,Tipy!JX60=Výsledky!#REF!,Tipy!JX60=Výsledky!$JJ$9),IF(VLOOKUP(Tipy!JX60,'Kategórie hráčov'!$A$2:$B$46,2,FALSE)=30,30,20),0))</f>
        <v>#REF!</v>
      </c>
      <c r="LJ66" s="61" t="e">
        <f>IF(ISBLANK($JH$3),"",IF(OR(Tipy!JY60=Výsledky!#REF!,Tipy!JY60=Výsledky!#REF!,Tipy!JY60=Výsledky!#REF!,Tipy!JY60=Výsledky!$JM$9),IF(VLOOKUP(Tipy!JY60,'Kategórie hráčov'!$A$2:$B$46,2,FALSE)=30,30,20),0))</f>
        <v>#REF!</v>
      </c>
      <c r="LK66" s="62">
        <f>IF(ISBLANK($JH$3),"",IF(ISBLANK(Tipy!JU60),0,IF(OR(AND(Tipy!JU60=Výsledky!$JF$3,OR(Tipy!JW60=Výsledky!$JH$3+1,Tipy!JW60=Výsledky!$JH$3-1)),AND(Tipy!JW60=Výsledky!$JH$3,OR(Tipy!JU60=Výsledky!$JF$3+1,Tipy!JU60=Výsledky!$JF$3-1))),10,0)))</f>
        <v>0</v>
      </c>
      <c r="LL66" s="65" t="e">
        <f>IF(ISBLANK($JH$3),"",IF(ISBLANK(Tipy!JU60),"-",SUM(LG66:LK66)))</f>
        <v>#VALUE!</v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>
        <f>IF(ISBLANK($JH$3),"",IF(ISBLANK(Tipy!KI60),0,IF(AND(Tipy!KI60=Výsledky!$JF$3,Tipy!KK60=Výsledky!$JH$3),60,0)))</f>
        <v>0</v>
      </c>
      <c r="LV66" s="61" t="e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>#VALUE!</v>
      </c>
      <c r="LW66" s="61" t="e">
        <f>IF(ISBLANK($JH$3),"",IF(OR(Tipy!KL60=Výsledky!#REF!,Tipy!KL60=Výsledky!#REF!,Tipy!KL60=Výsledky!#REF!,Tipy!KL60=Výsledky!$JJ$9),IF(VLOOKUP(Tipy!KL60,'Kategórie hráčov'!$A$2:$B$46,2,FALSE)=30,30,20),0))</f>
        <v>#REF!</v>
      </c>
      <c r="LX66" s="61" t="e">
        <f>IF(ISBLANK($JH$3),"",IF(OR(Tipy!KM60=Výsledky!#REF!,Tipy!KM60=Výsledky!#REF!,Tipy!KM60=Výsledky!#REF!,Tipy!KM60=Výsledky!$JM$9),IF(VLOOKUP(Tipy!KM60,'Kategórie hráčov'!$A$2:$B$46,2,FALSE)=30,30,20),0))</f>
        <v>#REF!</v>
      </c>
      <c r="LY66" s="62">
        <f>IF(ISBLANK($JH$3),"",IF(ISBLANK(Tipy!KI60),0,IF(OR(AND(Tipy!KI60=Výsledky!$JF$3,OR(Tipy!KK60=Výsledky!$JH$3+1,Tipy!KK60=Výsledky!$JH$3-1)),AND(Tipy!KK60=Výsledky!$JH$3,OR(Tipy!KI60=Výsledky!$JF$3+1,Tipy!KI60=Výsledky!$JF$3-1))),10,0)))</f>
        <v>0</v>
      </c>
      <c r="LZ66" s="65" t="e">
        <f>IF(ISBLANK($JH$3),"",IF(ISBLANK(Tipy!KI60),"-",SUM(LU66:LY66)))</f>
        <v>#VALUE!</v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>
        <f>IF(ISBLANK($JA$3),"",IF(ISBLANK(Tipy!HL61),0,IF(AND(Tipy!HL61=Výsledky!$IY$3,Tipy!HN61=Výsledky!$JA$3),60,0)))</f>
        <v>0</v>
      </c>
      <c r="IW67" s="61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61">
        <f>IF(ISBLANK($JA$3),"",IF(OR(Tipy!HO61=Výsledky!$IV$6,Tipy!HO61=Výsledky!$IV$7,Tipy!HO61=Výsledky!$IV$8,Tipy!HO61=Výsledky!$IV$9),IF(VLOOKUP(Tipy!HO61,'Kategórie hráčov'!$A$2:$B$46,2,FALSE)=30,30,20),0))</f>
        <v>0</v>
      </c>
      <c r="IY67" s="61">
        <f>IF(ISBLANK($JA$3),"",IF(OR(Tipy!HP61=Výsledky!$IY$6,Tipy!HP61=Výsledky!$IY$7,Tipy!HP61=Výsledky!$IY$8,Tipy!HP61=Výsledky!$IY$9),IF(VLOOKUP(Tipy!HP61,'Kategórie hráčov'!$A$2:$B$46,2,FALSE)=30,30,20),0))</f>
        <v>0</v>
      </c>
      <c r="IZ67" s="62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5">
        <f>IF(ISBLANK($JA$3),"",IF(ISBLANK(Tipy!HL61),"-",SUM(IV67:IZ67)))</f>
        <v>0</v>
      </c>
      <c r="JB67" s="64"/>
      <c r="JC67" s="102">
        <f>IF(ISBLANK($JH$3),"",IF(ISBLANK(Tipy!HR61),0,IF(AND(Tipy!HR61=Výsledky!$JF$3,Tipy!HT61=Výsledky!$JH$3),60,0)))</f>
        <v>60</v>
      </c>
      <c r="JD67" s="101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01">
        <f>IF(ISBLANK($JH$3),"",IF(OR(Tipy!HU61=Výsledky!$JC$6,Tipy!HU61=Výsledky!$JC$7,Tipy!HU61=Výsledky!$JC$8,Tipy!HU61=Výsledky!$JC$9),VLOOKUP(Tipy!HU61,'Kategórie hráčov'!$A$2:$B$51,2,FALSE),0))</f>
        <v>20</v>
      </c>
      <c r="JF67" s="101">
        <f>IF(ISBLANK($JH$3),"",IF(OR(Tipy!HV61=Výsledky!$JF$6,Tipy!HV61=Výsledky!$JF$7,Tipy!HV61=Výsledky!$JF$8,Tipy!HV61=Výsledky!$JF$9),VLOOKUP(Tipy!HV61,'Kategórie hráčov'!$A$27:$B$76,2,FALSE),0))</f>
        <v>30</v>
      </c>
      <c r="JG67" s="30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63">
        <f>IF(ISBLANK($JH$3),"",IF(ISBLANK(Tipy!HR61),"-",SUM(JC67:JG67)))</f>
        <v>110</v>
      </c>
      <c r="JI67" s="64"/>
      <c r="JJ67" s="61">
        <f>IF(ISBLANK($JH$3),"",IF(ISBLANK(Tipy!HX61),0,IF(AND(Tipy!HX61=Výsledky!$JF$3,Tipy!HZ61=Výsledky!$JH$3),60,0)))</f>
        <v>0</v>
      </c>
      <c r="JK67" s="61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61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61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62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5" t="str">
        <f>IF(ISBLANK($JH$3),"",IF(ISBLANK(Tipy!HX61),"-",SUM(JJ67:JN67)))</f>
        <v>-</v>
      </c>
      <c r="JP67" s="64"/>
      <c r="JQ67" s="61">
        <f>IF(ISBLANK($JV$3),"",IF(ISBLANK(Tipy!ID61),0,IF(AND(Tipy!ID61=Výsledky!$JT$3,Tipy!IF61=Výsledky!$JV$3),60,0)))</f>
        <v>0</v>
      </c>
      <c r="JR67" s="61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61">
        <f>IF(ISBLANK($JV$3),"",IF(OR(Tipy!IG61=Výsledky!$JQ$6,Tipy!IG61=Výsledky!$JQ$7,Tipy!IG61=Výsledky!$JQ$8,Tipy!IG61=Výsledky!$JQ$9),VLOOKUP(Tipy!IG61,'Kategórie hráčov'!$A$2:$B$51,2,FALSE),0))</f>
        <v>0</v>
      </c>
      <c r="JT67" s="61">
        <f>IF(ISBLANK($JV$3),"",IF(OR(Tipy!IH61=Výsledky!$JT$6,Tipy!IH61=Výsledky!$JT$7,Tipy!IH61=Výsledky!$JT$8,Tipy!IH61=Výsledky!$JT$9),VLOOKUP(Tipy!IH61,'Kategórie hráčov'!$A$27:$B$76,2,FALSE),0))</f>
        <v>0</v>
      </c>
      <c r="JU67" s="62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5" t="str">
        <f>IF(ISBLANK($JV$3),"",IF(ISBLANK(Tipy!ID61),"-",SUM(JQ67:JU67)))</f>
        <v>-</v>
      </c>
      <c r="JW67" s="64"/>
      <c r="JX67" s="61">
        <f>IF(ISBLANK($KQ$3),"",IF(ISBLANK(Tipy!IJ61),0,IF(AND(Tipy!IJ61=Výsledky!$KO$3,Tipy!IL61=Výsledky!$KQ$3),60,0)))</f>
        <v>0</v>
      </c>
      <c r="JY67" s="61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61">
        <f>IF(ISBLANK($KQ$3),"",IF(OR(Tipy!IM61=Výsledky!$JX$6,Tipy!IM61=Výsledky!$JX$7,Tipy!IM61=Výsledky!$JX$8,Tipy!IM61=Výsledky!$JX$9),IF(VLOOKUP(Tipy!IM61,'Kategórie hráčov'!$A$2:$B$46,2,FALSE)=30,30,20),0))</f>
        <v>0</v>
      </c>
      <c r="KA67" s="61">
        <f>IF(ISBLANK($KQ$3),"",IF(OR(Tipy!IN61=Výsledky!$KA$6,Tipy!IN61=Výsledky!$KA$7,Tipy!IN61=Výsledky!$KA$8,Tipy!IN61=Výsledky!$KA$9),IF(VLOOKUP(Tipy!IN61,'Kategórie hráčov'!$A$2:$B$46,2,FALSE)=30,30,20),0))</f>
        <v>0</v>
      </c>
      <c r="KB67" s="62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5" t="str">
        <f>IF(ISBLANK($KQ$3),"",IF(ISBLANK(Tipy!IJ61),"-",SUM(JX67:KB67)))</f>
        <v>-</v>
      </c>
      <c r="KD67" s="64"/>
      <c r="KE67" s="61">
        <f>IF(ISBLANK($KJ$3),"",IF(ISBLANK(Tipy!IP61),0,IF(AND(Tipy!IP61=Výsledky!$KH$3,Tipy!IR61=Výsledky!$KJ$3),60,0)))</f>
        <v>0</v>
      </c>
      <c r="KF67" s="61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61">
        <f>IF(ISBLANK($KJ$3),"",IF(OR(Tipy!IS61=Výsledky!$KE$6,Tipy!IS61=Výsledky!$KE$7,Tipy!IS61=Výsledky!$KE$8,Tipy!IS61=Výsledky!$KE$9),VLOOKUP(Tipy!IS61,'Kategórie hráčov'!$A$2:$B$51,2,FALSE),0))</f>
        <v>20</v>
      </c>
      <c r="KH67" s="61">
        <f>IF(ISBLANK($KJ$3),"",IF(OR(Tipy!IT61=Výsledky!$KH$6,Tipy!IT61=Výsledky!$KH$7,Tipy!IT61=Výsledky!$KH$8,Tipy!IT61=Výsledky!$KH$9),VLOOKUP(Tipy!IT61,'Kategórie hráčov'!$A$27:$B$76,2,FALSE),0))</f>
        <v>0</v>
      </c>
      <c r="KI67" s="62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5">
        <f>IF(ISBLANK($KJ$3),"",IF(ISBLANK(Tipy!IP61),"-",SUM(KE67:KI67)))</f>
        <v>50</v>
      </c>
      <c r="KK67" s="64"/>
      <c r="KL67" s="61">
        <f>IF(ISBLANK($KQ$3),"",IF(ISBLANK(Tipy!IV61),0,IF(AND(Tipy!IV61=Výsledky!$KO$3,Tipy!IX61=Výsledky!$KQ$3),60,0)))</f>
        <v>0</v>
      </c>
      <c r="KM67" s="61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61">
        <f>IF(ISBLANK($KQ$3),"",IF(OR(Tipy!IY61=Výsledky!$KL$6,Tipy!IY61=Výsledky!$KL$7,Tipy!IY61=Výsledky!$KL$8,Tipy!IY61=Výsledky!$KL$9),VLOOKUP(Tipy!IY61,'Kategórie hráčov'!$A$2:$B$51,2,FALSE),0))</f>
        <v>0</v>
      </c>
      <c r="KO67" s="61">
        <f>IF(ISBLANK($KQ$3),"",IF(OR(Tipy!IZ61=Výsledky!$KO$6,Tipy!IZ61=Výsledky!$KO$7,Tipy!IZ61=Výsledky!$KO$8,Tipy!IZ61=Výsledky!$KO$9),VLOOKUP(Tipy!IZ61,'Kategórie hráčov'!$A$27:$B$76,2,FALSE),0))</f>
        <v>0</v>
      </c>
      <c r="KP67" s="62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5">
        <f>IF(ISBLANK($KJ$3),"",IF(ISBLANK(Tipy!IV61),"-",SUM(KL67:KP67)))</f>
        <v>20</v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>
        <f>IF(ISBLANK($JH$3),"",IF(ISBLANK(Tipy!JU61),0,IF(AND(Tipy!JU61=Výsledky!$JF$3,Tipy!JW61=Výsledky!$JH$3),60,0)))</f>
        <v>0</v>
      </c>
      <c r="LH67" s="61" t="e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>#VALUE!</v>
      </c>
      <c r="LI67" s="61" t="e">
        <f>IF(ISBLANK($JH$3),"",IF(OR(Tipy!JX61=Výsledky!#REF!,Tipy!JX61=Výsledky!#REF!,Tipy!JX61=Výsledky!#REF!,Tipy!JX61=Výsledky!$JJ$9),IF(VLOOKUP(Tipy!JX61,'Kategórie hráčov'!$A$2:$B$46,2,FALSE)=30,30,20),0))</f>
        <v>#REF!</v>
      </c>
      <c r="LJ67" s="61" t="e">
        <f>IF(ISBLANK($JH$3),"",IF(OR(Tipy!JY61=Výsledky!#REF!,Tipy!JY61=Výsledky!#REF!,Tipy!JY61=Výsledky!#REF!,Tipy!JY61=Výsledky!$JM$9),IF(VLOOKUP(Tipy!JY61,'Kategórie hráčov'!$A$2:$B$46,2,FALSE)=30,30,20),0))</f>
        <v>#REF!</v>
      </c>
      <c r="LK67" s="62">
        <f>IF(ISBLANK($JH$3),"",IF(ISBLANK(Tipy!JU61),0,IF(OR(AND(Tipy!JU61=Výsledky!$JF$3,OR(Tipy!JW61=Výsledky!$JH$3+1,Tipy!JW61=Výsledky!$JH$3-1)),AND(Tipy!JW61=Výsledky!$JH$3,OR(Tipy!JU61=Výsledky!$JF$3+1,Tipy!JU61=Výsledky!$JF$3-1))),10,0)))</f>
        <v>0</v>
      </c>
      <c r="LL67" s="65" t="e">
        <f>IF(ISBLANK($JH$3),"",IF(ISBLANK(Tipy!JU61),"-",SUM(LG67:LK67)))</f>
        <v>#VALUE!</v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>
        <f>IF(ISBLANK($JH$3),"",IF(ISBLANK(Tipy!KI61),0,IF(AND(Tipy!KI61=Výsledky!$JF$3,Tipy!KK61=Výsledky!$JH$3),60,0)))</f>
        <v>0</v>
      </c>
      <c r="LV67" s="61" t="e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>#VALUE!</v>
      </c>
      <c r="LW67" s="61" t="e">
        <f>IF(ISBLANK($JH$3),"",IF(OR(Tipy!KL61=Výsledky!#REF!,Tipy!KL61=Výsledky!#REF!,Tipy!KL61=Výsledky!#REF!,Tipy!KL61=Výsledky!$JJ$9),IF(VLOOKUP(Tipy!KL61,'Kategórie hráčov'!$A$2:$B$46,2,FALSE)=30,30,20),0))</f>
        <v>#REF!</v>
      </c>
      <c r="LX67" s="61" t="e">
        <f>IF(ISBLANK($JH$3),"",IF(OR(Tipy!KM61=Výsledky!#REF!,Tipy!KM61=Výsledky!#REF!,Tipy!KM61=Výsledky!#REF!,Tipy!KM61=Výsledky!$JM$9),IF(VLOOKUP(Tipy!KM61,'Kategórie hráčov'!$A$2:$B$46,2,FALSE)=30,30,20),0))</f>
        <v>#REF!</v>
      </c>
      <c r="LY67" s="62">
        <f>IF(ISBLANK($JH$3),"",IF(ISBLANK(Tipy!KI61),0,IF(OR(AND(Tipy!KI61=Výsledky!$JF$3,OR(Tipy!KK61=Výsledky!$JH$3+1,Tipy!KK61=Výsledky!$JH$3-1)),AND(Tipy!KK61=Výsledky!$JH$3,OR(Tipy!KI61=Výsledky!$JF$3+1,Tipy!KI61=Výsledky!$JF$3-1))),10,0)))</f>
        <v>0</v>
      </c>
      <c r="LZ67" s="65" t="e">
        <f>IF(ISBLANK($JH$3),"",IF(ISBLANK(Tipy!KI61),"-",SUM(LU67:LY67)))</f>
        <v>#VALUE!</v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>
        <f>IF(ISBLANK($JA$3),"",IF(ISBLANK(Tipy!HL62),0,IF(AND(Tipy!HL62=Výsledky!$IY$3,Tipy!HN62=Výsledky!$JA$3),60,0)))</f>
        <v>0</v>
      </c>
      <c r="IW68" s="61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61">
        <f>IF(ISBLANK($JA$3),"",IF(OR(Tipy!HO62=Výsledky!$IV$6,Tipy!HO62=Výsledky!$IV$7,Tipy!HO62=Výsledky!$IV$8,Tipy!HO62=Výsledky!$IV$9),IF(VLOOKUP(Tipy!HO62,'Kategórie hráčov'!$A$2:$B$46,2,FALSE)=30,30,20),0))</f>
        <v>0</v>
      </c>
      <c r="IY68" s="61">
        <f>IF(ISBLANK($JA$3),"",IF(OR(Tipy!HP62=Výsledky!$IY$6,Tipy!HP62=Výsledky!$IY$7,Tipy!HP62=Výsledky!$IY$8,Tipy!HP62=Výsledky!$IY$9),IF(VLOOKUP(Tipy!HP62,'Kategórie hráčov'!$A$2:$B$46,2,FALSE)=30,30,20),0))</f>
        <v>0</v>
      </c>
      <c r="IZ68" s="62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5" t="str">
        <f>IF(ISBLANK($JA$3),"",IF(ISBLANK(Tipy!HL62),"-",SUM(IV68:IZ68)))</f>
        <v>-</v>
      </c>
      <c r="JB68" s="64"/>
      <c r="JC68" s="102">
        <f>IF(ISBLANK($JH$3),"",IF(ISBLANK(Tipy!HR62),0,IF(AND(Tipy!HR62=Výsledky!$JF$3,Tipy!HT62=Výsledky!$JH$3),60,0)))</f>
        <v>0</v>
      </c>
      <c r="JD68" s="101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01">
        <f>IF(ISBLANK($JH$3),"",IF(OR(Tipy!HU62=Výsledky!$JC$6,Tipy!HU62=Výsledky!$JC$7,Tipy!HU62=Výsledky!$JC$8,Tipy!HU62=Výsledky!$JC$9),VLOOKUP(Tipy!HU62,'Kategórie hráčov'!$A$2:$B$51,2,FALSE),0))</f>
        <v>0</v>
      </c>
      <c r="JF68" s="101">
        <f>IF(ISBLANK($JH$3),"",IF(OR(Tipy!HV62=Výsledky!$JF$6,Tipy!HV62=Výsledky!$JF$7,Tipy!HV62=Výsledky!$JF$8,Tipy!HV62=Výsledky!$JF$9),VLOOKUP(Tipy!HV62,'Kategórie hráčov'!$A$27:$B$76,2,FALSE),0))</f>
        <v>0</v>
      </c>
      <c r="JG68" s="30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63" t="str">
        <f>IF(ISBLANK($JH$3),"",IF(ISBLANK(Tipy!HR62),"-",SUM(JC68:JG68)))</f>
        <v>-</v>
      </c>
      <c r="JI68" s="64"/>
      <c r="JJ68" s="61">
        <f>IF(ISBLANK($JH$3),"",IF(ISBLANK(Tipy!HX62),0,IF(AND(Tipy!HX62=Výsledky!$JF$3,Tipy!HZ62=Výsledky!$JH$3),60,0)))</f>
        <v>0</v>
      </c>
      <c r="JK68" s="61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61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61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62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5" t="str">
        <f>IF(ISBLANK($JH$3),"",IF(ISBLANK(Tipy!HX62),"-",SUM(JJ68:JN68)))</f>
        <v>-</v>
      </c>
      <c r="JP68" s="64"/>
      <c r="JQ68" s="61">
        <f>IF(ISBLANK($JV$3),"",IF(ISBLANK(Tipy!ID62),0,IF(AND(Tipy!ID62=Výsledky!$JT$3,Tipy!IF62=Výsledky!$JV$3),60,0)))</f>
        <v>0</v>
      </c>
      <c r="JR68" s="61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61">
        <f>IF(ISBLANK($JV$3),"",IF(OR(Tipy!IG62=Výsledky!$JQ$6,Tipy!IG62=Výsledky!$JQ$7,Tipy!IG62=Výsledky!$JQ$8,Tipy!IG62=Výsledky!$JQ$9),VLOOKUP(Tipy!IG62,'Kategórie hráčov'!$A$2:$B$51,2,FALSE),0))</f>
        <v>0</v>
      </c>
      <c r="JT68" s="61">
        <f>IF(ISBLANK($JV$3),"",IF(OR(Tipy!IH62=Výsledky!$JT$6,Tipy!IH62=Výsledky!$JT$7,Tipy!IH62=Výsledky!$JT$8,Tipy!IH62=Výsledky!$JT$9),VLOOKUP(Tipy!IH62,'Kategórie hráčov'!$A$27:$B$76,2,FALSE),0))</f>
        <v>0</v>
      </c>
      <c r="JU68" s="62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5" t="str">
        <f>IF(ISBLANK($JV$3),"",IF(ISBLANK(Tipy!ID62),"-",SUM(JQ68:JU68)))</f>
        <v>-</v>
      </c>
      <c r="JW68" s="64"/>
      <c r="JX68" s="61">
        <f>IF(ISBLANK($KQ$3),"",IF(ISBLANK(Tipy!IJ62),0,IF(AND(Tipy!IJ62=Výsledky!$KO$3,Tipy!IL62=Výsledky!$KQ$3),60,0)))</f>
        <v>0</v>
      </c>
      <c r="JY68" s="61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61">
        <f>IF(ISBLANK($KQ$3),"",IF(OR(Tipy!IM62=Výsledky!$JX$6,Tipy!IM62=Výsledky!$JX$7,Tipy!IM62=Výsledky!$JX$8,Tipy!IM62=Výsledky!$JX$9),IF(VLOOKUP(Tipy!IM62,'Kategórie hráčov'!$A$2:$B$46,2,FALSE)=30,30,20),0))</f>
        <v>0</v>
      </c>
      <c r="KA68" s="61">
        <f>IF(ISBLANK($KQ$3),"",IF(OR(Tipy!IN62=Výsledky!$KA$6,Tipy!IN62=Výsledky!$KA$7,Tipy!IN62=Výsledky!$KA$8,Tipy!IN62=Výsledky!$KA$9),IF(VLOOKUP(Tipy!IN62,'Kategórie hráčov'!$A$2:$B$46,2,FALSE)=30,30,20),0))</f>
        <v>0</v>
      </c>
      <c r="KB68" s="62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5" t="str">
        <f>IF(ISBLANK($KQ$3),"",IF(ISBLANK(Tipy!IJ62),"-",SUM(JX68:KB68)))</f>
        <v>-</v>
      </c>
      <c r="KD68" s="64"/>
      <c r="KE68" s="61">
        <f>IF(ISBLANK($KJ$3),"",IF(ISBLANK(Tipy!IP62),0,IF(AND(Tipy!IP62=Výsledky!$KH$3,Tipy!IR62=Výsledky!$KJ$3),60,0)))</f>
        <v>0</v>
      </c>
      <c r="KF68" s="61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61">
        <f>IF(ISBLANK($KJ$3),"",IF(OR(Tipy!IS62=Výsledky!$KE$6,Tipy!IS62=Výsledky!$KE$7,Tipy!IS62=Výsledky!$KE$8,Tipy!IS62=Výsledky!$KE$9),VLOOKUP(Tipy!IS62,'Kategórie hráčov'!$A$2:$B$51,2,FALSE),0))</f>
        <v>0</v>
      </c>
      <c r="KH68" s="61">
        <f>IF(ISBLANK($KJ$3),"",IF(OR(Tipy!IT62=Výsledky!$KH$6,Tipy!IT62=Výsledky!$KH$7,Tipy!IT62=Výsledky!$KH$8,Tipy!IT62=Výsledky!$KH$9),VLOOKUP(Tipy!IT62,'Kategórie hráčov'!$A$27:$B$76,2,FALSE),0))</f>
        <v>0</v>
      </c>
      <c r="KI68" s="62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5" t="str">
        <f>IF(ISBLANK($KJ$3),"",IF(ISBLANK(Tipy!IP62),"-",SUM(KE68:KI68)))</f>
        <v>-</v>
      </c>
      <c r="KK68" s="64"/>
      <c r="KL68" s="61">
        <f>IF(ISBLANK($KQ$3),"",IF(ISBLANK(Tipy!IV62),0,IF(AND(Tipy!IV62=Výsledky!$KO$3,Tipy!IX62=Výsledky!$KQ$3),60,0)))</f>
        <v>0</v>
      </c>
      <c r="KM68" s="61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61">
        <f>IF(ISBLANK($KQ$3),"",IF(OR(Tipy!IY62=Výsledky!$KL$6,Tipy!IY62=Výsledky!$KL$7,Tipy!IY62=Výsledky!$KL$8,Tipy!IY62=Výsledky!$KL$9),VLOOKUP(Tipy!IY62,'Kategórie hráčov'!$A$2:$B$51,2,FALSE),0))</f>
        <v>0</v>
      </c>
      <c r="KO68" s="61">
        <f>IF(ISBLANK($KQ$3),"",IF(OR(Tipy!IZ62=Výsledky!$KO$6,Tipy!IZ62=Výsledky!$KO$7,Tipy!IZ62=Výsledky!$KO$8,Tipy!IZ62=Výsledky!$KO$9),VLOOKUP(Tipy!IZ62,'Kategórie hráčov'!$A$27:$B$76,2,FALSE),0))</f>
        <v>0</v>
      </c>
      <c r="KP68" s="62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5" t="str">
        <f>IF(ISBLANK($KJ$3),"",IF(ISBLANK(Tipy!IV62),"-",SUM(KL68:KP68)))</f>
        <v>-</v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>
        <f>IF(ISBLANK($JH$3),"",IF(ISBLANK(Tipy!JU62),0,IF(AND(Tipy!JU62=Výsledky!$JF$3,Tipy!JW62=Výsledky!$JH$3),60,0)))</f>
        <v>0</v>
      </c>
      <c r="LH68" s="61" t="e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>#VALUE!</v>
      </c>
      <c r="LI68" s="61" t="e">
        <f>IF(ISBLANK($JH$3),"",IF(OR(Tipy!JX62=Výsledky!#REF!,Tipy!JX62=Výsledky!#REF!,Tipy!JX62=Výsledky!#REF!,Tipy!JX62=Výsledky!$JJ$9),IF(VLOOKUP(Tipy!JX62,'Kategórie hráčov'!$A$2:$B$46,2,FALSE)=30,30,20),0))</f>
        <v>#REF!</v>
      </c>
      <c r="LJ68" s="61" t="e">
        <f>IF(ISBLANK($JH$3),"",IF(OR(Tipy!JY62=Výsledky!#REF!,Tipy!JY62=Výsledky!#REF!,Tipy!JY62=Výsledky!#REF!,Tipy!JY62=Výsledky!$JM$9),IF(VLOOKUP(Tipy!JY62,'Kategórie hráčov'!$A$2:$B$46,2,FALSE)=30,30,20),0))</f>
        <v>#REF!</v>
      </c>
      <c r="LK68" s="62">
        <f>IF(ISBLANK($JH$3),"",IF(ISBLANK(Tipy!JU62),0,IF(OR(AND(Tipy!JU62=Výsledky!$JF$3,OR(Tipy!JW62=Výsledky!$JH$3+1,Tipy!JW62=Výsledky!$JH$3-1)),AND(Tipy!JW62=Výsledky!$JH$3,OR(Tipy!JU62=Výsledky!$JF$3+1,Tipy!JU62=Výsledky!$JF$3-1))),10,0)))</f>
        <v>0</v>
      </c>
      <c r="LL68" s="65" t="e">
        <f>IF(ISBLANK($JH$3),"",IF(ISBLANK(Tipy!JU62),"-",SUM(LG68:LK68)))</f>
        <v>#VALUE!</v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>
        <f>IF(ISBLANK($JH$3),"",IF(ISBLANK(Tipy!KI62),0,IF(AND(Tipy!KI62=Výsledky!$JF$3,Tipy!KK62=Výsledky!$JH$3),60,0)))</f>
        <v>0</v>
      </c>
      <c r="LV68" s="61" t="e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>#VALUE!</v>
      </c>
      <c r="LW68" s="61" t="e">
        <f>IF(ISBLANK($JH$3),"",IF(OR(Tipy!KL62=Výsledky!#REF!,Tipy!KL62=Výsledky!#REF!,Tipy!KL62=Výsledky!#REF!,Tipy!KL62=Výsledky!$JJ$9),IF(VLOOKUP(Tipy!KL62,'Kategórie hráčov'!$A$2:$B$46,2,FALSE)=30,30,20),0))</f>
        <v>#REF!</v>
      </c>
      <c r="LX68" s="61" t="e">
        <f>IF(ISBLANK($JH$3),"",IF(OR(Tipy!KM62=Výsledky!#REF!,Tipy!KM62=Výsledky!#REF!,Tipy!KM62=Výsledky!#REF!,Tipy!KM62=Výsledky!$JM$9),IF(VLOOKUP(Tipy!KM62,'Kategórie hráčov'!$A$2:$B$46,2,FALSE)=30,30,20),0))</f>
        <v>#REF!</v>
      </c>
      <c r="LY68" s="62">
        <f>IF(ISBLANK($JH$3),"",IF(ISBLANK(Tipy!KI62),0,IF(OR(AND(Tipy!KI62=Výsledky!$JF$3,OR(Tipy!KK62=Výsledky!$JH$3+1,Tipy!KK62=Výsledky!$JH$3-1)),AND(Tipy!KK62=Výsledky!$JH$3,OR(Tipy!KI62=Výsledky!$JF$3+1,Tipy!KI62=Výsledky!$JF$3-1))),10,0)))</f>
        <v>0</v>
      </c>
      <c r="LZ68" s="65" t="e">
        <f>IF(ISBLANK($JH$3),"",IF(ISBLANK(Tipy!KI62),"-",SUM(LU68:LY68)))</f>
        <v>#VALUE!</v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>
        <f>IF(ISBLANK($JA$3),"",IF(ISBLANK(Tipy!HL63),0,IF(AND(Tipy!HL63=Výsledky!$IY$3,Tipy!HN63=Výsledky!$JA$3),60,0)))</f>
        <v>0</v>
      </c>
      <c r="IW69" s="61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61">
        <f>IF(ISBLANK($JA$3),"",IF(OR(Tipy!HO63=Výsledky!$IV$6,Tipy!HO63=Výsledky!$IV$7,Tipy!HO63=Výsledky!$IV$8,Tipy!HO63=Výsledky!$IV$9),IF(VLOOKUP(Tipy!HO63,'Kategórie hráčov'!$A$2:$B$46,2,FALSE)=30,30,20),0))</f>
        <v>0</v>
      </c>
      <c r="IY69" s="61">
        <f>IF(ISBLANK($JA$3),"",IF(OR(Tipy!HP63=Výsledky!$IY$6,Tipy!HP63=Výsledky!$IY$7,Tipy!HP63=Výsledky!$IY$8,Tipy!HP63=Výsledky!$IY$9),IF(VLOOKUP(Tipy!HP63,'Kategórie hráčov'!$A$2:$B$46,2,FALSE)=30,30,20),0))</f>
        <v>0</v>
      </c>
      <c r="IZ69" s="62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5">
        <f>IF(ISBLANK($JA$3),"",IF(ISBLANK(Tipy!HL63),"-",SUM(IV69:IZ69)))</f>
        <v>0</v>
      </c>
      <c r="JB69" s="64"/>
      <c r="JC69" s="102">
        <f>IF(ISBLANK($JH$3),"",IF(ISBLANK(Tipy!HR63),0,IF(AND(Tipy!HR63=Výsledky!$JF$3,Tipy!HT63=Výsledky!$JH$3),60,0)))</f>
        <v>60</v>
      </c>
      <c r="JD69" s="101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01">
        <f>IF(ISBLANK($JH$3),"",IF(OR(Tipy!HU63=Výsledky!$JC$6,Tipy!HU63=Výsledky!$JC$7,Tipy!HU63=Výsledky!$JC$8,Tipy!HU63=Výsledky!$JC$9),VLOOKUP(Tipy!HU63,'Kategórie hráčov'!$A$2:$B$51,2,FALSE),0))</f>
        <v>20</v>
      </c>
      <c r="JF69" s="101">
        <f>IF(ISBLANK($JH$3),"",IF(OR(Tipy!HV63=Výsledky!$JF$6,Tipy!HV63=Výsledky!$JF$7,Tipy!HV63=Výsledky!$JF$8,Tipy!HV63=Výsledky!$JF$9),VLOOKUP(Tipy!HV63,'Kategórie hráčov'!$A$27:$B$76,2,FALSE),0))</f>
        <v>0</v>
      </c>
      <c r="JG69" s="30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63">
        <f>IF(ISBLANK($JH$3),"",IF(ISBLANK(Tipy!HR63),"-",SUM(JC69:JG69)))</f>
        <v>80</v>
      </c>
      <c r="JI69" s="64"/>
      <c r="JJ69" s="61">
        <f>IF(ISBLANK($JH$3),"",IF(ISBLANK(Tipy!HX63),0,IF(AND(Tipy!HX63=Výsledky!$JF$3,Tipy!HZ63=Výsledky!$JH$3),60,0)))</f>
        <v>0</v>
      </c>
      <c r="JK69" s="61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61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61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62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5" t="str">
        <f>IF(ISBLANK($JH$3),"",IF(ISBLANK(Tipy!HX63),"-",SUM(JJ69:JN69)))</f>
        <v>-</v>
      </c>
      <c r="JP69" s="64"/>
      <c r="JQ69" s="61">
        <f>IF(ISBLANK($JV$3),"",IF(ISBLANK(Tipy!ID63),0,IF(AND(Tipy!ID63=Výsledky!$JT$3,Tipy!IF63=Výsledky!$JV$3),60,0)))</f>
        <v>0</v>
      </c>
      <c r="JR69" s="61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61">
        <f>IF(ISBLANK($JV$3),"",IF(OR(Tipy!IG63=Výsledky!$JQ$6,Tipy!IG63=Výsledky!$JQ$7,Tipy!IG63=Výsledky!$JQ$8,Tipy!IG63=Výsledky!$JQ$9),VLOOKUP(Tipy!IG63,'Kategórie hráčov'!$A$2:$B$51,2,FALSE),0))</f>
        <v>0</v>
      </c>
      <c r="JT69" s="61">
        <f>IF(ISBLANK($JV$3),"",IF(OR(Tipy!IH63=Výsledky!$JT$6,Tipy!IH63=Výsledky!$JT$7,Tipy!IH63=Výsledky!$JT$8,Tipy!IH63=Výsledky!$JT$9),VLOOKUP(Tipy!IH63,'Kategórie hráčov'!$A$27:$B$76,2,FALSE),0))</f>
        <v>0</v>
      </c>
      <c r="JU69" s="62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5" t="str">
        <f>IF(ISBLANK($JV$3),"",IF(ISBLANK(Tipy!ID63),"-",SUM(JQ69:JU69)))</f>
        <v>-</v>
      </c>
      <c r="JW69" s="64"/>
      <c r="JX69" s="61">
        <f>IF(ISBLANK($KQ$3),"",IF(ISBLANK(Tipy!IJ63),0,IF(AND(Tipy!IJ63=Výsledky!$KO$3,Tipy!IL63=Výsledky!$KQ$3),60,0)))</f>
        <v>0</v>
      </c>
      <c r="JY69" s="61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61">
        <f>IF(ISBLANK($KQ$3),"",IF(OR(Tipy!IM63=Výsledky!$JX$6,Tipy!IM63=Výsledky!$JX$7,Tipy!IM63=Výsledky!$JX$8,Tipy!IM63=Výsledky!$JX$9),IF(VLOOKUP(Tipy!IM63,'Kategórie hráčov'!$A$2:$B$46,2,FALSE)=30,30,20),0))</f>
        <v>0</v>
      </c>
      <c r="KA69" s="61">
        <f>IF(ISBLANK($KQ$3),"",IF(OR(Tipy!IN63=Výsledky!$KA$6,Tipy!IN63=Výsledky!$KA$7,Tipy!IN63=Výsledky!$KA$8,Tipy!IN63=Výsledky!$KA$9),IF(VLOOKUP(Tipy!IN63,'Kategórie hráčov'!$A$2:$B$46,2,FALSE)=30,30,20),0))</f>
        <v>0</v>
      </c>
      <c r="KB69" s="62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5" t="str">
        <f>IF(ISBLANK($KQ$3),"",IF(ISBLANK(Tipy!IJ63),"-",SUM(JX69:KB69)))</f>
        <v>-</v>
      </c>
      <c r="KD69" s="64"/>
      <c r="KE69" s="61">
        <f>IF(ISBLANK($KJ$3),"",IF(ISBLANK(Tipy!IP63),0,IF(AND(Tipy!IP63=Výsledky!$KH$3,Tipy!IR63=Výsledky!$KJ$3),60,0)))</f>
        <v>0</v>
      </c>
      <c r="KF69" s="61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61">
        <f>IF(ISBLANK($KJ$3),"",IF(OR(Tipy!IS63=Výsledky!$KE$6,Tipy!IS63=Výsledky!$KE$7,Tipy!IS63=Výsledky!$KE$8,Tipy!IS63=Výsledky!$KE$9),VLOOKUP(Tipy!IS63,'Kategórie hráčov'!$A$2:$B$51,2,FALSE),0))</f>
        <v>20</v>
      </c>
      <c r="KH69" s="61">
        <f>IF(ISBLANK($KJ$3),"",IF(OR(Tipy!IT63=Výsledky!$KH$6,Tipy!IT63=Výsledky!$KH$7,Tipy!IT63=Výsledky!$KH$8,Tipy!IT63=Výsledky!$KH$9),VLOOKUP(Tipy!IT63,'Kategórie hráčov'!$A$27:$B$76,2,FALSE),0))</f>
        <v>0</v>
      </c>
      <c r="KI69" s="62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5">
        <f>IF(ISBLANK($KJ$3),"",IF(ISBLANK(Tipy!IP63),"-",SUM(KE69:KI69)))</f>
        <v>40</v>
      </c>
      <c r="KK69" s="64"/>
      <c r="KL69" s="61">
        <f>IF(ISBLANK($KQ$3),"",IF(ISBLANK(Tipy!IV63),0,IF(AND(Tipy!IV63=Výsledky!$KO$3,Tipy!IX63=Výsledky!$KQ$3),60,0)))</f>
        <v>0</v>
      </c>
      <c r="KM69" s="61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61">
        <f>IF(ISBLANK($KQ$3),"",IF(OR(Tipy!IY63=Výsledky!$KL$6,Tipy!IY63=Výsledky!$KL$7,Tipy!IY63=Výsledky!$KL$8,Tipy!IY63=Výsledky!$KL$9),VLOOKUP(Tipy!IY63,'Kategórie hráčov'!$A$2:$B$51,2,FALSE),0))</f>
        <v>0</v>
      </c>
      <c r="KO69" s="61">
        <f>IF(ISBLANK($KQ$3),"",IF(OR(Tipy!IZ63=Výsledky!$KO$6,Tipy!IZ63=Výsledky!$KO$7,Tipy!IZ63=Výsledky!$KO$8,Tipy!IZ63=Výsledky!$KO$9),VLOOKUP(Tipy!IZ63,'Kategórie hráčov'!$A$27:$B$76,2,FALSE),0))</f>
        <v>0</v>
      </c>
      <c r="KP69" s="62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5">
        <f>IF(ISBLANK($KJ$3),"",IF(ISBLANK(Tipy!IV63),"-",SUM(KL69:KP69)))</f>
        <v>0</v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>
        <f>IF(ISBLANK($JH$3),"",IF(ISBLANK(Tipy!JU63),0,IF(AND(Tipy!JU63=Výsledky!$JF$3,Tipy!JW63=Výsledky!$JH$3),60,0)))</f>
        <v>0</v>
      </c>
      <c r="LH69" s="61" t="e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>#VALUE!</v>
      </c>
      <c r="LI69" s="61" t="e">
        <f>IF(ISBLANK($JH$3),"",IF(OR(Tipy!JX63=Výsledky!#REF!,Tipy!JX63=Výsledky!#REF!,Tipy!JX63=Výsledky!#REF!,Tipy!JX63=Výsledky!$JJ$9),IF(VLOOKUP(Tipy!JX63,'Kategórie hráčov'!$A$2:$B$46,2,FALSE)=30,30,20),0))</f>
        <v>#REF!</v>
      </c>
      <c r="LJ69" s="61" t="e">
        <f>IF(ISBLANK($JH$3),"",IF(OR(Tipy!JY63=Výsledky!#REF!,Tipy!JY63=Výsledky!#REF!,Tipy!JY63=Výsledky!#REF!,Tipy!JY63=Výsledky!$JM$9),IF(VLOOKUP(Tipy!JY63,'Kategórie hráčov'!$A$2:$B$46,2,FALSE)=30,30,20),0))</f>
        <v>#REF!</v>
      </c>
      <c r="LK69" s="62">
        <f>IF(ISBLANK($JH$3),"",IF(ISBLANK(Tipy!JU63),0,IF(OR(AND(Tipy!JU63=Výsledky!$JF$3,OR(Tipy!JW63=Výsledky!$JH$3+1,Tipy!JW63=Výsledky!$JH$3-1)),AND(Tipy!JW63=Výsledky!$JH$3,OR(Tipy!JU63=Výsledky!$JF$3+1,Tipy!JU63=Výsledky!$JF$3-1))),10,0)))</f>
        <v>0</v>
      </c>
      <c r="LL69" s="65" t="e">
        <f>IF(ISBLANK($JH$3),"",IF(ISBLANK(Tipy!JU63),"-",SUM(LG69:LK69)))</f>
        <v>#VALUE!</v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>
        <f>IF(ISBLANK($JH$3),"",IF(ISBLANK(Tipy!KI63),0,IF(AND(Tipy!KI63=Výsledky!$JF$3,Tipy!KK63=Výsledky!$JH$3),60,0)))</f>
        <v>0</v>
      </c>
      <c r="LV69" s="61" t="e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>#VALUE!</v>
      </c>
      <c r="LW69" s="61" t="e">
        <f>IF(ISBLANK($JH$3),"",IF(OR(Tipy!KL63=Výsledky!#REF!,Tipy!KL63=Výsledky!#REF!,Tipy!KL63=Výsledky!#REF!,Tipy!KL63=Výsledky!$JJ$9),IF(VLOOKUP(Tipy!KL63,'Kategórie hráčov'!$A$2:$B$46,2,FALSE)=30,30,20),0))</f>
        <v>#REF!</v>
      </c>
      <c r="LX69" s="61" t="e">
        <f>IF(ISBLANK($JH$3),"",IF(OR(Tipy!KM63=Výsledky!#REF!,Tipy!KM63=Výsledky!#REF!,Tipy!KM63=Výsledky!#REF!,Tipy!KM63=Výsledky!$JM$9),IF(VLOOKUP(Tipy!KM63,'Kategórie hráčov'!$A$2:$B$46,2,FALSE)=30,30,20),0))</f>
        <v>#REF!</v>
      </c>
      <c r="LY69" s="62">
        <f>IF(ISBLANK($JH$3),"",IF(ISBLANK(Tipy!KI63),0,IF(OR(AND(Tipy!KI63=Výsledky!$JF$3,OR(Tipy!KK63=Výsledky!$JH$3+1,Tipy!KK63=Výsledky!$JH$3-1)),AND(Tipy!KK63=Výsledky!$JH$3,OR(Tipy!KI63=Výsledky!$JF$3+1,Tipy!KI63=Výsledky!$JF$3-1))),10,0)))</f>
        <v>0</v>
      </c>
      <c r="LZ69" s="65" t="e">
        <f>IF(ISBLANK($JH$3),"",IF(ISBLANK(Tipy!KI63),"-",SUM(LU69:LY69)))</f>
        <v>#VALUE!</v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>
        <f>IF(ISBLANK($JA$3),"",IF(ISBLANK(Tipy!HL64),0,IF(AND(Tipy!HL64=Výsledky!$IY$3,Tipy!HN64=Výsledky!$JA$3),60,0)))</f>
        <v>0</v>
      </c>
      <c r="IW70" s="61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61">
        <f>IF(ISBLANK($JA$3),"",IF(OR(Tipy!HO64=Výsledky!$IV$6,Tipy!HO64=Výsledky!$IV$7,Tipy!HO64=Výsledky!$IV$8,Tipy!HO64=Výsledky!$IV$9),IF(VLOOKUP(Tipy!HO64,'Kategórie hráčov'!$A$2:$B$46,2,FALSE)=30,30,20),0))</f>
        <v>0</v>
      </c>
      <c r="IY70" s="61">
        <f>IF(ISBLANK($JA$3),"",IF(OR(Tipy!HP64=Výsledky!$IY$6,Tipy!HP64=Výsledky!$IY$7,Tipy!HP64=Výsledky!$IY$8,Tipy!HP64=Výsledky!$IY$9),IF(VLOOKUP(Tipy!HP64,'Kategórie hráčov'!$A$2:$B$46,2,FALSE)=30,30,20),0))</f>
        <v>0</v>
      </c>
      <c r="IZ70" s="62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5">
        <f>IF(ISBLANK($JA$3),"",IF(ISBLANK(Tipy!HL64),"-",SUM(IV70:IZ70)))</f>
        <v>0</v>
      </c>
      <c r="JB70" s="64"/>
      <c r="JC70" s="102">
        <f>IF(ISBLANK($JH$3),"",IF(ISBLANK(Tipy!HR64),0,IF(AND(Tipy!HR64=Výsledky!$JF$3,Tipy!HT64=Výsledky!$JH$3),60,0)))</f>
        <v>0</v>
      </c>
      <c r="JD70" s="101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01">
        <f>IF(ISBLANK($JH$3),"",IF(OR(Tipy!HU64=Výsledky!$JC$6,Tipy!HU64=Výsledky!$JC$7,Tipy!HU64=Výsledky!$JC$8,Tipy!HU64=Výsledky!$JC$9),VLOOKUP(Tipy!HU64,'Kategórie hráčov'!$A$2:$B$51,2,FALSE),0))</f>
        <v>0</v>
      </c>
      <c r="JF70" s="101">
        <f>IF(ISBLANK($JH$3),"",IF(OR(Tipy!HV64=Výsledky!$JF$6,Tipy!HV64=Výsledky!$JF$7,Tipy!HV64=Výsledky!$JF$8,Tipy!HV64=Výsledky!$JF$9),VLOOKUP(Tipy!HV64,'Kategórie hráčov'!$A$27:$B$76,2,FALSE),0))</f>
        <v>0</v>
      </c>
      <c r="JG70" s="30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63" t="str">
        <f>IF(ISBLANK($JH$3),"",IF(ISBLANK(Tipy!HR64),"-",SUM(JC70:JG70)))</f>
        <v>-</v>
      </c>
      <c r="JI70" s="64"/>
      <c r="JJ70" s="61">
        <f>IF(ISBLANK($JH$3),"",IF(ISBLANK(Tipy!HX64),0,IF(AND(Tipy!HX64=Výsledky!$JF$3,Tipy!HZ64=Výsledky!$JH$3),60,0)))</f>
        <v>0</v>
      </c>
      <c r="JK70" s="61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61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61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62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5" t="str">
        <f>IF(ISBLANK($JH$3),"",IF(ISBLANK(Tipy!HX64),"-",SUM(JJ70:JN70)))</f>
        <v>-</v>
      </c>
      <c r="JP70" s="64"/>
      <c r="JQ70" s="61">
        <f>IF(ISBLANK($JV$3),"",IF(ISBLANK(Tipy!ID64),0,IF(AND(Tipy!ID64=Výsledky!$JT$3,Tipy!IF64=Výsledky!$JV$3),60,0)))</f>
        <v>0</v>
      </c>
      <c r="JR70" s="61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61">
        <f>IF(ISBLANK($JV$3),"",IF(OR(Tipy!IG64=Výsledky!$JQ$6,Tipy!IG64=Výsledky!$JQ$7,Tipy!IG64=Výsledky!$JQ$8,Tipy!IG64=Výsledky!$JQ$9),VLOOKUP(Tipy!IG64,'Kategórie hráčov'!$A$2:$B$51,2,FALSE),0))</f>
        <v>0</v>
      </c>
      <c r="JT70" s="61">
        <f>IF(ISBLANK($JV$3),"",IF(OR(Tipy!IH64=Výsledky!$JT$6,Tipy!IH64=Výsledky!$JT$7,Tipy!IH64=Výsledky!$JT$8,Tipy!IH64=Výsledky!$JT$9),VLOOKUP(Tipy!IH64,'Kategórie hráčov'!$A$27:$B$76,2,FALSE),0))</f>
        <v>0</v>
      </c>
      <c r="JU70" s="62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5" t="str">
        <f>IF(ISBLANK($JV$3),"",IF(ISBLANK(Tipy!ID64),"-",SUM(JQ70:JU70)))</f>
        <v>-</v>
      </c>
      <c r="JW70" s="64"/>
      <c r="JX70" s="61">
        <f>IF(ISBLANK($KQ$3),"",IF(ISBLANK(Tipy!IJ64),0,IF(AND(Tipy!IJ64=Výsledky!$KO$3,Tipy!IL64=Výsledky!$KQ$3),60,0)))</f>
        <v>0</v>
      </c>
      <c r="JY70" s="61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61">
        <f>IF(ISBLANK($KQ$3),"",IF(OR(Tipy!IM64=Výsledky!$JX$6,Tipy!IM64=Výsledky!$JX$7,Tipy!IM64=Výsledky!$JX$8,Tipy!IM64=Výsledky!$JX$9),IF(VLOOKUP(Tipy!IM64,'Kategórie hráčov'!$A$2:$B$46,2,FALSE)=30,30,20),0))</f>
        <v>0</v>
      </c>
      <c r="KA70" s="61">
        <f>IF(ISBLANK($KQ$3),"",IF(OR(Tipy!IN64=Výsledky!$KA$6,Tipy!IN64=Výsledky!$KA$7,Tipy!IN64=Výsledky!$KA$8,Tipy!IN64=Výsledky!$KA$9),IF(VLOOKUP(Tipy!IN64,'Kategórie hráčov'!$A$2:$B$46,2,FALSE)=30,30,20),0))</f>
        <v>0</v>
      </c>
      <c r="KB70" s="62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5" t="str">
        <f>IF(ISBLANK($KQ$3),"",IF(ISBLANK(Tipy!IJ64),"-",SUM(JX70:KB70)))</f>
        <v>-</v>
      </c>
      <c r="KD70" s="64"/>
      <c r="KE70" s="61">
        <f>IF(ISBLANK($KJ$3),"",IF(ISBLANK(Tipy!IP64),0,IF(AND(Tipy!IP64=Výsledky!$KH$3,Tipy!IR64=Výsledky!$KJ$3),60,0)))</f>
        <v>0</v>
      </c>
      <c r="KF70" s="61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61">
        <f>IF(ISBLANK($KJ$3),"",IF(OR(Tipy!IS64=Výsledky!$KE$6,Tipy!IS64=Výsledky!$KE$7,Tipy!IS64=Výsledky!$KE$8,Tipy!IS64=Výsledky!$KE$9),VLOOKUP(Tipy!IS64,'Kategórie hráčov'!$A$2:$B$51,2,FALSE),0))</f>
        <v>40</v>
      </c>
      <c r="KH70" s="61">
        <f>IF(ISBLANK($KJ$3),"",IF(OR(Tipy!IT64=Výsledky!$KH$6,Tipy!IT64=Výsledky!$KH$7,Tipy!IT64=Výsledky!$KH$8,Tipy!IT64=Výsledky!$KH$9),VLOOKUP(Tipy!IT64,'Kategórie hráčov'!$A$27:$B$76,2,FALSE),0))</f>
        <v>30</v>
      </c>
      <c r="KI70" s="62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5">
        <f>IF(ISBLANK($KJ$3),"",IF(ISBLANK(Tipy!IP64),"-",SUM(KE70:KI70)))</f>
        <v>90</v>
      </c>
      <c r="KK70" s="64"/>
      <c r="KL70" s="61">
        <f>IF(ISBLANK($KQ$3),"",IF(ISBLANK(Tipy!IV64),0,IF(AND(Tipy!IV64=Výsledky!$KO$3,Tipy!IX64=Výsledky!$KQ$3),60,0)))</f>
        <v>0</v>
      </c>
      <c r="KM70" s="61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61">
        <f>IF(ISBLANK($KQ$3),"",IF(OR(Tipy!IY64=Výsledky!$KL$6,Tipy!IY64=Výsledky!$KL$7,Tipy!IY64=Výsledky!$KL$8,Tipy!IY64=Výsledky!$KL$9),VLOOKUP(Tipy!IY64,'Kategórie hráčov'!$A$2:$B$51,2,FALSE),0))</f>
        <v>0</v>
      </c>
      <c r="KO70" s="61">
        <f>IF(ISBLANK($KQ$3),"",IF(OR(Tipy!IZ64=Výsledky!$KO$6,Tipy!IZ64=Výsledky!$KO$7,Tipy!IZ64=Výsledky!$KO$8,Tipy!IZ64=Výsledky!$KO$9),VLOOKUP(Tipy!IZ64,'Kategórie hráčov'!$A$27:$B$76,2,FALSE),0))</f>
        <v>0</v>
      </c>
      <c r="KP70" s="62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5" t="str">
        <f>IF(ISBLANK($KJ$3),"",IF(ISBLANK(Tipy!IV64),"-",SUM(KL70:KP70)))</f>
        <v>-</v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>
        <f>IF(ISBLANK($JH$3),"",IF(ISBLANK(Tipy!JU64),0,IF(AND(Tipy!JU64=Výsledky!$JF$3,Tipy!JW64=Výsledky!$JH$3),60,0)))</f>
        <v>0</v>
      </c>
      <c r="LH70" s="61" t="e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>#VALUE!</v>
      </c>
      <c r="LI70" s="61" t="e">
        <f>IF(ISBLANK($JH$3),"",IF(OR(Tipy!JX64=Výsledky!#REF!,Tipy!JX64=Výsledky!#REF!,Tipy!JX64=Výsledky!#REF!,Tipy!JX64=Výsledky!$JJ$9),IF(VLOOKUP(Tipy!JX64,'Kategórie hráčov'!$A$2:$B$46,2,FALSE)=30,30,20),0))</f>
        <v>#REF!</v>
      </c>
      <c r="LJ70" s="61" t="e">
        <f>IF(ISBLANK($JH$3),"",IF(OR(Tipy!JY64=Výsledky!#REF!,Tipy!JY64=Výsledky!#REF!,Tipy!JY64=Výsledky!#REF!,Tipy!JY64=Výsledky!$JM$9),IF(VLOOKUP(Tipy!JY64,'Kategórie hráčov'!$A$2:$B$46,2,FALSE)=30,30,20),0))</f>
        <v>#REF!</v>
      </c>
      <c r="LK70" s="62">
        <f>IF(ISBLANK($JH$3),"",IF(ISBLANK(Tipy!JU64),0,IF(OR(AND(Tipy!JU64=Výsledky!$JF$3,OR(Tipy!JW64=Výsledky!$JH$3+1,Tipy!JW64=Výsledky!$JH$3-1)),AND(Tipy!JW64=Výsledky!$JH$3,OR(Tipy!JU64=Výsledky!$JF$3+1,Tipy!JU64=Výsledky!$JF$3-1))),10,0)))</f>
        <v>0</v>
      </c>
      <c r="LL70" s="65" t="e">
        <f>IF(ISBLANK($JH$3),"",IF(ISBLANK(Tipy!JU64),"-",SUM(LG70:LK70)))</f>
        <v>#VALUE!</v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>
        <f>IF(ISBLANK($JH$3),"",IF(ISBLANK(Tipy!KI64),0,IF(AND(Tipy!KI64=Výsledky!$JF$3,Tipy!KK64=Výsledky!$JH$3),60,0)))</f>
        <v>0</v>
      </c>
      <c r="LV70" s="61" t="e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>#VALUE!</v>
      </c>
      <c r="LW70" s="61" t="e">
        <f>IF(ISBLANK($JH$3),"",IF(OR(Tipy!KL64=Výsledky!#REF!,Tipy!KL64=Výsledky!#REF!,Tipy!KL64=Výsledky!#REF!,Tipy!KL64=Výsledky!$JJ$9),IF(VLOOKUP(Tipy!KL64,'Kategórie hráčov'!$A$2:$B$46,2,FALSE)=30,30,20),0))</f>
        <v>#REF!</v>
      </c>
      <c r="LX70" s="61" t="e">
        <f>IF(ISBLANK($JH$3),"",IF(OR(Tipy!KM64=Výsledky!#REF!,Tipy!KM64=Výsledky!#REF!,Tipy!KM64=Výsledky!#REF!,Tipy!KM64=Výsledky!$JM$9),IF(VLOOKUP(Tipy!KM64,'Kategórie hráčov'!$A$2:$B$46,2,FALSE)=30,30,20),0))</f>
        <v>#REF!</v>
      </c>
      <c r="LY70" s="62">
        <f>IF(ISBLANK($JH$3),"",IF(ISBLANK(Tipy!KI64),0,IF(OR(AND(Tipy!KI64=Výsledky!$JF$3,OR(Tipy!KK64=Výsledky!$JH$3+1,Tipy!KK64=Výsledky!$JH$3-1)),AND(Tipy!KK64=Výsledky!$JH$3,OR(Tipy!KI64=Výsledky!$JF$3+1,Tipy!KI64=Výsledky!$JF$3-1))),10,0)))</f>
        <v>0</v>
      </c>
      <c r="LZ70" s="65" t="e">
        <f>IF(ISBLANK($JH$3),"",IF(ISBLANK(Tipy!KI64),"-",SUM(LU70:LY70)))</f>
        <v>#VALUE!</v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>
        <f>IF(ISBLANK($JA$3),"",IF(ISBLANK(Tipy!HL65),0,IF(AND(Tipy!HL65=Výsledky!$IY$3,Tipy!HN65=Výsledky!$JA$3),60,0)))</f>
        <v>0</v>
      </c>
      <c r="IW71" s="61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61">
        <f>IF(ISBLANK($JA$3),"",IF(OR(Tipy!HO65=Výsledky!$IV$6,Tipy!HO65=Výsledky!$IV$7,Tipy!HO65=Výsledky!$IV$8,Tipy!HO65=Výsledky!$IV$9),IF(VLOOKUP(Tipy!HO65,'Kategórie hráčov'!$A$2:$B$46,2,FALSE)=30,30,20),0))</f>
        <v>0</v>
      </c>
      <c r="IY71" s="61">
        <f>IF(ISBLANK($JA$3),"",IF(OR(Tipy!HP65=Výsledky!$IY$6,Tipy!HP65=Výsledky!$IY$7,Tipy!HP65=Výsledky!$IY$8,Tipy!HP65=Výsledky!$IY$9),IF(VLOOKUP(Tipy!HP65,'Kategórie hráčov'!$A$2:$B$46,2,FALSE)=30,30,20),0))</f>
        <v>0</v>
      </c>
      <c r="IZ71" s="62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5">
        <f>IF(ISBLANK($JA$3),"",IF(ISBLANK(Tipy!HL65),"-",SUM(IV71:IZ71)))</f>
        <v>0</v>
      </c>
      <c r="JB71" s="64"/>
      <c r="JC71" s="102">
        <f>IF(ISBLANK($JH$3),"",IF(ISBLANK(Tipy!HR65),0,IF(AND(Tipy!HR65=Výsledky!$JF$3,Tipy!HT65=Výsledky!$JH$3),60,0)))</f>
        <v>0</v>
      </c>
      <c r="JD71" s="101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101">
        <f>IF(ISBLANK($JH$3),"",IF(OR(Tipy!HU65=Výsledky!$JC$6,Tipy!HU65=Výsledky!$JC$7,Tipy!HU65=Výsledky!$JC$8,Tipy!HU65=Výsledky!$JC$9),VLOOKUP(Tipy!HU65,'Kategórie hráčov'!$A$2:$B$51,2,FALSE),0))</f>
        <v>20</v>
      </c>
      <c r="JF71" s="101">
        <f>IF(ISBLANK($JH$3),"",IF(OR(Tipy!HV65=Výsledky!$JF$6,Tipy!HV65=Výsledky!$JF$7,Tipy!HV65=Výsledky!$JF$8,Tipy!HV65=Výsledky!$JF$9),VLOOKUP(Tipy!HV65,'Kategórie hráčov'!$A$27:$B$76,2,FALSE),0))</f>
        <v>30</v>
      </c>
      <c r="JG71" s="303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63">
        <f>IF(ISBLANK($JH$3),"",IF(ISBLANK(Tipy!HR65),"-",SUM(JC71:JG71)))</f>
        <v>80</v>
      </c>
      <c r="JI71" s="64"/>
      <c r="JJ71" s="61">
        <f>IF(ISBLANK($JH$3),"",IF(ISBLANK(Tipy!HX65),0,IF(AND(Tipy!HX65=Výsledky!$JF$3,Tipy!HZ65=Výsledky!$JH$3),60,0)))</f>
        <v>0</v>
      </c>
      <c r="JK71" s="61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61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61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62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5" t="str">
        <f>IF(ISBLANK($JH$3),"",IF(ISBLANK(Tipy!HX65),"-",SUM(JJ71:JN71)))</f>
        <v>-</v>
      </c>
      <c r="JP71" s="64"/>
      <c r="JQ71" s="61">
        <f>IF(ISBLANK($JV$3),"",IF(ISBLANK(Tipy!ID65),0,IF(AND(Tipy!ID65=Výsledky!$JT$3,Tipy!IF65=Výsledky!$JV$3),60,0)))</f>
        <v>0</v>
      </c>
      <c r="JR71" s="61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61">
        <f>IF(ISBLANK($JV$3),"",IF(OR(Tipy!IG65=Výsledky!$JQ$6,Tipy!IG65=Výsledky!$JQ$7,Tipy!IG65=Výsledky!$JQ$8,Tipy!IG65=Výsledky!$JQ$9),VLOOKUP(Tipy!IG65,'Kategórie hráčov'!$A$2:$B$51,2,FALSE),0))</f>
        <v>0</v>
      </c>
      <c r="JT71" s="61">
        <f>IF(ISBLANK($JV$3),"",IF(OR(Tipy!IH65=Výsledky!$JT$6,Tipy!IH65=Výsledky!$JT$7,Tipy!IH65=Výsledky!$JT$8,Tipy!IH65=Výsledky!$JT$9),VLOOKUP(Tipy!IH65,'Kategórie hráčov'!$A$27:$B$76,2,FALSE),0))</f>
        <v>0</v>
      </c>
      <c r="JU71" s="62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5">
        <f>IF(ISBLANK($JV$3),"",IF(ISBLANK(Tipy!ID65),"-",SUM(JQ71:JU71)))</f>
        <v>20</v>
      </c>
      <c r="JW71" s="64"/>
      <c r="JX71" s="61">
        <f>IF(ISBLANK($KQ$3),"",IF(ISBLANK(Tipy!IJ65),0,IF(AND(Tipy!IJ65=Výsledky!$KO$3,Tipy!IL65=Výsledky!$KQ$3),60,0)))</f>
        <v>0</v>
      </c>
      <c r="JY71" s="61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61">
        <f>IF(ISBLANK($KQ$3),"",IF(OR(Tipy!IM65=Výsledky!$JX$6,Tipy!IM65=Výsledky!$JX$7,Tipy!IM65=Výsledky!$JX$8,Tipy!IM65=Výsledky!$JX$9),IF(VLOOKUP(Tipy!IM65,'Kategórie hráčov'!$A$2:$B$46,2,FALSE)=30,30,20),0))</f>
        <v>0</v>
      </c>
      <c r="KA71" s="61">
        <f>IF(ISBLANK($KQ$3),"",IF(OR(Tipy!IN65=Výsledky!$KA$6,Tipy!IN65=Výsledky!$KA$7,Tipy!IN65=Výsledky!$KA$8,Tipy!IN65=Výsledky!$KA$9),IF(VLOOKUP(Tipy!IN65,'Kategórie hráčov'!$A$2:$B$46,2,FALSE)=30,30,20),0))</f>
        <v>0</v>
      </c>
      <c r="KB71" s="62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5" t="str">
        <f>IF(ISBLANK($KQ$3),"",IF(ISBLANK(Tipy!IJ65),"-",SUM(JX71:KB71)))</f>
        <v>-</v>
      </c>
      <c r="KD71" s="64"/>
      <c r="KE71" s="61">
        <f>IF(ISBLANK($KJ$3),"",IF(ISBLANK(Tipy!IP65),0,IF(AND(Tipy!IP65=Výsledky!$KH$3,Tipy!IR65=Výsledky!$KJ$3),60,0)))</f>
        <v>0</v>
      </c>
      <c r="KF71" s="61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61">
        <f>IF(ISBLANK($KJ$3),"",IF(OR(Tipy!IS65=Výsledky!$KE$6,Tipy!IS65=Výsledky!$KE$7,Tipy!IS65=Výsledky!$KE$8,Tipy!IS65=Výsledky!$KE$9),VLOOKUP(Tipy!IS65,'Kategórie hráčov'!$A$2:$B$51,2,FALSE),0))</f>
        <v>20</v>
      </c>
      <c r="KH71" s="61">
        <f>IF(ISBLANK($KJ$3),"",IF(OR(Tipy!IT65=Výsledky!$KH$6,Tipy!IT65=Výsledky!$KH$7,Tipy!IT65=Výsledky!$KH$8,Tipy!IT65=Výsledky!$KH$9),VLOOKUP(Tipy!IT65,'Kategórie hráčov'!$A$27:$B$76,2,FALSE),0))</f>
        <v>0</v>
      </c>
      <c r="KI71" s="62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5">
        <f>IF(ISBLANK($KJ$3),"",IF(ISBLANK(Tipy!IP65),"-",SUM(KE71:KI71)))</f>
        <v>40</v>
      </c>
      <c r="KK71" s="64"/>
      <c r="KL71" s="61">
        <f>IF(ISBLANK($KQ$3),"",IF(ISBLANK(Tipy!IV65),0,IF(AND(Tipy!IV65=Výsledky!$KO$3,Tipy!IX65=Výsledky!$KQ$3),60,0)))</f>
        <v>0</v>
      </c>
      <c r="KM71" s="61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61">
        <f>IF(ISBLANK($KQ$3),"",IF(OR(Tipy!IY65=Výsledky!$KL$6,Tipy!IY65=Výsledky!$KL$7,Tipy!IY65=Výsledky!$KL$8,Tipy!IY65=Výsledky!$KL$9),VLOOKUP(Tipy!IY65,'Kategórie hráčov'!$A$2:$B$51,2,FALSE),0))</f>
        <v>0</v>
      </c>
      <c r="KO71" s="61">
        <f>IF(ISBLANK($KQ$3),"",IF(OR(Tipy!IZ65=Výsledky!$KO$6,Tipy!IZ65=Výsledky!$KO$7,Tipy!IZ65=Výsledky!$KO$8,Tipy!IZ65=Výsledky!$KO$9),VLOOKUP(Tipy!IZ65,'Kategórie hráčov'!$A$27:$B$76,2,FALSE),0))</f>
        <v>0</v>
      </c>
      <c r="KP71" s="62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5">
        <f>IF(ISBLANK($KJ$3),"",IF(ISBLANK(Tipy!IV65),"-",SUM(KL71:KP71)))</f>
        <v>0</v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>
        <f>IF(ISBLANK($JH$3),"",IF(ISBLANK(Tipy!JU65),0,IF(AND(Tipy!JU65=Výsledky!$JF$3,Tipy!JW65=Výsledky!$JH$3),60,0)))</f>
        <v>0</v>
      </c>
      <c r="LH71" s="61" t="e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>#VALUE!</v>
      </c>
      <c r="LI71" s="61" t="e">
        <f>IF(ISBLANK($JH$3),"",IF(OR(Tipy!JX65=Výsledky!#REF!,Tipy!JX65=Výsledky!#REF!,Tipy!JX65=Výsledky!#REF!,Tipy!JX65=Výsledky!$JJ$9),IF(VLOOKUP(Tipy!JX65,'Kategórie hráčov'!$A$2:$B$46,2,FALSE)=30,30,20),0))</f>
        <v>#REF!</v>
      </c>
      <c r="LJ71" s="61" t="e">
        <f>IF(ISBLANK($JH$3),"",IF(OR(Tipy!JY65=Výsledky!#REF!,Tipy!JY65=Výsledky!#REF!,Tipy!JY65=Výsledky!#REF!,Tipy!JY65=Výsledky!$JM$9),IF(VLOOKUP(Tipy!JY65,'Kategórie hráčov'!$A$2:$B$46,2,FALSE)=30,30,20),0))</f>
        <v>#REF!</v>
      </c>
      <c r="LK71" s="62">
        <f>IF(ISBLANK($JH$3),"",IF(ISBLANK(Tipy!JU65),0,IF(OR(AND(Tipy!JU65=Výsledky!$JF$3,OR(Tipy!JW65=Výsledky!$JH$3+1,Tipy!JW65=Výsledky!$JH$3-1)),AND(Tipy!JW65=Výsledky!$JH$3,OR(Tipy!JU65=Výsledky!$JF$3+1,Tipy!JU65=Výsledky!$JF$3-1))),10,0)))</f>
        <v>0</v>
      </c>
      <c r="LL71" s="65" t="e">
        <f>IF(ISBLANK($JH$3),"",IF(ISBLANK(Tipy!JU65),"-",SUM(LG71:LK71)))</f>
        <v>#VALUE!</v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>
        <f>IF(ISBLANK($JH$3),"",IF(ISBLANK(Tipy!KI65),0,IF(AND(Tipy!KI65=Výsledky!$JF$3,Tipy!KK65=Výsledky!$JH$3),60,0)))</f>
        <v>0</v>
      </c>
      <c r="LV71" s="61" t="e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>#VALUE!</v>
      </c>
      <c r="LW71" s="61" t="e">
        <f>IF(ISBLANK($JH$3),"",IF(OR(Tipy!KL65=Výsledky!#REF!,Tipy!KL65=Výsledky!#REF!,Tipy!KL65=Výsledky!#REF!,Tipy!KL65=Výsledky!$JJ$9),IF(VLOOKUP(Tipy!KL65,'Kategórie hráčov'!$A$2:$B$46,2,FALSE)=30,30,20),0))</f>
        <v>#REF!</v>
      </c>
      <c r="LX71" s="61" t="e">
        <f>IF(ISBLANK($JH$3),"",IF(OR(Tipy!KM65=Výsledky!#REF!,Tipy!KM65=Výsledky!#REF!,Tipy!KM65=Výsledky!#REF!,Tipy!KM65=Výsledky!$JM$9),IF(VLOOKUP(Tipy!KM65,'Kategórie hráčov'!$A$2:$B$46,2,FALSE)=30,30,20),0))</f>
        <v>#REF!</v>
      </c>
      <c r="LY71" s="62">
        <f>IF(ISBLANK($JH$3),"",IF(ISBLANK(Tipy!KI65),0,IF(OR(AND(Tipy!KI65=Výsledky!$JF$3,OR(Tipy!KK65=Výsledky!$JH$3+1,Tipy!KK65=Výsledky!$JH$3-1)),AND(Tipy!KK65=Výsledky!$JH$3,OR(Tipy!KI65=Výsledky!$JF$3+1,Tipy!KI65=Výsledky!$JF$3-1))),10,0)))</f>
        <v>0</v>
      </c>
      <c r="LZ71" s="65" t="e">
        <f>IF(ISBLANK($JH$3),"",IF(ISBLANK(Tipy!KI65),"-",SUM(LU71:LY71)))</f>
        <v>#VALUE!</v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>
        <f>IF(ISBLANK($JA$3),"",IF(ISBLANK(Tipy!HL66),0,IF(AND(Tipy!HL66=Výsledky!$IY$3,Tipy!HN66=Výsledky!$JA$3),60,0)))</f>
        <v>0</v>
      </c>
      <c r="IW72" s="61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61">
        <f>IF(ISBLANK($JA$3),"",IF(OR(Tipy!HO66=Výsledky!$IV$6,Tipy!HO66=Výsledky!$IV$7,Tipy!HO66=Výsledky!$IV$8,Tipy!HO66=Výsledky!$IV$9),IF(VLOOKUP(Tipy!HO66,'Kategórie hráčov'!$A$2:$B$46,2,FALSE)=30,30,20),0))</f>
        <v>0</v>
      </c>
      <c r="IY72" s="61">
        <f>IF(ISBLANK($JA$3),"",IF(OR(Tipy!HP66=Výsledky!$IY$6,Tipy!HP66=Výsledky!$IY$7,Tipy!HP66=Výsledky!$IY$8,Tipy!HP66=Výsledky!$IY$9),IF(VLOOKUP(Tipy!HP66,'Kategórie hráčov'!$A$2:$B$46,2,FALSE)=30,30,20),0))</f>
        <v>0</v>
      </c>
      <c r="IZ72" s="62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5" t="str">
        <f>IF(ISBLANK($JA$3),"",IF(ISBLANK(Tipy!HL66),"-",SUM(IV72:IZ72)))</f>
        <v>-</v>
      </c>
      <c r="JB72" s="64"/>
      <c r="JC72" s="102">
        <f>IF(ISBLANK($JH$3),"",IF(ISBLANK(Tipy!HR66),0,IF(AND(Tipy!HR66=Výsledky!$JF$3,Tipy!HT66=Výsledky!$JH$3),60,0)))</f>
        <v>0</v>
      </c>
      <c r="JD72" s="101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01">
        <f>IF(ISBLANK($JH$3),"",IF(OR(Tipy!HU66=Výsledky!$JC$6,Tipy!HU66=Výsledky!$JC$7,Tipy!HU66=Výsledky!$JC$8,Tipy!HU66=Výsledky!$JC$9),VLOOKUP(Tipy!HU66,'Kategórie hráčov'!$A$2:$B$51,2,FALSE),0))</f>
        <v>0</v>
      </c>
      <c r="JF72" s="101">
        <f>IF(ISBLANK($JH$3),"",IF(OR(Tipy!HV66=Výsledky!$JF$6,Tipy!HV66=Výsledky!$JF$7,Tipy!HV66=Výsledky!$JF$8,Tipy!HV66=Výsledky!$JF$9),VLOOKUP(Tipy!HV66,'Kategórie hráčov'!$A$27:$B$76,2,FALSE),0))</f>
        <v>0</v>
      </c>
      <c r="JG72" s="30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63" t="str">
        <f>IF(ISBLANK($JH$3),"",IF(ISBLANK(Tipy!HR66),"-",SUM(JC72:JG72)))</f>
        <v>-</v>
      </c>
      <c r="JI72" s="64"/>
      <c r="JJ72" s="61">
        <f>IF(ISBLANK($JH$3),"",IF(ISBLANK(Tipy!HX66),0,IF(AND(Tipy!HX66=Výsledky!$JF$3,Tipy!HZ66=Výsledky!$JH$3),60,0)))</f>
        <v>0</v>
      </c>
      <c r="JK72" s="61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61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61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62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5" t="str">
        <f>IF(ISBLANK($JH$3),"",IF(ISBLANK(Tipy!HX66),"-",SUM(JJ72:JN72)))</f>
        <v>-</v>
      </c>
      <c r="JP72" s="64"/>
      <c r="JQ72" s="61">
        <f>IF(ISBLANK($JV$3),"",IF(ISBLANK(Tipy!ID66),0,IF(AND(Tipy!ID66=Výsledky!$JT$3,Tipy!IF66=Výsledky!$JV$3),60,0)))</f>
        <v>0</v>
      </c>
      <c r="JR72" s="61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61">
        <f>IF(ISBLANK($JV$3),"",IF(OR(Tipy!IG66=Výsledky!$JQ$6,Tipy!IG66=Výsledky!$JQ$7,Tipy!IG66=Výsledky!$JQ$8,Tipy!IG66=Výsledky!$JQ$9),VLOOKUP(Tipy!IG66,'Kategórie hráčov'!$A$2:$B$51,2,FALSE),0))</f>
        <v>0</v>
      </c>
      <c r="JT72" s="61">
        <f>IF(ISBLANK($JV$3),"",IF(OR(Tipy!IH66=Výsledky!$JT$6,Tipy!IH66=Výsledky!$JT$7,Tipy!IH66=Výsledky!$JT$8,Tipy!IH66=Výsledky!$JT$9),VLOOKUP(Tipy!IH66,'Kategórie hráčov'!$A$27:$B$76,2,FALSE),0))</f>
        <v>0</v>
      </c>
      <c r="JU72" s="62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5" t="str">
        <f>IF(ISBLANK($JV$3),"",IF(ISBLANK(Tipy!ID66),"-",SUM(JQ72:JU72)))</f>
        <v>-</v>
      </c>
      <c r="JW72" s="64"/>
      <c r="JX72" s="61">
        <f>IF(ISBLANK($KQ$3),"",IF(ISBLANK(Tipy!IJ66),0,IF(AND(Tipy!IJ66=Výsledky!$KO$3,Tipy!IL66=Výsledky!$KQ$3),60,0)))</f>
        <v>0</v>
      </c>
      <c r="JY72" s="61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61">
        <f>IF(ISBLANK($KQ$3),"",IF(OR(Tipy!IM66=Výsledky!$JX$6,Tipy!IM66=Výsledky!$JX$7,Tipy!IM66=Výsledky!$JX$8,Tipy!IM66=Výsledky!$JX$9),IF(VLOOKUP(Tipy!IM66,'Kategórie hráčov'!$A$2:$B$46,2,FALSE)=30,30,20),0))</f>
        <v>0</v>
      </c>
      <c r="KA72" s="61">
        <f>IF(ISBLANK($KQ$3),"",IF(OR(Tipy!IN66=Výsledky!$KA$6,Tipy!IN66=Výsledky!$KA$7,Tipy!IN66=Výsledky!$KA$8,Tipy!IN66=Výsledky!$KA$9),IF(VLOOKUP(Tipy!IN66,'Kategórie hráčov'!$A$2:$B$46,2,FALSE)=30,30,20),0))</f>
        <v>0</v>
      </c>
      <c r="KB72" s="62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5" t="str">
        <f>IF(ISBLANK($KQ$3),"",IF(ISBLANK(Tipy!IJ66),"-",SUM(JX72:KB72)))</f>
        <v>-</v>
      </c>
      <c r="KD72" s="64"/>
      <c r="KE72" s="61">
        <f>IF(ISBLANK($KJ$3),"",IF(ISBLANK(Tipy!IP66),0,IF(AND(Tipy!IP66=Výsledky!$KH$3,Tipy!IR66=Výsledky!$KJ$3),60,0)))</f>
        <v>0</v>
      </c>
      <c r="KF72" s="61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61">
        <f>IF(ISBLANK($KJ$3),"",IF(OR(Tipy!IS66=Výsledky!$KE$6,Tipy!IS66=Výsledky!$KE$7,Tipy!IS66=Výsledky!$KE$8,Tipy!IS66=Výsledky!$KE$9),VLOOKUP(Tipy!IS66,'Kategórie hráčov'!$A$2:$B$51,2,FALSE),0))</f>
        <v>0</v>
      </c>
      <c r="KH72" s="61">
        <f>IF(ISBLANK($KJ$3),"",IF(OR(Tipy!IT66=Výsledky!$KH$6,Tipy!IT66=Výsledky!$KH$7,Tipy!IT66=Výsledky!$KH$8,Tipy!IT66=Výsledky!$KH$9),VLOOKUP(Tipy!IT66,'Kategórie hráčov'!$A$27:$B$76,2,FALSE),0))</f>
        <v>0</v>
      </c>
      <c r="KI72" s="62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5" t="str">
        <f>IF(ISBLANK($KJ$3),"",IF(ISBLANK(Tipy!IP66),"-",SUM(KE72:KI72)))</f>
        <v>-</v>
      </c>
      <c r="KK72" s="64"/>
      <c r="KL72" s="61">
        <f>IF(ISBLANK($KQ$3),"",IF(ISBLANK(Tipy!IV66),0,IF(AND(Tipy!IV66=Výsledky!$KO$3,Tipy!IX66=Výsledky!$KQ$3),60,0)))</f>
        <v>0</v>
      </c>
      <c r="KM72" s="61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61">
        <f>IF(ISBLANK($KQ$3),"",IF(OR(Tipy!IY66=Výsledky!$KL$6,Tipy!IY66=Výsledky!$KL$7,Tipy!IY66=Výsledky!$KL$8,Tipy!IY66=Výsledky!$KL$9),VLOOKUP(Tipy!IY66,'Kategórie hráčov'!$A$2:$B$51,2,FALSE),0))</f>
        <v>0</v>
      </c>
      <c r="KO72" s="61">
        <f>IF(ISBLANK($KQ$3),"",IF(OR(Tipy!IZ66=Výsledky!$KO$6,Tipy!IZ66=Výsledky!$KO$7,Tipy!IZ66=Výsledky!$KO$8,Tipy!IZ66=Výsledky!$KO$9),VLOOKUP(Tipy!IZ66,'Kategórie hráčov'!$A$27:$B$76,2,FALSE),0))</f>
        <v>0</v>
      </c>
      <c r="KP72" s="62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5" t="str">
        <f>IF(ISBLANK($KJ$3),"",IF(ISBLANK(Tipy!IV66),"-",SUM(KL72:KP72)))</f>
        <v>-</v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>
        <f>IF(ISBLANK($JH$3),"",IF(ISBLANK(Tipy!JU66),0,IF(AND(Tipy!JU66=Výsledky!$JF$3,Tipy!JW66=Výsledky!$JH$3),60,0)))</f>
        <v>0</v>
      </c>
      <c r="LH72" s="61" t="e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>#VALUE!</v>
      </c>
      <c r="LI72" s="61" t="e">
        <f>IF(ISBLANK($JH$3),"",IF(OR(Tipy!JX66=Výsledky!#REF!,Tipy!JX66=Výsledky!#REF!,Tipy!JX66=Výsledky!#REF!,Tipy!JX66=Výsledky!$JJ$9),IF(VLOOKUP(Tipy!JX66,'Kategórie hráčov'!$A$2:$B$46,2,FALSE)=30,30,20),0))</f>
        <v>#REF!</v>
      </c>
      <c r="LJ72" s="61" t="e">
        <f>IF(ISBLANK($JH$3),"",IF(OR(Tipy!JY66=Výsledky!#REF!,Tipy!JY66=Výsledky!#REF!,Tipy!JY66=Výsledky!#REF!,Tipy!JY66=Výsledky!$JM$9),IF(VLOOKUP(Tipy!JY66,'Kategórie hráčov'!$A$2:$B$46,2,FALSE)=30,30,20),0))</f>
        <v>#REF!</v>
      </c>
      <c r="LK72" s="62">
        <f>IF(ISBLANK($JH$3),"",IF(ISBLANK(Tipy!JU66),0,IF(OR(AND(Tipy!JU66=Výsledky!$JF$3,OR(Tipy!JW66=Výsledky!$JH$3+1,Tipy!JW66=Výsledky!$JH$3-1)),AND(Tipy!JW66=Výsledky!$JH$3,OR(Tipy!JU66=Výsledky!$JF$3+1,Tipy!JU66=Výsledky!$JF$3-1))),10,0)))</f>
        <v>0</v>
      </c>
      <c r="LL72" s="65" t="e">
        <f>IF(ISBLANK($JH$3),"",IF(ISBLANK(Tipy!JU66),"-",SUM(LG72:LK72)))</f>
        <v>#VALUE!</v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>
        <f>IF(ISBLANK($JH$3),"",IF(ISBLANK(Tipy!KI66),0,IF(AND(Tipy!KI66=Výsledky!$JF$3,Tipy!KK66=Výsledky!$JH$3),60,0)))</f>
        <v>0</v>
      </c>
      <c r="LV72" s="61" t="e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>#VALUE!</v>
      </c>
      <c r="LW72" s="61" t="e">
        <f>IF(ISBLANK($JH$3),"",IF(OR(Tipy!KL66=Výsledky!#REF!,Tipy!KL66=Výsledky!#REF!,Tipy!KL66=Výsledky!#REF!,Tipy!KL66=Výsledky!$JJ$9),IF(VLOOKUP(Tipy!KL66,'Kategórie hráčov'!$A$2:$B$46,2,FALSE)=30,30,20),0))</f>
        <v>#REF!</v>
      </c>
      <c r="LX72" s="61" t="e">
        <f>IF(ISBLANK($JH$3),"",IF(OR(Tipy!KM66=Výsledky!#REF!,Tipy!KM66=Výsledky!#REF!,Tipy!KM66=Výsledky!#REF!,Tipy!KM66=Výsledky!$JM$9),IF(VLOOKUP(Tipy!KM66,'Kategórie hráčov'!$A$2:$B$46,2,FALSE)=30,30,20),0))</f>
        <v>#REF!</v>
      </c>
      <c r="LY72" s="62">
        <f>IF(ISBLANK($JH$3),"",IF(ISBLANK(Tipy!KI66),0,IF(OR(AND(Tipy!KI66=Výsledky!$JF$3,OR(Tipy!KK66=Výsledky!$JH$3+1,Tipy!KK66=Výsledky!$JH$3-1)),AND(Tipy!KK66=Výsledky!$JH$3,OR(Tipy!KI66=Výsledky!$JF$3+1,Tipy!KI66=Výsledky!$JF$3-1))),10,0)))</f>
        <v>0</v>
      </c>
      <c r="LZ72" s="65" t="e">
        <f>IF(ISBLANK($JH$3),"",IF(ISBLANK(Tipy!KI66),"-",SUM(LU72:LY72)))</f>
        <v>#VALUE!</v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>
        <f>IF(ISBLANK($JA$3),"",IF(ISBLANK(Tipy!HL67),0,IF(AND(Tipy!HL67=Výsledky!$IY$3,Tipy!HN67=Výsledky!$JA$3),60,0)))</f>
        <v>0</v>
      </c>
      <c r="IW73" s="61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61">
        <f>IF(ISBLANK($JA$3),"",IF(OR(Tipy!HO67=Výsledky!$IV$6,Tipy!HO67=Výsledky!$IV$7,Tipy!HO67=Výsledky!$IV$8,Tipy!HO67=Výsledky!$IV$9),IF(VLOOKUP(Tipy!HO67,'Kategórie hráčov'!$A$2:$B$46,2,FALSE)=30,30,20),0))</f>
        <v>0</v>
      </c>
      <c r="IY73" s="61">
        <f>IF(ISBLANK($JA$3),"",IF(OR(Tipy!HP67=Výsledky!$IY$6,Tipy!HP67=Výsledky!$IY$7,Tipy!HP67=Výsledky!$IY$8,Tipy!HP67=Výsledky!$IY$9),IF(VLOOKUP(Tipy!HP67,'Kategórie hráčov'!$A$2:$B$46,2,FALSE)=30,30,20),0))</f>
        <v>0</v>
      </c>
      <c r="IZ73" s="62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5">
        <f>IF(ISBLANK($JA$3),"",IF(ISBLANK(Tipy!HL67),"-",SUM(IV73:IZ73)))</f>
        <v>0</v>
      </c>
      <c r="JB73" s="64"/>
      <c r="JC73" s="102">
        <f>IF(ISBLANK($JH$3),"",IF(ISBLANK(Tipy!HR67),0,IF(AND(Tipy!HR67=Výsledky!$JF$3,Tipy!HT67=Výsledky!$JH$3),60,0)))</f>
        <v>0</v>
      </c>
      <c r="JD73" s="101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01">
        <f>IF(ISBLANK($JH$3),"",IF(OR(Tipy!HU67=Výsledky!$JC$6,Tipy!HU67=Výsledky!$JC$7,Tipy!HU67=Výsledky!$JC$8,Tipy!HU67=Výsledky!$JC$9),VLOOKUP(Tipy!HU67,'Kategórie hráčov'!$A$2:$B$51,2,FALSE),0))</f>
        <v>0</v>
      </c>
      <c r="JF73" s="101">
        <f>IF(ISBLANK($JH$3),"",IF(OR(Tipy!HV67=Výsledky!$JF$6,Tipy!HV67=Výsledky!$JF$7,Tipy!HV67=Výsledky!$JF$8,Tipy!HV67=Výsledky!$JF$9),VLOOKUP(Tipy!HV67,'Kategórie hráčov'!$A$27:$B$76,2,FALSE),0))</f>
        <v>0</v>
      </c>
      <c r="JG73" s="30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63" t="str">
        <f>IF(ISBLANK($JH$3),"",IF(ISBLANK(Tipy!HR67),"-",SUM(JC73:JG73)))</f>
        <v>-</v>
      </c>
      <c r="JI73" s="64"/>
      <c r="JJ73" s="61">
        <f>IF(ISBLANK($JH$3),"",IF(ISBLANK(Tipy!HX67),0,IF(AND(Tipy!HX67=Výsledky!$JF$3,Tipy!HZ67=Výsledky!$JH$3),60,0)))</f>
        <v>0</v>
      </c>
      <c r="JK73" s="61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61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61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62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5" t="str">
        <f>IF(ISBLANK($JH$3),"",IF(ISBLANK(Tipy!HX67),"-",SUM(JJ73:JN73)))</f>
        <v>-</v>
      </c>
      <c r="JP73" s="64"/>
      <c r="JQ73" s="61">
        <f>IF(ISBLANK($JV$3),"",IF(ISBLANK(Tipy!ID67),0,IF(AND(Tipy!ID67=Výsledky!$JT$3,Tipy!IF67=Výsledky!$JV$3),60,0)))</f>
        <v>0</v>
      </c>
      <c r="JR73" s="61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61">
        <f>IF(ISBLANK($JV$3),"",IF(OR(Tipy!IG67=Výsledky!$JQ$6,Tipy!IG67=Výsledky!$JQ$7,Tipy!IG67=Výsledky!$JQ$8,Tipy!IG67=Výsledky!$JQ$9),VLOOKUP(Tipy!IG67,'Kategórie hráčov'!$A$2:$B$51,2,FALSE),0))</f>
        <v>0</v>
      </c>
      <c r="JT73" s="61">
        <f>IF(ISBLANK($JV$3),"",IF(OR(Tipy!IH67=Výsledky!$JT$6,Tipy!IH67=Výsledky!$JT$7,Tipy!IH67=Výsledky!$JT$8,Tipy!IH67=Výsledky!$JT$9),VLOOKUP(Tipy!IH67,'Kategórie hráčov'!$A$27:$B$76,2,FALSE),0))</f>
        <v>0</v>
      </c>
      <c r="JU73" s="62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5" t="str">
        <f>IF(ISBLANK($JV$3),"",IF(ISBLANK(Tipy!ID67),"-",SUM(JQ73:JU73)))</f>
        <v>-</v>
      </c>
      <c r="JW73" s="64"/>
      <c r="JX73" s="61">
        <f>IF(ISBLANK($KQ$3),"",IF(ISBLANK(Tipy!IJ67),0,IF(AND(Tipy!IJ67=Výsledky!$KO$3,Tipy!IL67=Výsledky!$KQ$3),60,0)))</f>
        <v>0</v>
      </c>
      <c r="JY73" s="61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61">
        <f>IF(ISBLANK($KQ$3),"",IF(OR(Tipy!IM67=Výsledky!$JX$6,Tipy!IM67=Výsledky!$JX$7,Tipy!IM67=Výsledky!$JX$8,Tipy!IM67=Výsledky!$JX$9),IF(VLOOKUP(Tipy!IM67,'Kategórie hráčov'!$A$2:$B$46,2,FALSE)=30,30,20),0))</f>
        <v>0</v>
      </c>
      <c r="KA73" s="61">
        <f>IF(ISBLANK($KQ$3),"",IF(OR(Tipy!IN67=Výsledky!$KA$6,Tipy!IN67=Výsledky!$KA$7,Tipy!IN67=Výsledky!$KA$8,Tipy!IN67=Výsledky!$KA$9),IF(VLOOKUP(Tipy!IN67,'Kategórie hráčov'!$A$2:$B$46,2,FALSE)=30,30,20),0))</f>
        <v>0</v>
      </c>
      <c r="KB73" s="62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5" t="str">
        <f>IF(ISBLANK($KQ$3),"",IF(ISBLANK(Tipy!IJ67),"-",SUM(JX73:KB73)))</f>
        <v>-</v>
      </c>
      <c r="KD73" s="64"/>
      <c r="KE73" s="61">
        <f>IF(ISBLANK($KJ$3),"",IF(ISBLANK(Tipy!IP67),0,IF(AND(Tipy!IP67=Výsledky!$KH$3,Tipy!IR67=Výsledky!$KJ$3),60,0)))</f>
        <v>0</v>
      </c>
      <c r="KF73" s="61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61">
        <f>IF(ISBLANK($KJ$3),"",IF(OR(Tipy!IS67=Výsledky!$KE$6,Tipy!IS67=Výsledky!$KE$7,Tipy!IS67=Výsledky!$KE$8,Tipy!IS67=Výsledky!$KE$9),VLOOKUP(Tipy!IS67,'Kategórie hráčov'!$A$2:$B$51,2,FALSE),0))</f>
        <v>0</v>
      </c>
      <c r="KH73" s="61">
        <f>IF(ISBLANK($KJ$3),"",IF(OR(Tipy!IT67=Výsledky!$KH$6,Tipy!IT67=Výsledky!$KH$7,Tipy!IT67=Výsledky!$KH$8,Tipy!IT67=Výsledky!$KH$9),VLOOKUP(Tipy!IT67,'Kategórie hráčov'!$A$27:$B$76,2,FALSE),0))</f>
        <v>0</v>
      </c>
      <c r="KI73" s="62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5" t="str">
        <f>IF(ISBLANK($KJ$3),"",IF(ISBLANK(Tipy!IP67),"-",SUM(KE73:KI73)))</f>
        <v>-</v>
      </c>
      <c r="KK73" s="64"/>
      <c r="KL73" s="61">
        <f>IF(ISBLANK($KQ$3),"",IF(ISBLANK(Tipy!IV67),0,IF(AND(Tipy!IV67=Výsledky!$KO$3,Tipy!IX67=Výsledky!$KQ$3),60,0)))</f>
        <v>0</v>
      </c>
      <c r="KM73" s="61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61">
        <f>IF(ISBLANK($KQ$3),"",IF(OR(Tipy!IY67=Výsledky!$KL$6,Tipy!IY67=Výsledky!$KL$7,Tipy!IY67=Výsledky!$KL$8,Tipy!IY67=Výsledky!$KL$9),VLOOKUP(Tipy!IY67,'Kategórie hráčov'!$A$2:$B$51,2,FALSE),0))</f>
        <v>0</v>
      </c>
      <c r="KO73" s="61">
        <f>IF(ISBLANK($KQ$3),"",IF(OR(Tipy!IZ67=Výsledky!$KO$6,Tipy!IZ67=Výsledky!$KO$7,Tipy!IZ67=Výsledky!$KO$8,Tipy!IZ67=Výsledky!$KO$9),VLOOKUP(Tipy!IZ67,'Kategórie hráčov'!$A$27:$B$76,2,FALSE),0))</f>
        <v>0</v>
      </c>
      <c r="KP73" s="62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5" t="str">
        <f>IF(ISBLANK($KJ$3),"",IF(ISBLANK(Tipy!IV67),"-",SUM(KL73:KP73)))</f>
        <v>-</v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>
        <f>IF(ISBLANK($JH$3),"",IF(ISBLANK(Tipy!JU67),0,IF(AND(Tipy!JU67=Výsledky!$JF$3,Tipy!JW67=Výsledky!$JH$3),60,0)))</f>
        <v>0</v>
      </c>
      <c r="LH73" s="61" t="e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>#VALUE!</v>
      </c>
      <c r="LI73" s="61" t="e">
        <f>IF(ISBLANK($JH$3),"",IF(OR(Tipy!JX67=Výsledky!#REF!,Tipy!JX67=Výsledky!#REF!,Tipy!JX67=Výsledky!#REF!,Tipy!JX67=Výsledky!$JJ$9),IF(VLOOKUP(Tipy!JX67,'Kategórie hráčov'!$A$2:$B$46,2,FALSE)=30,30,20),0))</f>
        <v>#REF!</v>
      </c>
      <c r="LJ73" s="61" t="e">
        <f>IF(ISBLANK($JH$3),"",IF(OR(Tipy!JY67=Výsledky!#REF!,Tipy!JY67=Výsledky!#REF!,Tipy!JY67=Výsledky!#REF!,Tipy!JY67=Výsledky!$JM$9),IF(VLOOKUP(Tipy!JY67,'Kategórie hráčov'!$A$2:$B$46,2,FALSE)=30,30,20),0))</f>
        <v>#REF!</v>
      </c>
      <c r="LK73" s="62">
        <f>IF(ISBLANK($JH$3),"",IF(ISBLANK(Tipy!JU67),0,IF(OR(AND(Tipy!JU67=Výsledky!$JF$3,OR(Tipy!JW67=Výsledky!$JH$3+1,Tipy!JW67=Výsledky!$JH$3-1)),AND(Tipy!JW67=Výsledky!$JH$3,OR(Tipy!JU67=Výsledky!$JF$3+1,Tipy!JU67=Výsledky!$JF$3-1))),10,0)))</f>
        <v>0</v>
      </c>
      <c r="LL73" s="65" t="e">
        <f>IF(ISBLANK($JH$3),"",IF(ISBLANK(Tipy!JU67),"-",SUM(LG73:LK73)))</f>
        <v>#VALUE!</v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>
        <f>IF(ISBLANK($JH$3),"",IF(ISBLANK(Tipy!KI67),0,IF(AND(Tipy!KI67=Výsledky!$JF$3,Tipy!KK67=Výsledky!$JH$3),60,0)))</f>
        <v>0</v>
      </c>
      <c r="LV73" s="61" t="e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>#VALUE!</v>
      </c>
      <c r="LW73" s="61" t="e">
        <f>IF(ISBLANK($JH$3),"",IF(OR(Tipy!KL67=Výsledky!#REF!,Tipy!KL67=Výsledky!#REF!,Tipy!KL67=Výsledky!#REF!,Tipy!KL67=Výsledky!$JJ$9),IF(VLOOKUP(Tipy!KL67,'Kategórie hráčov'!$A$2:$B$46,2,FALSE)=30,30,20),0))</f>
        <v>#REF!</v>
      </c>
      <c r="LX73" s="61" t="e">
        <f>IF(ISBLANK($JH$3),"",IF(OR(Tipy!KM67=Výsledky!#REF!,Tipy!KM67=Výsledky!#REF!,Tipy!KM67=Výsledky!#REF!,Tipy!KM67=Výsledky!$JM$9),IF(VLOOKUP(Tipy!KM67,'Kategórie hráčov'!$A$2:$B$46,2,FALSE)=30,30,20),0))</f>
        <v>#REF!</v>
      </c>
      <c r="LY73" s="62">
        <f>IF(ISBLANK($JH$3),"",IF(ISBLANK(Tipy!KI67),0,IF(OR(AND(Tipy!KI67=Výsledky!$JF$3,OR(Tipy!KK67=Výsledky!$JH$3+1,Tipy!KK67=Výsledky!$JH$3-1)),AND(Tipy!KK67=Výsledky!$JH$3,OR(Tipy!KI67=Výsledky!$JF$3+1,Tipy!KI67=Výsledky!$JF$3-1))),10,0)))</f>
        <v>0</v>
      </c>
      <c r="LZ73" s="65" t="e">
        <f>IF(ISBLANK($JH$3),"",IF(ISBLANK(Tipy!KI67),"-",SUM(LU73:LY73)))</f>
        <v>#VALUE!</v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>
        <f>IF(ISBLANK($JA$3),"",IF(ISBLANK(Tipy!HL68),0,IF(AND(Tipy!HL68=Výsledky!$IY$3,Tipy!HN68=Výsledky!$JA$3),60,0)))</f>
        <v>0</v>
      </c>
      <c r="IW74" s="61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61">
        <f>IF(ISBLANK($JA$3),"",IF(OR(Tipy!HO68=Výsledky!$IV$6,Tipy!HO68=Výsledky!$IV$7,Tipy!HO68=Výsledky!$IV$8,Tipy!HO68=Výsledky!$IV$9),IF(VLOOKUP(Tipy!HO68,'Kategórie hráčov'!$A$2:$B$46,2,FALSE)=30,30,20),0))</f>
        <v>0</v>
      </c>
      <c r="IY74" s="61">
        <f>IF(ISBLANK($JA$3),"",IF(OR(Tipy!HP68=Výsledky!$IY$6,Tipy!HP68=Výsledky!$IY$7,Tipy!HP68=Výsledky!$IY$8,Tipy!HP68=Výsledky!$IY$9),IF(VLOOKUP(Tipy!HP68,'Kategórie hráčov'!$A$2:$B$46,2,FALSE)=30,30,20),0))</f>
        <v>0</v>
      </c>
      <c r="IZ74" s="62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5">
        <f>IF(ISBLANK($JA$3),"",IF(ISBLANK(Tipy!HL68),"-",SUM(IV74:IZ74)))</f>
        <v>0</v>
      </c>
      <c r="JB74" s="64"/>
      <c r="JC74" s="102">
        <f>IF(ISBLANK($JH$3),"",IF(ISBLANK(Tipy!HR68),0,IF(AND(Tipy!HR68=Výsledky!$JF$3,Tipy!HT68=Výsledky!$JH$3),60,0)))</f>
        <v>0</v>
      </c>
      <c r="JD74" s="101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01">
        <f>IF(ISBLANK($JH$3),"",IF(OR(Tipy!HU68=Výsledky!$JC$6,Tipy!HU68=Výsledky!$JC$7,Tipy!HU68=Výsledky!$JC$8,Tipy!HU68=Výsledky!$JC$9),VLOOKUP(Tipy!HU68,'Kategórie hráčov'!$A$2:$B$51,2,FALSE),0))</f>
        <v>0</v>
      </c>
      <c r="JF74" s="101">
        <f>IF(ISBLANK($JH$3),"",IF(OR(Tipy!HV68=Výsledky!$JF$6,Tipy!HV68=Výsledky!$JF$7,Tipy!HV68=Výsledky!$JF$8,Tipy!HV68=Výsledky!$JF$9),VLOOKUP(Tipy!HV68,'Kategórie hráčov'!$A$27:$B$76,2,FALSE),0))</f>
        <v>0</v>
      </c>
      <c r="JG74" s="30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63" t="str">
        <f>IF(ISBLANK($JH$3),"",IF(ISBLANK(Tipy!HR68),"-",SUM(JC74:JG74)))</f>
        <v>-</v>
      </c>
      <c r="JI74" s="64"/>
      <c r="JJ74" s="61">
        <f>IF(ISBLANK($JH$3),"",IF(ISBLANK(Tipy!HX68),0,IF(AND(Tipy!HX68=Výsledky!$JF$3,Tipy!HZ68=Výsledky!$JH$3),60,0)))</f>
        <v>0</v>
      </c>
      <c r="JK74" s="61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61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61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62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5" t="str">
        <f>IF(ISBLANK($JH$3),"",IF(ISBLANK(Tipy!HX68),"-",SUM(JJ74:JN74)))</f>
        <v>-</v>
      </c>
      <c r="JP74" s="64"/>
      <c r="JQ74" s="61">
        <f>IF(ISBLANK($JV$3),"",IF(ISBLANK(Tipy!ID68),0,IF(AND(Tipy!ID68=Výsledky!$JT$3,Tipy!IF68=Výsledky!$JV$3),60,0)))</f>
        <v>0</v>
      </c>
      <c r="JR74" s="61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61">
        <f>IF(ISBLANK($JV$3),"",IF(OR(Tipy!IG68=Výsledky!$JQ$6,Tipy!IG68=Výsledky!$JQ$7,Tipy!IG68=Výsledky!$JQ$8,Tipy!IG68=Výsledky!$JQ$9),VLOOKUP(Tipy!IG68,'Kategórie hráčov'!$A$2:$B$51,2,FALSE),0))</f>
        <v>0</v>
      </c>
      <c r="JT74" s="61">
        <f>IF(ISBLANK($JV$3),"",IF(OR(Tipy!IH68=Výsledky!$JT$6,Tipy!IH68=Výsledky!$JT$7,Tipy!IH68=Výsledky!$JT$8,Tipy!IH68=Výsledky!$JT$9),VLOOKUP(Tipy!IH68,'Kategórie hráčov'!$A$27:$B$76,2,FALSE),0))</f>
        <v>0</v>
      </c>
      <c r="JU74" s="62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5" t="str">
        <f>IF(ISBLANK($JV$3),"",IF(ISBLANK(Tipy!ID68),"-",SUM(JQ74:JU74)))</f>
        <v>-</v>
      </c>
      <c r="JW74" s="64"/>
      <c r="JX74" s="61">
        <f>IF(ISBLANK($KQ$3),"",IF(ISBLANK(Tipy!IJ68),0,IF(AND(Tipy!IJ68=Výsledky!$KO$3,Tipy!IL68=Výsledky!$KQ$3),60,0)))</f>
        <v>0</v>
      </c>
      <c r="JY74" s="61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61">
        <f>IF(ISBLANK($KQ$3),"",IF(OR(Tipy!IM68=Výsledky!$JX$6,Tipy!IM68=Výsledky!$JX$7,Tipy!IM68=Výsledky!$JX$8,Tipy!IM68=Výsledky!$JX$9),IF(VLOOKUP(Tipy!IM68,'Kategórie hráčov'!$A$2:$B$46,2,FALSE)=30,30,20),0))</f>
        <v>0</v>
      </c>
      <c r="KA74" s="61">
        <f>IF(ISBLANK($KQ$3),"",IF(OR(Tipy!IN68=Výsledky!$KA$6,Tipy!IN68=Výsledky!$KA$7,Tipy!IN68=Výsledky!$KA$8,Tipy!IN68=Výsledky!$KA$9),IF(VLOOKUP(Tipy!IN68,'Kategórie hráčov'!$A$2:$B$46,2,FALSE)=30,30,20),0))</f>
        <v>0</v>
      </c>
      <c r="KB74" s="62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5" t="str">
        <f>IF(ISBLANK($KQ$3),"",IF(ISBLANK(Tipy!IJ68),"-",SUM(JX74:KB74)))</f>
        <v>-</v>
      </c>
      <c r="KD74" s="64"/>
      <c r="KE74" s="61">
        <f>IF(ISBLANK($KJ$3),"",IF(ISBLANK(Tipy!IP68),0,IF(AND(Tipy!IP68=Výsledky!$KH$3,Tipy!IR68=Výsledky!$KJ$3),60,0)))</f>
        <v>0</v>
      </c>
      <c r="KF74" s="61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61">
        <f>IF(ISBLANK($KJ$3),"",IF(OR(Tipy!IS68=Výsledky!$KE$6,Tipy!IS68=Výsledky!$KE$7,Tipy!IS68=Výsledky!$KE$8,Tipy!IS68=Výsledky!$KE$9),VLOOKUP(Tipy!IS68,'Kategórie hráčov'!$A$2:$B$51,2,FALSE),0))</f>
        <v>20</v>
      </c>
      <c r="KH74" s="61">
        <f>IF(ISBLANK($KJ$3),"",IF(OR(Tipy!IT68=Výsledky!$KH$6,Tipy!IT68=Výsledky!$KH$7,Tipy!IT68=Výsledky!$KH$8,Tipy!IT68=Výsledky!$KH$9),VLOOKUP(Tipy!IT68,'Kategórie hráčov'!$A$27:$B$76,2,FALSE),0))</f>
        <v>30</v>
      </c>
      <c r="KI74" s="62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5">
        <f>IF(ISBLANK($KJ$3),"",IF(ISBLANK(Tipy!IP68),"-",SUM(KE74:KI74)))</f>
        <v>80</v>
      </c>
      <c r="KK74" s="64"/>
      <c r="KL74" s="61">
        <f>IF(ISBLANK($KQ$3),"",IF(ISBLANK(Tipy!IV68),0,IF(AND(Tipy!IV68=Výsledky!$KO$3,Tipy!IX68=Výsledky!$KQ$3),60,0)))</f>
        <v>0</v>
      </c>
      <c r="KM74" s="61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61">
        <f>IF(ISBLANK($KQ$3),"",IF(OR(Tipy!IY68=Výsledky!$KL$6,Tipy!IY68=Výsledky!$KL$7,Tipy!IY68=Výsledky!$KL$8,Tipy!IY68=Výsledky!$KL$9),VLOOKUP(Tipy!IY68,'Kategórie hráčov'!$A$2:$B$51,2,FALSE),0))</f>
        <v>0</v>
      </c>
      <c r="KO74" s="61">
        <f>IF(ISBLANK($KQ$3),"",IF(OR(Tipy!IZ68=Výsledky!$KO$6,Tipy!IZ68=Výsledky!$KO$7,Tipy!IZ68=Výsledky!$KO$8,Tipy!IZ68=Výsledky!$KO$9),VLOOKUP(Tipy!IZ68,'Kategórie hráčov'!$A$27:$B$76,2,FALSE),0))</f>
        <v>0</v>
      </c>
      <c r="KP74" s="62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5" t="str">
        <f>IF(ISBLANK($KJ$3),"",IF(ISBLANK(Tipy!IV68),"-",SUM(KL74:KP74)))</f>
        <v>-</v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>
        <f>IF(ISBLANK($JH$3),"",IF(ISBLANK(Tipy!JU68),0,IF(AND(Tipy!JU68=Výsledky!$JF$3,Tipy!JW68=Výsledky!$JH$3),60,0)))</f>
        <v>0</v>
      </c>
      <c r="LH74" s="61" t="e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>#VALUE!</v>
      </c>
      <c r="LI74" s="61" t="e">
        <f>IF(ISBLANK($JH$3),"",IF(OR(Tipy!JX68=Výsledky!#REF!,Tipy!JX68=Výsledky!#REF!,Tipy!JX68=Výsledky!#REF!,Tipy!JX68=Výsledky!$JJ$9),IF(VLOOKUP(Tipy!JX68,'Kategórie hráčov'!$A$2:$B$46,2,FALSE)=30,30,20),0))</f>
        <v>#REF!</v>
      </c>
      <c r="LJ74" s="61" t="e">
        <f>IF(ISBLANK($JH$3),"",IF(OR(Tipy!JY68=Výsledky!#REF!,Tipy!JY68=Výsledky!#REF!,Tipy!JY68=Výsledky!#REF!,Tipy!JY68=Výsledky!$JM$9),IF(VLOOKUP(Tipy!JY68,'Kategórie hráčov'!$A$2:$B$46,2,FALSE)=30,30,20),0))</f>
        <v>#REF!</v>
      </c>
      <c r="LK74" s="62">
        <f>IF(ISBLANK($JH$3),"",IF(ISBLANK(Tipy!JU68),0,IF(OR(AND(Tipy!JU68=Výsledky!$JF$3,OR(Tipy!JW68=Výsledky!$JH$3+1,Tipy!JW68=Výsledky!$JH$3-1)),AND(Tipy!JW68=Výsledky!$JH$3,OR(Tipy!JU68=Výsledky!$JF$3+1,Tipy!JU68=Výsledky!$JF$3-1))),10,0)))</f>
        <v>0</v>
      </c>
      <c r="LL74" s="65" t="e">
        <f>IF(ISBLANK($JH$3),"",IF(ISBLANK(Tipy!JU68),"-",SUM(LG74:LK74)))</f>
        <v>#VALUE!</v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>
        <f>IF(ISBLANK($JH$3),"",IF(ISBLANK(Tipy!KI68),0,IF(AND(Tipy!KI68=Výsledky!$JF$3,Tipy!KK68=Výsledky!$JH$3),60,0)))</f>
        <v>0</v>
      </c>
      <c r="LV74" s="61" t="e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>#VALUE!</v>
      </c>
      <c r="LW74" s="61" t="e">
        <f>IF(ISBLANK($JH$3),"",IF(OR(Tipy!KL68=Výsledky!#REF!,Tipy!KL68=Výsledky!#REF!,Tipy!KL68=Výsledky!#REF!,Tipy!KL68=Výsledky!$JJ$9),IF(VLOOKUP(Tipy!KL68,'Kategórie hráčov'!$A$2:$B$46,2,FALSE)=30,30,20),0))</f>
        <v>#REF!</v>
      </c>
      <c r="LX74" s="61" t="e">
        <f>IF(ISBLANK($JH$3),"",IF(OR(Tipy!KM68=Výsledky!#REF!,Tipy!KM68=Výsledky!#REF!,Tipy!KM68=Výsledky!#REF!,Tipy!KM68=Výsledky!$JM$9),IF(VLOOKUP(Tipy!KM68,'Kategórie hráčov'!$A$2:$B$46,2,FALSE)=30,30,20),0))</f>
        <v>#REF!</v>
      </c>
      <c r="LY74" s="62">
        <f>IF(ISBLANK($JH$3),"",IF(ISBLANK(Tipy!KI68),0,IF(OR(AND(Tipy!KI68=Výsledky!$JF$3,OR(Tipy!KK68=Výsledky!$JH$3+1,Tipy!KK68=Výsledky!$JH$3-1)),AND(Tipy!KK68=Výsledky!$JH$3,OR(Tipy!KI68=Výsledky!$JF$3+1,Tipy!KI68=Výsledky!$JF$3-1))),10,0)))</f>
        <v>0</v>
      </c>
      <c r="LZ74" s="65" t="e">
        <f>IF(ISBLANK($JH$3),"",IF(ISBLANK(Tipy!KI68),"-",SUM(LU74:LY74)))</f>
        <v>#VALUE!</v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>
        <f>IF(ISBLANK($JA$3),"",IF(ISBLANK(Tipy!HL69),0,IF(AND(Tipy!HL69=Výsledky!$IY$3,Tipy!HN69=Výsledky!$JA$3),60,0)))</f>
        <v>0</v>
      </c>
      <c r="IW75" s="61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61">
        <f>IF(ISBLANK($JA$3),"",IF(OR(Tipy!HO69=Výsledky!$IV$6,Tipy!HO69=Výsledky!$IV$7,Tipy!HO69=Výsledky!$IV$8,Tipy!HO69=Výsledky!$IV$9),IF(VLOOKUP(Tipy!HO69,'Kategórie hráčov'!$A$2:$B$46,2,FALSE)=30,30,20),0))</f>
        <v>0</v>
      </c>
      <c r="IY75" s="61">
        <f>IF(ISBLANK($JA$3),"",IF(OR(Tipy!HP69=Výsledky!$IY$6,Tipy!HP69=Výsledky!$IY$7,Tipy!HP69=Výsledky!$IY$8,Tipy!HP69=Výsledky!$IY$9),IF(VLOOKUP(Tipy!HP69,'Kategórie hráčov'!$A$2:$B$46,2,FALSE)=30,30,20),0))</f>
        <v>0</v>
      </c>
      <c r="IZ75" s="62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5" t="str">
        <f>IF(ISBLANK($JA$3),"",IF(ISBLANK(Tipy!HL69),"-",SUM(IV75:IZ75)))</f>
        <v>-</v>
      </c>
      <c r="JB75" s="64"/>
      <c r="JC75" s="102">
        <f>IF(ISBLANK($JH$3),"",IF(ISBLANK(Tipy!HR69),0,IF(AND(Tipy!HR69=Výsledky!$JF$3,Tipy!HT69=Výsledky!$JH$3),60,0)))</f>
        <v>0</v>
      </c>
      <c r="JD75" s="101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01">
        <f>IF(ISBLANK($JH$3),"",IF(OR(Tipy!HU69=Výsledky!$JC$6,Tipy!HU69=Výsledky!$JC$7,Tipy!HU69=Výsledky!$JC$8,Tipy!HU69=Výsledky!$JC$9),VLOOKUP(Tipy!HU69,'Kategórie hráčov'!$A$2:$B$51,2,FALSE),0))</f>
        <v>0</v>
      </c>
      <c r="JF75" s="101">
        <f>IF(ISBLANK($JH$3),"",IF(OR(Tipy!HV69=Výsledky!$JF$6,Tipy!HV69=Výsledky!$JF$7,Tipy!HV69=Výsledky!$JF$8,Tipy!HV69=Výsledky!$JF$9),VLOOKUP(Tipy!HV69,'Kategórie hráčov'!$A$27:$B$76,2,FALSE),0))</f>
        <v>0</v>
      </c>
      <c r="JG75" s="30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63" t="str">
        <f>IF(ISBLANK($JH$3),"",IF(ISBLANK(Tipy!HR69),"-",SUM(JC75:JG75)))</f>
        <v>-</v>
      </c>
      <c r="JI75" s="64"/>
      <c r="JJ75" s="61">
        <f>IF(ISBLANK($JH$3),"",IF(ISBLANK(Tipy!HX69),0,IF(AND(Tipy!HX69=Výsledky!$JF$3,Tipy!HZ69=Výsledky!$JH$3),60,0)))</f>
        <v>0</v>
      </c>
      <c r="JK75" s="61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61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61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62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5" t="str">
        <f>IF(ISBLANK($JH$3),"",IF(ISBLANK(Tipy!HX69),"-",SUM(JJ75:JN75)))</f>
        <v>-</v>
      </c>
      <c r="JP75" s="64"/>
      <c r="JQ75" s="61">
        <f>IF(ISBLANK($JV$3),"",IF(ISBLANK(Tipy!ID69),0,IF(AND(Tipy!ID69=Výsledky!$JT$3,Tipy!IF69=Výsledky!$JV$3),60,0)))</f>
        <v>0</v>
      </c>
      <c r="JR75" s="61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61">
        <f>IF(ISBLANK($JV$3),"",IF(OR(Tipy!IG69=Výsledky!$JQ$6,Tipy!IG69=Výsledky!$JQ$7,Tipy!IG69=Výsledky!$JQ$8,Tipy!IG69=Výsledky!$JQ$9),VLOOKUP(Tipy!IG69,'Kategórie hráčov'!$A$2:$B$51,2,FALSE),0))</f>
        <v>0</v>
      </c>
      <c r="JT75" s="61">
        <f>IF(ISBLANK($JV$3),"",IF(OR(Tipy!IH69=Výsledky!$JT$6,Tipy!IH69=Výsledky!$JT$7,Tipy!IH69=Výsledky!$JT$8,Tipy!IH69=Výsledky!$JT$9),VLOOKUP(Tipy!IH69,'Kategórie hráčov'!$A$27:$B$76,2,FALSE),0))</f>
        <v>0</v>
      </c>
      <c r="JU75" s="62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5" t="str">
        <f>IF(ISBLANK($JV$3),"",IF(ISBLANK(Tipy!ID69),"-",SUM(JQ75:JU75)))</f>
        <v>-</v>
      </c>
      <c r="JW75" s="64"/>
      <c r="JX75" s="61">
        <f>IF(ISBLANK($KQ$3),"",IF(ISBLANK(Tipy!IJ69),0,IF(AND(Tipy!IJ69=Výsledky!$KO$3,Tipy!IL69=Výsledky!$KQ$3),60,0)))</f>
        <v>0</v>
      </c>
      <c r="JY75" s="61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61">
        <f>IF(ISBLANK($KQ$3),"",IF(OR(Tipy!IM69=Výsledky!$JX$6,Tipy!IM69=Výsledky!$JX$7,Tipy!IM69=Výsledky!$JX$8,Tipy!IM69=Výsledky!$JX$9),IF(VLOOKUP(Tipy!IM69,'Kategórie hráčov'!$A$2:$B$46,2,FALSE)=30,30,20),0))</f>
        <v>0</v>
      </c>
      <c r="KA75" s="61">
        <f>IF(ISBLANK($KQ$3),"",IF(OR(Tipy!IN69=Výsledky!$KA$6,Tipy!IN69=Výsledky!$KA$7,Tipy!IN69=Výsledky!$KA$8,Tipy!IN69=Výsledky!$KA$9),IF(VLOOKUP(Tipy!IN69,'Kategórie hráčov'!$A$2:$B$46,2,FALSE)=30,30,20),0))</f>
        <v>0</v>
      </c>
      <c r="KB75" s="62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5" t="str">
        <f>IF(ISBLANK($KQ$3),"",IF(ISBLANK(Tipy!IJ69),"-",SUM(JX75:KB75)))</f>
        <v>-</v>
      </c>
      <c r="KD75" s="64"/>
      <c r="KE75" s="61">
        <f>IF(ISBLANK($KJ$3),"",IF(ISBLANK(Tipy!IP69),0,IF(AND(Tipy!IP69=Výsledky!$KH$3,Tipy!IR69=Výsledky!$KJ$3),60,0)))</f>
        <v>0</v>
      </c>
      <c r="KF75" s="61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61">
        <f>IF(ISBLANK($KJ$3),"",IF(OR(Tipy!IS69=Výsledky!$KE$6,Tipy!IS69=Výsledky!$KE$7,Tipy!IS69=Výsledky!$KE$8,Tipy!IS69=Výsledky!$KE$9),VLOOKUP(Tipy!IS69,'Kategórie hráčov'!$A$2:$B$51,2,FALSE),0))</f>
        <v>0</v>
      </c>
      <c r="KH75" s="61">
        <f>IF(ISBLANK($KJ$3),"",IF(OR(Tipy!IT69=Výsledky!$KH$6,Tipy!IT69=Výsledky!$KH$7,Tipy!IT69=Výsledky!$KH$8,Tipy!IT69=Výsledky!$KH$9),VLOOKUP(Tipy!IT69,'Kategórie hráčov'!$A$27:$B$76,2,FALSE),0))</f>
        <v>0</v>
      </c>
      <c r="KI75" s="62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5" t="str">
        <f>IF(ISBLANK($KJ$3),"",IF(ISBLANK(Tipy!IP69),"-",SUM(KE75:KI75)))</f>
        <v>-</v>
      </c>
      <c r="KK75" s="64"/>
      <c r="KL75" s="61">
        <f>IF(ISBLANK($KQ$3),"",IF(ISBLANK(Tipy!IV69),0,IF(AND(Tipy!IV69=Výsledky!$KO$3,Tipy!IX69=Výsledky!$KQ$3),60,0)))</f>
        <v>0</v>
      </c>
      <c r="KM75" s="61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61">
        <f>IF(ISBLANK($KQ$3),"",IF(OR(Tipy!IY69=Výsledky!$KL$6,Tipy!IY69=Výsledky!$KL$7,Tipy!IY69=Výsledky!$KL$8,Tipy!IY69=Výsledky!$KL$9),VLOOKUP(Tipy!IY69,'Kategórie hráčov'!$A$2:$B$51,2,FALSE),0))</f>
        <v>0</v>
      </c>
      <c r="KO75" s="61">
        <f>IF(ISBLANK($KQ$3),"",IF(OR(Tipy!IZ69=Výsledky!$KO$6,Tipy!IZ69=Výsledky!$KO$7,Tipy!IZ69=Výsledky!$KO$8,Tipy!IZ69=Výsledky!$KO$9),VLOOKUP(Tipy!IZ69,'Kategórie hráčov'!$A$27:$B$76,2,FALSE),0))</f>
        <v>0</v>
      </c>
      <c r="KP75" s="62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5" t="str">
        <f>IF(ISBLANK($KJ$3),"",IF(ISBLANK(Tipy!IV69),"-",SUM(KL75:KP75)))</f>
        <v>-</v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>
        <f>IF(ISBLANK($JH$3),"",IF(ISBLANK(Tipy!JU69),0,IF(AND(Tipy!JU69=Výsledky!$JF$3,Tipy!JW69=Výsledky!$JH$3),60,0)))</f>
        <v>0</v>
      </c>
      <c r="LH75" s="61" t="e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>#VALUE!</v>
      </c>
      <c r="LI75" s="61" t="e">
        <f>IF(ISBLANK($JH$3),"",IF(OR(Tipy!JX69=Výsledky!#REF!,Tipy!JX69=Výsledky!#REF!,Tipy!JX69=Výsledky!#REF!,Tipy!JX69=Výsledky!$JJ$9),IF(VLOOKUP(Tipy!JX69,'Kategórie hráčov'!$A$2:$B$46,2,FALSE)=30,30,20),0))</f>
        <v>#REF!</v>
      </c>
      <c r="LJ75" s="61" t="e">
        <f>IF(ISBLANK($JH$3),"",IF(OR(Tipy!JY69=Výsledky!#REF!,Tipy!JY69=Výsledky!#REF!,Tipy!JY69=Výsledky!#REF!,Tipy!JY69=Výsledky!$JM$9),IF(VLOOKUP(Tipy!JY69,'Kategórie hráčov'!$A$2:$B$46,2,FALSE)=30,30,20),0))</f>
        <v>#REF!</v>
      </c>
      <c r="LK75" s="62">
        <f>IF(ISBLANK($JH$3),"",IF(ISBLANK(Tipy!JU69),0,IF(OR(AND(Tipy!JU69=Výsledky!$JF$3,OR(Tipy!JW69=Výsledky!$JH$3+1,Tipy!JW69=Výsledky!$JH$3-1)),AND(Tipy!JW69=Výsledky!$JH$3,OR(Tipy!JU69=Výsledky!$JF$3+1,Tipy!JU69=Výsledky!$JF$3-1))),10,0)))</f>
        <v>0</v>
      </c>
      <c r="LL75" s="65" t="e">
        <f>IF(ISBLANK($JH$3),"",IF(ISBLANK(Tipy!JU69),"-",SUM(LG75:LK75)))</f>
        <v>#VALUE!</v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>
        <f>IF(ISBLANK($JH$3),"",IF(ISBLANK(Tipy!KI69),0,IF(AND(Tipy!KI69=Výsledky!$JF$3,Tipy!KK69=Výsledky!$JH$3),60,0)))</f>
        <v>0</v>
      </c>
      <c r="LV75" s="61" t="e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>#VALUE!</v>
      </c>
      <c r="LW75" s="61" t="e">
        <f>IF(ISBLANK($JH$3),"",IF(OR(Tipy!KL69=Výsledky!#REF!,Tipy!KL69=Výsledky!#REF!,Tipy!KL69=Výsledky!#REF!,Tipy!KL69=Výsledky!$JJ$9),IF(VLOOKUP(Tipy!KL69,'Kategórie hráčov'!$A$2:$B$46,2,FALSE)=30,30,20),0))</f>
        <v>#REF!</v>
      </c>
      <c r="LX75" s="61" t="e">
        <f>IF(ISBLANK($JH$3),"",IF(OR(Tipy!KM69=Výsledky!#REF!,Tipy!KM69=Výsledky!#REF!,Tipy!KM69=Výsledky!#REF!,Tipy!KM69=Výsledky!$JM$9),IF(VLOOKUP(Tipy!KM69,'Kategórie hráčov'!$A$2:$B$46,2,FALSE)=30,30,20),0))</f>
        <v>#REF!</v>
      </c>
      <c r="LY75" s="62">
        <f>IF(ISBLANK($JH$3),"",IF(ISBLANK(Tipy!KI69),0,IF(OR(AND(Tipy!KI69=Výsledky!$JF$3,OR(Tipy!KK69=Výsledky!$JH$3+1,Tipy!KK69=Výsledky!$JH$3-1)),AND(Tipy!KK69=Výsledky!$JH$3,OR(Tipy!KI69=Výsledky!$JF$3+1,Tipy!KI69=Výsledky!$JF$3-1))),10,0)))</f>
        <v>0</v>
      </c>
      <c r="LZ75" s="65" t="e">
        <f>IF(ISBLANK($JH$3),"",IF(ISBLANK(Tipy!KI69),"-",SUM(LU75:LY75)))</f>
        <v>#VALUE!</v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>
        <f>IF(ISBLANK($JA$3),"",IF(ISBLANK(Tipy!HL70),0,IF(AND(Tipy!HL70=Výsledky!$IY$3,Tipy!HN70=Výsledky!$JA$3),60,0)))</f>
        <v>0</v>
      </c>
      <c r="IW76" s="61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61">
        <f>IF(ISBLANK($JA$3),"",IF(OR(Tipy!HO70=Výsledky!$IV$6,Tipy!HO70=Výsledky!$IV$7,Tipy!HO70=Výsledky!$IV$8,Tipy!HO70=Výsledky!$IV$9),IF(VLOOKUP(Tipy!HO70,'Kategórie hráčov'!$A$2:$B$46,2,FALSE)=30,30,20),0))</f>
        <v>0</v>
      </c>
      <c r="IY76" s="61">
        <f>IF(ISBLANK($JA$3),"",IF(OR(Tipy!HP70=Výsledky!$IY$6,Tipy!HP70=Výsledky!$IY$7,Tipy!HP70=Výsledky!$IY$8,Tipy!HP70=Výsledky!$IY$9),IF(VLOOKUP(Tipy!HP70,'Kategórie hráčov'!$A$2:$B$46,2,FALSE)=30,30,20),0))</f>
        <v>0</v>
      </c>
      <c r="IZ76" s="62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5" t="str">
        <f>IF(ISBLANK($JA$3),"",IF(ISBLANK(Tipy!HL70),"-",SUM(IV76:IZ76)))</f>
        <v>-</v>
      </c>
      <c r="JB76" s="64"/>
      <c r="JC76" s="102">
        <f>IF(ISBLANK($JH$3),"",IF(ISBLANK(Tipy!HR70),0,IF(AND(Tipy!HR70=Výsledky!$JF$3,Tipy!HT70=Výsledky!$JH$3),60,0)))</f>
        <v>0</v>
      </c>
      <c r="JD76" s="101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01">
        <f>IF(ISBLANK($JH$3),"",IF(OR(Tipy!HU70=Výsledky!$JC$6,Tipy!HU70=Výsledky!$JC$7,Tipy!HU70=Výsledky!$JC$8,Tipy!HU70=Výsledky!$JC$9),VLOOKUP(Tipy!HU70,'Kategórie hráčov'!$A$2:$B$51,2,FALSE),0))</f>
        <v>0</v>
      </c>
      <c r="JF76" s="101">
        <f>IF(ISBLANK($JH$3),"",IF(OR(Tipy!HV70=Výsledky!$JF$6,Tipy!HV70=Výsledky!$JF$7,Tipy!HV70=Výsledky!$JF$8,Tipy!HV70=Výsledky!$JF$9),VLOOKUP(Tipy!HV70,'Kategórie hráčov'!$A$27:$B$76,2,FALSE),0))</f>
        <v>0</v>
      </c>
      <c r="JG76" s="303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63" t="str">
        <f>IF(ISBLANK($JH$3),"",IF(ISBLANK(Tipy!HR70),"-",SUM(JC76:JG76)))</f>
        <v>-</v>
      </c>
      <c r="JI76" s="64"/>
      <c r="JJ76" s="61">
        <f>IF(ISBLANK($JH$3),"",IF(ISBLANK(Tipy!HX70),0,IF(AND(Tipy!HX70=Výsledky!$JF$3,Tipy!HZ70=Výsledky!$JH$3),60,0)))</f>
        <v>0</v>
      </c>
      <c r="JK76" s="61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61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61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62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5" t="str">
        <f>IF(ISBLANK($JH$3),"",IF(ISBLANK(Tipy!HX70),"-",SUM(JJ76:JN76)))</f>
        <v>-</v>
      </c>
      <c r="JP76" s="64"/>
      <c r="JQ76" s="61">
        <f>IF(ISBLANK($JV$3),"",IF(ISBLANK(Tipy!ID70),0,IF(AND(Tipy!ID70=Výsledky!$JT$3,Tipy!IF70=Výsledky!$JV$3),60,0)))</f>
        <v>0</v>
      </c>
      <c r="JR76" s="61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61">
        <f>IF(ISBLANK($JV$3),"",IF(OR(Tipy!IG70=Výsledky!$JQ$6,Tipy!IG70=Výsledky!$JQ$7,Tipy!IG70=Výsledky!$JQ$8,Tipy!IG70=Výsledky!$JQ$9),VLOOKUP(Tipy!IG70,'Kategórie hráčov'!$A$2:$B$51,2,FALSE),0))</f>
        <v>0</v>
      </c>
      <c r="JT76" s="61">
        <f>IF(ISBLANK($JV$3),"",IF(OR(Tipy!IH70=Výsledky!$JT$6,Tipy!IH70=Výsledky!$JT$7,Tipy!IH70=Výsledky!$JT$8,Tipy!IH70=Výsledky!$JT$9),VLOOKUP(Tipy!IH70,'Kategórie hráčov'!$A$27:$B$76,2,FALSE),0))</f>
        <v>0</v>
      </c>
      <c r="JU76" s="62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5" t="str">
        <f>IF(ISBLANK($JV$3),"",IF(ISBLANK(Tipy!ID70),"-",SUM(JQ76:JU76)))</f>
        <v>-</v>
      </c>
      <c r="JW76" s="64"/>
      <c r="JX76" s="61">
        <f>IF(ISBLANK($KQ$3),"",IF(ISBLANK(Tipy!IJ70),0,IF(AND(Tipy!IJ70=Výsledky!$KO$3,Tipy!IL70=Výsledky!$KQ$3),60,0)))</f>
        <v>0</v>
      </c>
      <c r="JY76" s="61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61">
        <f>IF(ISBLANK($KQ$3),"",IF(OR(Tipy!IM70=Výsledky!$JX$6,Tipy!IM70=Výsledky!$JX$7,Tipy!IM70=Výsledky!$JX$8,Tipy!IM70=Výsledky!$JX$9),IF(VLOOKUP(Tipy!IM70,'Kategórie hráčov'!$A$2:$B$46,2,FALSE)=30,30,20),0))</f>
        <v>0</v>
      </c>
      <c r="KA76" s="61">
        <f>IF(ISBLANK($KQ$3),"",IF(OR(Tipy!IN70=Výsledky!$KA$6,Tipy!IN70=Výsledky!$KA$7,Tipy!IN70=Výsledky!$KA$8,Tipy!IN70=Výsledky!$KA$9),IF(VLOOKUP(Tipy!IN70,'Kategórie hráčov'!$A$2:$B$46,2,FALSE)=30,30,20),0))</f>
        <v>0</v>
      </c>
      <c r="KB76" s="62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5" t="str">
        <f>IF(ISBLANK($KQ$3),"",IF(ISBLANK(Tipy!IJ70),"-",SUM(JX76:KB76)))</f>
        <v>-</v>
      </c>
      <c r="KD76" s="64"/>
      <c r="KE76" s="61">
        <f>IF(ISBLANK($KJ$3),"",IF(ISBLANK(Tipy!IP70),0,IF(AND(Tipy!IP70=Výsledky!$KH$3,Tipy!IR70=Výsledky!$KJ$3),60,0)))</f>
        <v>0</v>
      </c>
      <c r="KF76" s="61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61">
        <f>IF(ISBLANK($KJ$3),"",IF(OR(Tipy!IS70=Výsledky!$KE$6,Tipy!IS70=Výsledky!$KE$7,Tipy!IS70=Výsledky!$KE$8,Tipy!IS70=Výsledky!$KE$9),VLOOKUP(Tipy!IS70,'Kategórie hráčov'!$A$2:$B$51,2,FALSE),0))</f>
        <v>0</v>
      </c>
      <c r="KH76" s="61">
        <f>IF(ISBLANK($KJ$3),"",IF(OR(Tipy!IT70=Výsledky!$KH$6,Tipy!IT70=Výsledky!$KH$7,Tipy!IT70=Výsledky!$KH$8,Tipy!IT70=Výsledky!$KH$9),VLOOKUP(Tipy!IT70,'Kategórie hráčov'!$A$27:$B$76,2,FALSE),0))</f>
        <v>0</v>
      </c>
      <c r="KI76" s="62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5" t="str">
        <f>IF(ISBLANK($KJ$3),"",IF(ISBLANK(Tipy!IP70),"-",SUM(KE76:KI76)))</f>
        <v>-</v>
      </c>
      <c r="KK76" s="64"/>
      <c r="KL76" s="61">
        <f>IF(ISBLANK($KQ$3),"",IF(ISBLANK(Tipy!IV70),0,IF(AND(Tipy!IV70=Výsledky!$KO$3,Tipy!IX70=Výsledky!$KQ$3),60,0)))</f>
        <v>0</v>
      </c>
      <c r="KM76" s="61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61">
        <f>IF(ISBLANK($KQ$3),"",IF(OR(Tipy!IY70=Výsledky!$KL$6,Tipy!IY70=Výsledky!$KL$7,Tipy!IY70=Výsledky!$KL$8,Tipy!IY70=Výsledky!$KL$9),VLOOKUP(Tipy!IY70,'Kategórie hráčov'!$A$2:$B$51,2,FALSE),0))</f>
        <v>0</v>
      </c>
      <c r="KO76" s="61">
        <f>IF(ISBLANK($KQ$3),"",IF(OR(Tipy!IZ70=Výsledky!$KO$6,Tipy!IZ70=Výsledky!$KO$7,Tipy!IZ70=Výsledky!$KO$8,Tipy!IZ70=Výsledky!$KO$9),VLOOKUP(Tipy!IZ70,'Kategórie hráčov'!$A$27:$B$76,2,FALSE),0))</f>
        <v>0</v>
      </c>
      <c r="KP76" s="62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5" t="str">
        <f>IF(ISBLANK($KJ$3),"",IF(ISBLANK(Tipy!IV70),"-",SUM(KL76:KP76)))</f>
        <v>-</v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>
        <f>IF(ISBLANK($JH$3),"",IF(ISBLANK(Tipy!JU70),0,IF(AND(Tipy!JU70=Výsledky!$JF$3,Tipy!JW70=Výsledky!$JH$3),60,0)))</f>
        <v>0</v>
      </c>
      <c r="LH76" s="61" t="e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>#VALUE!</v>
      </c>
      <c r="LI76" s="61" t="e">
        <f>IF(ISBLANK($JH$3),"",IF(OR(Tipy!JX70=Výsledky!#REF!,Tipy!JX70=Výsledky!#REF!,Tipy!JX70=Výsledky!#REF!,Tipy!JX70=Výsledky!$JJ$9),IF(VLOOKUP(Tipy!JX70,'Kategórie hráčov'!$A$2:$B$46,2,FALSE)=30,30,20),0))</f>
        <v>#REF!</v>
      </c>
      <c r="LJ76" s="61" t="e">
        <f>IF(ISBLANK($JH$3),"",IF(OR(Tipy!JY70=Výsledky!#REF!,Tipy!JY70=Výsledky!#REF!,Tipy!JY70=Výsledky!#REF!,Tipy!JY70=Výsledky!$JM$9),IF(VLOOKUP(Tipy!JY70,'Kategórie hráčov'!$A$2:$B$46,2,FALSE)=30,30,20),0))</f>
        <v>#REF!</v>
      </c>
      <c r="LK76" s="62">
        <f>IF(ISBLANK($JH$3),"",IF(ISBLANK(Tipy!JU70),0,IF(OR(AND(Tipy!JU70=Výsledky!$JF$3,OR(Tipy!JW70=Výsledky!$JH$3+1,Tipy!JW70=Výsledky!$JH$3-1)),AND(Tipy!JW70=Výsledky!$JH$3,OR(Tipy!JU70=Výsledky!$JF$3+1,Tipy!JU70=Výsledky!$JF$3-1))),10,0)))</f>
        <v>0</v>
      </c>
      <c r="LL76" s="65" t="e">
        <f>IF(ISBLANK($JH$3),"",IF(ISBLANK(Tipy!JU70),"-",SUM(LG76:LK76)))</f>
        <v>#VALUE!</v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>
        <f>IF(ISBLANK($JH$3),"",IF(ISBLANK(Tipy!KI70),0,IF(AND(Tipy!KI70=Výsledky!$JF$3,Tipy!KK70=Výsledky!$JH$3),60,0)))</f>
        <v>0</v>
      </c>
      <c r="LV76" s="61" t="e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>#VALUE!</v>
      </c>
      <c r="LW76" s="61" t="e">
        <f>IF(ISBLANK($JH$3),"",IF(OR(Tipy!KL70=Výsledky!#REF!,Tipy!KL70=Výsledky!#REF!,Tipy!KL70=Výsledky!#REF!,Tipy!KL70=Výsledky!$JJ$9),IF(VLOOKUP(Tipy!KL70,'Kategórie hráčov'!$A$2:$B$46,2,FALSE)=30,30,20),0))</f>
        <v>#REF!</v>
      </c>
      <c r="LX76" s="61" t="e">
        <f>IF(ISBLANK($JH$3),"",IF(OR(Tipy!KM70=Výsledky!#REF!,Tipy!KM70=Výsledky!#REF!,Tipy!KM70=Výsledky!#REF!,Tipy!KM70=Výsledky!$JM$9),IF(VLOOKUP(Tipy!KM70,'Kategórie hráčov'!$A$2:$B$46,2,FALSE)=30,30,20),0))</f>
        <v>#REF!</v>
      </c>
      <c r="LY76" s="62">
        <f>IF(ISBLANK($JH$3),"",IF(ISBLANK(Tipy!KI70),0,IF(OR(AND(Tipy!KI70=Výsledky!$JF$3,OR(Tipy!KK70=Výsledky!$JH$3+1,Tipy!KK70=Výsledky!$JH$3-1)),AND(Tipy!KK70=Výsledky!$JH$3,OR(Tipy!KI70=Výsledky!$JF$3+1,Tipy!KI70=Výsledky!$JF$3-1))),10,0)))</f>
        <v>0</v>
      </c>
      <c r="LZ76" s="65" t="e">
        <f>IF(ISBLANK($JH$3),"",IF(ISBLANK(Tipy!KI70),"-",SUM(LU76:LY76)))</f>
        <v>#VALUE!</v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>
        <f>IF(ISBLANK($JA$3),"",IF(ISBLANK(Tipy!HL71),0,IF(AND(Tipy!HL71=Výsledky!$IY$3,Tipy!HN71=Výsledky!$JA$3),60,0)))</f>
        <v>0</v>
      </c>
      <c r="IW77" s="61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61">
        <f>IF(ISBLANK($JA$3),"",IF(OR(Tipy!HO71=Výsledky!$IV$6,Tipy!HO71=Výsledky!$IV$7,Tipy!HO71=Výsledky!$IV$8,Tipy!HO71=Výsledky!$IV$9),IF(VLOOKUP(Tipy!HO71,'Kategórie hráčov'!$A$2:$B$46,2,FALSE)=30,30,20),0))</f>
        <v>0</v>
      </c>
      <c r="IY77" s="61">
        <f>IF(ISBLANK($JA$3),"",IF(OR(Tipy!HP71=Výsledky!$IY$6,Tipy!HP71=Výsledky!$IY$7,Tipy!HP71=Výsledky!$IY$8,Tipy!HP71=Výsledky!$IY$9),IF(VLOOKUP(Tipy!HP71,'Kategórie hráčov'!$A$2:$B$46,2,FALSE)=30,30,20),0))</f>
        <v>0</v>
      </c>
      <c r="IZ77" s="62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5">
        <f>IF(ISBLANK($JA$3),"",IF(ISBLANK(Tipy!HL71),"-",SUM(IV77:IZ77)))</f>
        <v>0</v>
      </c>
      <c r="JB77" s="64"/>
      <c r="JC77" s="102">
        <f>IF(ISBLANK($JH$3),"",IF(ISBLANK(Tipy!HR71),0,IF(AND(Tipy!HR71=Výsledky!$JF$3,Tipy!HT71=Výsledky!$JH$3),60,0)))</f>
        <v>0</v>
      </c>
      <c r="JD77" s="101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01">
        <f>IF(ISBLANK($JH$3),"",IF(OR(Tipy!HU71=Výsledky!$JC$6,Tipy!HU71=Výsledky!$JC$7,Tipy!HU71=Výsledky!$JC$8,Tipy!HU71=Výsledky!$JC$9),VLOOKUP(Tipy!HU71,'Kategórie hráčov'!$A$2:$B$51,2,FALSE),0))</f>
        <v>20</v>
      </c>
      <c r="JF77" s="101">
        <f>IF(ISBLANK($JH$3),"",IF(OR(Tipy!HV71=Výsledky!$JF$6,Tipy!HV71=Výsledky!$JF$7,Tipy!HV71=Výsledky!$JF$8,Tipy!HV71=Výsledky!$JF$9),VLOOKUP(Tipy!HV71,'Kategórie hráčov'!$A$27:$B$76,2,FALSE),0))</f>
        <v>0</v>
      </c>
      <c r="JG77" s="30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63">
        <f>IF(ISBLANK($JH$3),"",IF(ISBLANK(Tipy!HR71),"-",SUM(JC77:JG77)))</f>
        <v>50</v>
      </c>
      <c r="JI77" s="64"/>
      <c r="JJ77" s="61">
        <f>IF(ISBLANK($JH$3),"",IF(ISBLANK(Tipy!HX71),0,IF(AND(Tipy!HX71=Výsledky!$JF$3,Tipy!HZ71=Výsledky!$JH$3),60,0)))</f>
        <v>0</v>
      </c>
      <c r="JK77" s="61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61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61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62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5" t="str">
        <f>IF(ISBLANK($JH$3),"",IF(ISBLANK(Tipy!HX71),"-",SUM(JJ77:JN77)))</f>
        <v>-</v>
      </c>
      <c r="JP77" s="64"/>
      <c r="JQ77" s="61">
        <f>IF(ISBLANK($JV$3),"",IF(ISBLANK(Tipy!ID71),0,IF(AND(Tipy!ID71=Výsledky!$JT$3,Tipy!IF71=Výsledky!$JV$3),60,0)))</f>
        <v>0</v>
      </c>
      <c r="JR77" s="61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61">
        <f>IF(ISBLANK($JV$3),"",IF(OR(Tipy!IG71=Výsledky!$JQ$6,Tipy!IG71=Výsledky!$JQ$7,Tipy!IG71=Výsledky!$JQ$8,Tipy!IG71=Výsledky!$JQ$9),VLOOKUP(Tipy!IG71,'Kategórie hráčov'!$A$2:$B$51,2,FALSE),0))</f>
        <v>20</v>
      </c>
      <c r="JT77" s="61">
        <f>IF(ISBLANK($JV$3),"",IF(OR(Tipy!IH71=Výsledky!$JT$6,Tipy!IH71=Výsledky!$JT$7,Tipy!IH71=Výsledky!$JT$8,Tipy!IH71=Výsledky!$JT$9),VLOOKUP(Tipy!IH71,'Kategórie hráčov'!$A$27:$B$76,2,FALSE),0))</f>
        <v>0</v>
      </c>
      <c r="JU77" s="62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5">
        <f>IF(ISBLANK($JV$3),"",IF(ISBLANK(Tipy!ID71),"-",SUM(JQ77:JU77)))</f>
        <v>40</v>
      </c>
      <c r="JW77" s="64"/>
      <c r="JX77" s="61">
        <f>IF(ISBLANK($KQ$3),"",IF(ISBLANK(Tipy!IJ71),0,IF(AND(Tipy!IJ71=Výsledky!$KO$3,Tipy!IL71=Výsledky!$KQ$3),60,0)))</f>
        <v>0</v>
      </c>
      <c r="JY77" s="61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61">
        <f>IF(ISBLANK($KQ$3),"",IF(OR(Tipy!IM71=Výsledky!$JX$6,Tipy!IM71=Výsledky!$JX$7,Tipy!IM71=Výsledky!$JX$8,Tipy!IM71=Výsledky!$JX$9),IF(VLOOKUP(Tipy!IM71,'Kategórie hráčov'!$A$2:$B$46,2,FALSE)=30,30,20),0))</f>
        <v>0</v>
      </c>
      <c r="KA77" s="61">
        <f>IF(ISBLANK($KQ$3),"",IF(OR(Tipy!IN71=Výsledky!$KA$6,Tipy!IN71=Výsledky!$KA$7,Tipy!IN71=Výsledky!$KA$8,Tipy!IN71=Výsledky!$KA$9),IF(VLOOKUP(Tipy!IN71,'Kategórie hráčov'!$A$2:$B$46,2,FALSE)=30,30,20),0))</f>
        <v>0</v>
      </c>
      <c r="KB77" s="62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5" t="str">
        <f>IF(ISBLANK($KQ$3),"",IF(ISBLANK(Tipy!IJ71),"-",SUM(JX77:KB77)))</f>
        <v>-</v>
      </c>
      <c r="KD77" s="64"/>
      <c r="KE77" s="61">
        <f>IF(ISBLANK($KJ$3),"",IF(ISBLANK(Tipy!IP71),0,IF(AND(Tipy!IP71=Výsledky!$KH$3,Tipy!IR71=Výsledky!$KJ$3),60,0)))</f>
        <v>0</v>
      </c>
      <c r="KF77" s="61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61">
        <f>IF(ISBLANK($KJ$3),"",IF(OR(Tipy!IS71=Výsledky!$KE$6,Tipy!IS71=Výsledky!$KE$7,Tipy!IS71=Výsledky!$KE$8,Tipy!IS71=Výsledky!$KE$9),VLOOKUP(Tipy!IS71,'Kategórie hráčov'!$A$2:$B$51,2,FALSE),0))</f>
        <v>20</v>
      </c>
      <c r="KH77" s="61">
        <f>IF(ISBLANK($KJ$3),"",IF(OR(Tipy!IT71=Výsledky!$KH$6,Tipy!IT71=Výsledky!$KH$7,Tipy!IT71=Výsledky!$KH$8,Tipy!IT71=Výsledky!$KH$9),VLOOKUP(Tipy!IT71,'Kategórie hráčov'!$A$27:$B$76,2,FALSE),0))</f>
        <v>0</v>
      </c>
      <c r="KI77" s="62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5">
        <f>IF(ISBLANK($KJ$3),"",IF(ISBLANK(Tipy!IP71),"-",SUM(KE77:KI77)))</f>
        <v>40</v>
      </c>
      <c r="KK77" s="64"/>
      <c r="KL77" s="61">
        <f>IF(ISBLANK($KQ$3),"",IF(ISBLANK(Tipy!IV71),0,IF(AND(Tipy!IV71=Výsledky!$KO$3,Tipy!IX71=Výsledky!$KQ$3),60,0)))</f>
        <v>0</v>
      </c>
      <c r="KM77" s="61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61">
        <f>IF(ISBLANK($KQ$3),"",IF(OR(Tipy!IY71=Výsledky!$KL$6,Tipy!IY71=Výsledky!$KL$7,Tipy!IY71=Výsledky!$KL$8,Tipy!IY71=Výsledky!$KL$9),VLOOKUP(Tipy!IY71,'Kategórie hráčov'!$A$2:$B$51,2,FALSE),0))</f>
        <v>0</v>
      </c>
      <c r="KO77" s="61">
        <f>IF(ISBLANK($KQ$3),"",IF(OR(Tipy!IZ71=Výsledky!$KO$6,Tipy!IZ71=Výsledky!$KO$7,Tipy!IZ71=Výsledky!$KO$8,Tipy!IZ71=Výsledky!$KO$9),VLOOKUP(Tipy!IZ71,'Kategórie hráčov'!$A$27:$B$76,2,FALSE),0))</f>
        <v>0</v>
      </c>
      <c r="KP77" s="62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5">
        <f>IF(ISBLANK($KJ$3),"",IF(ISBLANK(Tipy!IV71),"-",SUM(KL77:KP77)))</f>
        <v>0</v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>
        <f>IF(ISBLANK($JH$3),"",IF(ISBLANK(Tipy!JU71),0,IF(AND(Tipy!JU71=Výsledky!$JF$3,Tipy!JW71=Výsledky!$JH$3),60,0)))</f>
        <v>0</v>
      </c>
      <c r="LH77" s="61" t="e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>#VALUE!</v>
      </c>
      <c r="LI77" s="61" t="e">
        <f>IF(ISBLANK($JH$3),"",IF(OR(Tipy!JX71=Výsledky!#REF!,Tipy!JX71=Výsledky!#REF!,Tipy!JX71=Výsledky!#REF!,Tipy!JX71=Výsledky!$JJ$9),IF(VLOOKUP(Tipy!JX71,'Kategórie hráčov'!$A$2:$B$46,2,FALSE)=30,30,20),0))</f>
        <v>#REF!</v>
      </c>
      <c r="LJ77" s="61" t="e">
        <f>IF(ISBLANK($JH$3),"",IF(OR(Tipy!JY71=Výsledky!#REF!,Tipy!JY71=Výsledky!#REF!,Tipy!JY71=Výsledky!#REF!,Tipy!JY71=Výsledky!$JM$9),IF(VLOOKUP(Tipy!JY71,'Kategórie hráčov'!$A$2:$B$46,2,FALSE)=30,30,20),0))</f>
        <v>#REF!</v>
      </c>
      <c r="LK77" s="62">
        <f>IF(ISBLANK($JH$3),"",IF(ISBLANK(Tipy!JU71),0,IF(OR(AND(Tipy!JU71=Výsledky!$JF$3,OR(Tipy!JW71=Výsledky!$JH$3+1,Tipy!JW71=Výsledky!$JH$3-1)),AND(Tipy!JW71=Výsledky!$JH$3,OR(Tipy!JU71=Výsledky!$JF$3+1,Tipy!JU71=Výsledky!$JF$3-1))),10,0)))</f>
        <v>0</v>
      </c>
      <c r="LL77" s="65" t="e">
        <f>IF(ISBLANK($JH$3),"",IF(ISBLANK(Tipy!JU71),"-",SUM(LG77:LK77)))</f>
        <v>#VALUE!</v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>
        <f>IF(ISBLANK($JH$3),"",IF(ISBLANK(Tipy!KI71),0,IF(AND(Tipy!KI71=Výsledky!$JF$3,Tipy!KK71=Výsledky!$JH$3),60,0)))</f>
        <v>0</v>
      </c>
      <c r="LV77" s="61" t="e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>#VALUE!</v>
      </c>
      <c r="LW77" s="61" t="e">
        <f>IF(ISBLANK($JH$3),"",IF(OR(Tipy!KL71=Výsledky!#REF!,Tipy!KL71=Výsledky!#REF!,Tipy!KL71=Výsledky!#REF!,Tipy!KL71=Výsledky!$JJ$9),IF(VLOOKUP(Tipy!KL71,'Kategórie hráčov'!$A$2:$B$46,2,FALSE)=30,30,20),0))</f>
        <v>#REF!</v>
      </c>
      <c r="LX77" s="61" t="e">
        <f>IF(ISBLANK($JH$3),"",IF(OR(Tipy!KM71=Výsledky!#REF!,Tipy!KM71=Výsledky!#REF!,Tipy!KM71=Výsledky!#REF!,Tipy!KM71=Výsledky!$JM$9),IF(VLOOKUP(Tipy!KM71,'Kategórie hráčov'!$A$2:$B$46,2,FALSE)=30,30,20),0))</f>
        <v>#REF!</v>
      </c>
      <c r="LY77" s="62">
        <f>IF(ISBLANK($JH$3),"",IF(ISBLANK(Tipy!KI71),0,IF(OR(AND(Tipy!KI71=Výsledky!$JF$3,OR(Tipy!KK71=Výsledky!$JH$3+1,Tipy!KK71=Výsledky!$JH$3-1)),AND(Tipy!KK71=Výsledky!$JH$3,OR(Tipy!KI71=Výsledky!$JF$3+1,Tipy!KI71=Výsledky!$JF$3-1))),10,0)))</f>
        <v>0</v>
      </c>
      <c r="LZ77" s="65" t="e">
        <f>IF(ISBLANK($JH$3),"",IF(ISBLANK(Tipy!KI71),"-",SUM(LU77:LY77)))</f>
        <v>#VALUE!</v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>
        <f>IF(ISBLANK($JA$3),"",IF(ISBLANK(Tipy!HL72),0,IF(AND(Tipy!HL72=Výsledky!$IY$3,Tipy!HN72=Výsledky!$JA$3),60,0)))</f>
        <v>0</v>
      </c>
      <c r="IW78" s="61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61">
        <f>IF(ISBLANK($JA$3),"",IF(OR(Tipy!HO72=Výsledky!$IV$6,Tipy!HO72=Výsledky!$IV$7,Tipy!HO72=Výsledky!$IV$8,Tipy!HO72=Výsledky!$IV$9),IF(VLOOKUP(Tipy!HO72,'Kategórie hráčov'!$A$2:$B$46,2,FALSE)=30,30,20),0))</f>
        <v>0</v>
      </c>
      <c r="IY78" s="61">
        <f>IF(ISBLANK($JA$3),"",IF(OR(Tipy!HP72=Výsledky!$IY$6,Tipy!HP72=Výsledky!$IY$7,Tipy!HP72=Výsledky!$IY$8,Tipy!HP72=Výsledky!$IY$9),IF(VLOOKUP(Tipy!HP72,'Kategórie hráčov'!$A$2:$B$46,2,FALSE)=30,30,20),0))</f>
        <v>0</v>
      </c>
      <c r="IZ78" s="62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5" t="str">
        <f>IF(ISBLANK($JA$3),"",IF(ISBLANK(Tipy!HL72),"-",SUM(IV78:IZ78)))</f>
        <v>-</v>
      </c>
      <c r="JB78" s="64"/>
      <c r="JC78" s="102">
        <f>IF(ISBLANK($JH$3),"",IF(ISBLANK(Tipy!HR72),0,IF(AND(Tipy!HR72=Výsledky!$JF$3,Tipy!HT72=Výsledky!$JH$3),60,0)))</f>
        <v>0</v>
      </c>
      <c r="JD78" s="101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01">
        <f>IF(ISBLANK($JH$3),"",IF(OR(Tipy!HU72=Výsledky!$JC$6,Tipy!HU72=Výsledky!$JC$7,Tipy!HU72=Výsledky!$JC$8,Tipy!HU72=Výsledky!$JC$9),VLOOKUP(Tipy!HU72,'Kategórie hráčov'!$A$2:$B$51,2,FALSE),0))</f>
        <v>0</v>
      </c>
      <c r="JF78" s="101">
        <f>IF(ISBLANK($JH$3),"",IF(OR(Tipy!HV72=Výsledky!$JF$6,Tipy!HV72=Výsledky!$JF$7,Tipy!HV72=Výsledky!$JF$8,Tipy!HV72=Výsledky!$JF$9),VLOOKUP(Tipy!HV72,'Kategórie hráčov'!$A$27:$B$76,2,FALSE),0))</f>
        <v>0</v>
      </c>
      <c r="JG78" s="30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63" t="str">
        <f>IF(ISBLANK($JH$3),"",IF(ISBLANK(Tipy!HR72),"-",SUM(JC78:JG78)))</f>
        <v>-</v>
      </c>
      <c r="JI78" s="64"/>
      <c r="JJ78" s="61">
        <f>IF(ISBLANK($JH$3),"",IF(ISBLANK(Tipy!HX72),0,IF(AND(Tipy!HX72=Výsledky!$JF$3,Tipy!HZ72=Výsledky!$JH$3),60,0)))</f>
        <v>0</v>
      </c>
      <c r="JK78" s="61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61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61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62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5" t="str">
        <f>IF(ISBLANK($JH$3),"",IF(ISBLANK(Tipy!HX72),"-",SUM(JJ78:JN78)))</f>
        <v>-</v>
      </c>
      <c r="JP78" s="64"/>
      <c r="JQ78" s="61">
        <f>IF(ISBLANK($JV$3),"",IF(ISBLANK(Tipy!ID72),0,IF(AND(Tipy!ID72=Výsledky!$JT$3,Tipy!IF72=Výsledky!$JV$3),60,0)))</f>
        <v>0</v>
      </c>
      <c r="JR78" s="61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61">
        <f>IF(ISBLANK($JV$3),"",IF(OR(Tipy!IG72=Výsledky!$JQ$6,Tipy!IG72=Výsledky!$JQ$7,Tipy!IG72=Výsledky!$JQ$8,Tipy!IG72=Výsledky!$JQ$9),VLOOKUP(Tipy!IG72,'Kategórie hráčov'!$A$2:$B$51,2,FALSE),0))</f>
        <v>0</v>
      </c>
      <c r="JT78" s="61">
        <f>IF(ISBLANK($JV$3),"",IF(OR(Tipy!IH72=Výsledky!$JT$6,Tipy!IH72=Výsledky!$JT$7,Tipy!IH72=Výsledky!$JT$8,Tipy!IH72=Výsledky!$JT$9),VLOOKUP(Tipy!IH72,'Kategórie hráčov'!$A$27:$B$76,2,FALSE),0))</f>
        <v>0</v>
      </c>
      <c r="JU78" s="62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5" t="str">
        <f>IF(ISBLANK($JV$3),"",IF(ISBLANK(Tipy!ID72),"-",SUM(JQ78:JU78)))</f>
        <v>-</v>
      </c>
      <c r="JW78" s="64"/>
      <c r="JX78" s="61">
        <f>IF(ISBLANK($KQ$3),"",IF(ISBLANK(Tipy!IJ72),0,IF(AND(Tipy!IJ72=Výsledky!$KO$3,Tipy!IL72=Výsledky!$KQ$3),60,0)))</f>
        <v>0</v>
      </c>
      <c r="JY78" s="61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61">
        <f>IF(ISBLANK($KQ$3),"",IF(OR(Tipy!IM72=Výsledky!$JX$6,Tipy!IM72=Výsledky!$JX$7,Tipy!IM72=Výsledky!$JX$8,Tipy!IM72=Výsledky!$JX$9),IF(VLOOKUP(Tipy!IM72,'Kategórie hráčov'!$A$2:$B$46,2,FALSE)=30,30,20),0))</f>
        <v>0</v>
      </c>
      <c r="KA78" s="61">
        <f>IF(ISBLANK($KQ$3),"",IF(OR(Tipy!IN72=Výsledky!$KA$6,Tipy!IN72=Výsledky!$KA$7,Tipy!IN72=Výsledky!$KA$8,Tipy!IN72=Výsledky!$KA$9),IF(VLOOKUP(Tipy!IN72,'Kategórie hráčov'!$A$2:$B$46,2,FALSE)=30,30,20),0))</f>
        <v>0</v>
      </c>
      <c r="KB78" s="62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5" t="str">
        <f>IF(ISBLANK($KQ$3),"",IF(ISBLANK(Tipy!IJ72),"-",SUM(JX78:KB78)))</f>
        <v>-</v>
      </c>
      <c r="KD78" s="64"/>
      <c r="KE78" s="61">
        <f>IF(ISBLANK($KJ$3),"",IF(ISBLANK(Tipy!IP72),0,IF(AND(Tipy!IP72=Výsledky!$KH$3,Tipy!IR72=Výsledky!$KJ$3),60,0)))</f>
        <v>0</v>
      </c>
      <c r="KF78" s="61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61">
        <f>IF(ISBLANK($KJ$3),"",IF(OR(Tipy!IS72=Výsledky!$KE$6,Tipy!IS72=Výsledky!$KE$7,Tipy!IS72=Výsledky!$KE$8,Tipy!IS72=Výsledky!$KE$9),VLOOKUP(Tipy!IS72,'Kategórie hráčov'!$A$2:$B$51,2,FALSE),0))</f>
        <v>0</v>
      </c>
      <c r="KH78" s="61">
        <f>IF(ISBLANK($KJ$3),"",IF(OR(Tipy!IT72=Výsledky!$KH$6,Tipy!IT72=Výsledky!$KH$7,Tipy!IT72=Výsledky!$KH$8,Tipy!IT72=Výsledky!$KH$9),VLOOKUP(Tipy!IT72,'Kategórie hráčov'!$A$27:$B$76,2,FALSE),0))</f>
        <v>0</v>
      </c>
      <c r="KI78" s="62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5" t="str">
        <f>IF(ISBLANK($KJ$3),"",IF(ISBLANK(Tipy!IP72),"-",SUM(KE78:KI78)))</f>
        <v>-</v>
      </c>
      <c r="KK78" s="64"/>
      <c r="KL78" s="61">
        <f>IF(ISBLANK($KQ$3),"",IF(ISBLANK(Tipy!IV72),0,IF(AND(Tipy!IV72=Výsledky!$KO$3,Tipy!IX72=Výsledky!$KQ$3),60,0)))</f>
        <v>0</v>
      </c>
      <c r="KM78" s="61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61">
        <f>IF(ISBLANK($KQ$3),"",IF(OR(Tipy!IY72=Výsledky!$KL$6,Tipy!IY72=Výsledky!$KL$7,Tipy!IY72=Výsledky!$KL$8,Tipy!IY72=Výsledky!$KL$9),VLOOKUP(Tipy!IY72,'Kategórie hráčov'!$A$2:$B$51,2,FALSE),0))</f>
        <v>0</v>
      </c>
      <c r="KO78" s="61">
        <f>IF(ISBLANK($KQ$3),"",IF(OR(Tipy!IZ72=Výsledky!$KO$6,Tipy!IZ72=Výsledky!$KO$7,Tipy!IZ72=Výsledky!$KO$8,Tipy!IZ72=Výsledky!$KO$9),VLOOKUP(Tipy!IZ72,'Kategórie hráčov'!$A$27:$B$76,2,FALSE),0))</f>
        <v>0</v>
      </c>
      <c r="KP78" s="62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5" t="str">
        <f>IF(ISBLANK($KJ$3),"",IF(ISBLANK(Tipy!IV72),"-",SUM(KL78:KP78)))</f>
        <v>-</v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>
        <f>IF(ISBLANK($JH$3),"",IF(ISBLANK(Tipy!JU72),0,IF(AND(Tipy!JU72=Výsledky!$JF$3,Tipy!JW72=Výsledky!$JH$3),60,0)))</f>
        <v>0</v>
      </c>
      <c r="LH78" s="61" t="e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>#VALUE!</v>
      </c>
      <c r="LI78" s="61" t="e">
        <f>IF(ISBLANK($JH$3),"",IF(OR(Tipy!JX72=Výsledky!#REF!,Tipy!JX72=Výsledky!#REF!,Tipy!JX72=Výsledky!#REF!,Tipy!JX72=Výsledky!$JJ$9),IF(VLOOKUP(Tipy!JX72,'Kategórie hráčov'!$A$2:$B$46,2,FALSE)=30,30,20),0))</f>
        <v>#REF!</v>
      </c>
      <c r="LJ78" s="61" t="e">
        <f>IF(ISBLANK($JH$3),"",IF(OR(Tipy!JY72=Výsledky!#REF!,Tipy!JY72=Výsledky!#REF!,Tipy!JY72=Výsledky!#REF!,Tipy!JY72=Výsledky!$JM$9),IF(VLOOKUP(Tipy!JY72,'Kategórie hráčov'!$A$2:$B$46,2,FALSE)=30,30,20),0))</f>
        <v>#REF!</v>
      </c>
      <c r="LK78" s="62">
        <f>IF(ISBLANK($JH$3),"",IF(ISBLANK(Tipy!JU72),0,IF(OR(AND(Tipy!JU72=Výsledky!$JF$3,OR(Tipy!JW72=Výsledky!$JH$3+1,Tipy!JW72=Výsledky!$JH$3-1)),AND(Tipy!JW72=Výsledky!$JH$3,OR(Tipy!JU72=Výsledky!$JF$3+1,Tipy!JU72=Výsledky!$JF$3-1))),10,0)))</f>
        <v>0</v>
      </c>
      <c r="LL78" s="65" t="e">
        <f>IF(ISBLANK($JH$3),"",IF(ISBLANK(Tipy!JU72),"-",SUM(LG78:LK78)))</f>
        <v>#VALUE!</v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>
        <f>IF(ISBLANK($JH$3),"",IF(ISBLANK(Tipy!KI72),0,IF(AND(Tipy!KI72=Výsledky!$JF$3,Tipy!KK72=Výsledky!$JH$3),60,0)))</f>
        <v>0</v>
      </c>
      <c r="LV78" s="61" t="e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>#VALUE!</v>
      </c>
      <c r="LW78" s="61" t="e">
        <f>IF(ISBLANK($JH$3),"",IF(OR(Tipy!KL72=Výsledky!#REF!,Tipy!KL72=Výsledky!#REF!,Tipy!KL72=Výsledky!#REF!,Tipy!KL72=Výsledky!$JJ$9),IF(VLOOKUP(Tipy!KL72,'Kategórie hráčov'!$A$2:$B$46,2,FALSE)=30,30,20),0))</f>
        <v>#REF!</v>
      </c>
      <c r="LX78" s="61" t="e">
        <f>IF(ISBLANK($JH$3),"",IF(OR(Tipy!KM72=Výsledky!#REF!,Tipy!KM72=Výsledky!#REF!,Tipy!KM72=Výsledky!#REF!,Tipy!KM72=Výsledky!$JM$9),IF(VLOOKUP(Tipy!KM72,'Kategórie hráčov'!$A$2:$B$46,2,FALSE)=30,30,20),0))</f>
        <v>#REF!</v>
      </c>
      <c r="LY78" s="62">
        <f>IF(ISBLANK($JH$3),"",IF(ISBLANK(Tipy!KI72),0,IF(OR(AND(Tipy!KI72=Výsledky!$JF$3,OR(Tipy!KK72=Výsledky!$JH$3+1,Tipy!KK72=Výsledky!$JH$3-1)),AND(Tipy!KK72=Výsledky!$JH$3,OR(Tipy!KI72=Výsledky!$JF$3+1,Tipy!KI72=Výsledky!$JF$3-1))),10,0)))</f>
        <v>0</v>
      </c>
      <c r="LZ78" s="65" t="e">
        <f>IF(ISBLANK($JH$3),"",IF(ISBLANK(Tipy!KI72),"-",SUM(LU78:LY78)))</f>
        <v>#VALUE!</v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>
        <f>IF(ISBLANK($JA$3),"",IF(ISBLANK(Tipy!HL73),0,IF(AND(Tipy!HL73=Výsledky!$IY$3,Tipy!HN73=Výsledky!$JA$3),60,0)))</f>
        <v>0</v>
      </c>
      <c r="IW79" s="61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61">
        <f>IF(ISBLANK($JA$3),"",IF(OR(Tipy!HO73=Výsledky!$IV$6,Tipy!HO73=Výsledky!$IV$7,Tipy!HO73=Výsledky!$IV$8,Tipy!HO73=Výsledky!$IV$9),IF(VLOOKUP(Tipy!HO73,'Kategórie hráčov'!$A$2:$B$46,2,FALSE)=30,30,20),0))</f>
        <v>0</v>
      </c>
      <c r="IY79" s="61">
        <f>IF(ISBLANK($JA$3),"",IF(OR(Tipy!HP73=Výsledky!$IY$6,Tipy!HP73=Výsledky!$IY$7,Tipy!HP73=Výsledky!$IY$8,Tipy!HP73=Výsledky!$IY$9),IF(VLOOKUP(Tipy!HP73,'Kategórie hráčov'!$A$2:$B$46,2,FALSE)=30,30,20),0))</f>
        <v>0</v>
      </c>
      <c r="IZ79" s="62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5">
        <f>IF(ISBLANK($JA$3),"",IF(ISBLANK(Tipy!HL73),"-",SUM(IV79:IZ79)))</f>
        <v>0</v>
      </c>
      <c r="JB79" s="64"/>
      <c r="JC79" s="102">
        <f>IF(ISBLANK($JH$3),"",IF(ISBLANK(Tipy!HR73),0,IF(AND(Tipy!HR73=Výsledky!$JF$3,Tipy!HT73=Výsledky!$JH$3),60,0)))</f>
        <v>0</v>
      </c>
      <c r="JD79" s="101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101">
        <f>IF(ISBLANK($JH$3),"",IF(OR(Tipy!HU73=Výsledky!$JC$6,Tipy!HU73=Výsledky!$JC$7,Tipy!HU73=Výsledky!$JC$8,Tipy!HU73=Výsledky!$JC$9),VLOOKUP(Tipy!HU73,'Kategórie hráčov'!$A$2:$B$51,2,FALSE),0))</f>
        <v>20</v>
      </c>
      <c r="JF79" s="101">
        <f>IF(ISBLANK($JH$3),"",IF(OR(Tipy!HV73=Výsledky!$JF$6,Tipy!HV73=Výsledky!$JF$7,Tipy!HV73=Výsledky!$JF$8,Tipy!HV73=Výsledky!$JF$9),VLOOKUP(Tipy!HV73,'Kategórie hráčov'!$A$27:$B$76,2,FALSE),0))</f>
        <v>0</v>
      </c>
      <c r="JG79" s="30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63">
        <f>IF(ISBLANK($JH$3),"",IF(ISBLANK(Tipy!HR73),"-",SUM(JC79:JG79)))</f>
        <v>40</v>
      </c>
      <c r="JI79" s="64"/>
      <c r="JJ79" s="61">
        <f>IF(ISBLANK($JH$3),"",IF(ISBLANK(Tipy!HX73),0,IF(AND(Tipy!HX73=Výsledky!$JF$3,Tipy!HZ73=Výsledky!$JH$3),60,0)))</f>
        <v>0</v>
      </c>
      <c r="JK79" s="61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61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61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62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5" t="str">
        <f>IF(ISBLANK($JH$3),"",IF(ISBLANK(Tipy!HX73),"-",SUM(JJ79:JN79)))</f>
        <v>-</v>
      </c>
      <c r="JP79" s="64"/>
      <c r="JQ79" s="61">
        <f>IF(ISBLANK($JV$3),"",IF(ISBLANK(Tipy!ID73),0,IF(AND(Tipy!ID73=Výsledky!$JT$3,Tipy!IF73=Výsledky!$JV$3),60,0)))</f>
        <v>0</v>
      </c>
      <c r="JR79" s="61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61">
        <f>IF(ISBLANK($JV$3),"",IF(OR(Tipy!IG73=Výsledky!$JQ$6,Tipy!IG73=Výsledky!$JQ$7,Tipy!IG73=Výsledky!$JQ$8,Tipy!IG73=Výsledky!$JQ$9),VLOOKUP(Tipy!IG73,'Kategórie hráčov'!$A$2:$B$51,2,FALSE),0))</f>
        <v>0</v>
      </c>
      <c r="JT79" s="61">
        <f>IF(ISBLANK($JV$3),"",IF(OR(Tipy!IH73=Výsledky!$JT$6,Tipy!IH73=Výsledky!$JT$7,Tipy!IH73=Výsledky!$JT$8,Tipy!IH73=Výsledky!$JT$9),VLOOKUP(Tipy!IH73,'Kategórie hráčov'!$A$27:$B$76,2,FALSE),0))</f>
        <v>0</v>
      </c>
      <c r="JU79" s="62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5">
        <f>IF(ISBLANK($JV$3),"",IF(ISBLANK(Tipy!ID73),"-",SUM(JQ79:JU79)))</f>
        <v>20</v>
      </c>
      <c r="JW79" s="64"/>
      <c r="JX79" s="61">
        <f>IF(ISBLANK($KQ$3),"",IF(ISBLANK(Tipy!IJ73),0,IF(AND(Tipy!IJ73=Výsledky!$KO$3,Tipy!IL73=Výsledky!$KQ$3),60,0)))</f>
        <v>0</v>
      </c>
      <c r="JY79" s="61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61">
        <f>IF(ISBLANK($KQ$3),"",IF(OR(Tipy!IM73=Výsledky!$JX$6,Tipy!IM73=Výsledky!$JX$7,Tipy!IM73=Výsledky!$JX$8,Tipy!IM73=Výsledky!$JX$9),IF(VLOOKUP(Tipy!IM73,'Kategórie hráčov'!$A$2:$B$46,2,FALSE)=30,30,20),0))</f>
        <v>0</v>
      </c>
      <c r="KA79" s="61">
        <f>IF(ISBLANK($KQ$3),"",IF(OR(Tipy!IN73=Výsledky!$KA$6,Tipy!IN73=Výsledky!$KA$7,Tipy!IN73=Výsledky!$KA$8,Tipy!IN73=Výsledky!$KA$9),IF(VLOOKUP(Tipy!IN73,'Kategórie hráčov'!$A$2:$B$46,2,FALSE)=30,30,20),0))</f>
        <v>0</v>
      </c>
      <c r="KB79" s="62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5" t="str">
        <f>IF(ISBLANK($KQ$3),"",IF(ISBLANK(Tipy!IJ73),"-",SUM(JX79:KB79)))</f>
        <v>-</v>
      </c>
      <c r="KD79" s="64"/>
      <c r="KE79" s="61">
        <f>IF(ISBLANK($KJ$3),"",IF(ISBLANK(Tipy!IP73),0,IF(AND(Tipy!IP73=Výsledky!$KH$3,Tipy!IR73=Výsledky!$KJ$3),60,0)))</f>
        <v>0</v>
      </c>
      <c r="KF79" s="61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61">
        <f>IF(ISBLANK($KJ$3),"",IF(OR(Tipy!IS73=Výsledky!$KE$6,Tipy!IS73=Výsledky!$KE$7,Tipy!IS73=Výsledky!$KE$8,Tipy!IS73=Výsledky!$KE$9),VLOOKUP(Tipy!IS73,'Kategórie hráčov'!$A$2:$B$51,2,FALSE),0))</f>
        <v>20</v>
      </c>
      <c r="KH79" s="61">
        <f>IF(ISBLANK($KJ$3),"",IF(OR(Tipy!IT73=Výsledky!$KH$6,Tipy!IT73=Výsledky!$KH$7,Tipy!IT73=Výsledky!$KH$8,Tipy!IT73=Výsledky!$KH$9),VLOOKUP(Tipy!IT73,'Kategórie hráčov'!$A$27:$B$76,2,FALSE),0))</f>
        <v>0</v>
      </c>
      <c r="KI79" s="62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5">
        <f>IF(ISBLANK($KJ$3),"",IF(ISBLANK(Tipy!IP73),"-",SUM(KE79:KI79)))</f>
        <v>40</v>
      </c>
      <c r="KK79" s="64"/>
      <c r="KL79" s="61">
        <f>IF(ISBLANK($KQ$3),"",IF(ISBLANK(Tipy!IV73),0,IF(AND(Tipy!IV73=Výsledky!$KO$3,Tipy!IX73=Výsledky!$KQ$3),60,0)))</f>
        <v>0</v>
      </c>
      <c r="KM79" s="61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61">
        <f>IF(ISBLANK($KQ$3),"",IF(OR(Tipy!IY73=Výsledky!$KL$6,Tipy!IY73=Výsledky!$KL$7,Tipy!IY73=Výsledky!$KL$8,Tipy!IY73=Výsledky!$KL$9),VLOOKUP(Tipy!IY73,'Kategórie hráčov'!$A$2:$B$51,2,FALSE),0))</f>
        <v>0</v>
      </c>
      <c r="KO79" s="61">
        <f>IF(ISBLANK($KQ$3),"",IF(OR(Tipy!IZ73=Výsledky!$KO$6,Tipy!IZ73=Výsledky!$KO$7,Tipy!IZ73=Výsledky!$KO$8,Tipy!IZ73=Výsledky!$KO$9),VLOOKUP(Tipy!IZ73,'Kategórie hráčov'!$A$27:$B$76,2,FALSE),0))</f>
        <v>0</v>
      </c>
      <c r="KP79" s="62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5">
        <f>IF(ISBLANK($KJ$3),"",IF(ISBLANK(Tipy!IV73),"-",SUM(KL79:KP79)))</f>
        <v>0</v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>
        <f>IF(ISBLANK($JH$3),"",IF(ISBLANK(Tipy!JU73),0,IF(AND(Tipy!JU73=Výsledky!$JF$3,Tipy!JW73=Výsledky!$JH$3),60,0)))</f>
        <v>0</v>
      </c>
      <c r="LH79" s="61" t="e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>#VALUE!</v>
      </c>
      <c r="LI79" s="61" t="e">
        <f>IF(ISBLANK($JH$3),"",IF(OR(Tipy!JX73=Výsledky!#REF!,Tipy!JX73=Výsledky!#REF!,Tipy!JX73=Výsledky!#REF!,Tipy!JX73=Výsledky!$JJ$9),IF(VLOOKUP(Tipy!JX73,'Kategórie hráčov'!$A$2:$B$46,2,FALSE)=30,30,20),0))</f>
        <v>#REF!</v>
      </c>
      <c r="LJ79" s="61" t="e">
        <f>IF(ISBLANK($JH$3),"",IF(OR(Tipy!JY73=Výsledky!#REF!,Tipy!JY73=Výsledky!#REF!,Tipy!JY73=Výsledky!#REF!,Tipy!JY73=Výsledky!$JM$9),IF(VLOOKUP(Tipy!JY73,'Kategórie hráčov'!$A$2:$B$46,2,FALSE)=30,30,20),0))</f>
        <v>#REF!</v>
      </c>
      <c r="LK79" s="62">
        <f>IF(ISBLANK($JH$3),"",IF(ISBLANK(Tipy!JU73),0,IF(OR(AND(Tipy!JU73=Výsledky!$JF$3,OR(Tipy!JW73=Výsledky!$JH$3+1,Tipy!JW73=Výsledky!$JH$3-1)),AND(Tipy!JW73=Výsledky!$JH$3,OR(Tipy!JU73=Výsledky!$JF$3+1,Tipy!JU73=Výsledky!$JF$3-1))),10,0)))</f>
        <v>0</v>
      </c>
      <c r="LL79" s="65" t="e">
        <f>IF(ISBLANK($JH$3),"",IF(ISBLANK(Tipy!JU73),"-",SUM(LG79:LK79)))</f>
        <v>#VALUE!</v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>
        <f>IF(ISBLANK($JH$3),"",IF(ISBLANK(Tipy!KI73),0,IF(AND(Tipy!KI73=Výsledky!$JF$3,Tipy!KK73=Výsledky!$JH$3),60,0)))</f>
        <v>0</v>
      </c>
      <c r="LV79" s="61" t="e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>#VALUE!</v>
      </c>
      <c r="LW79" s="61" t="e">
        <f>IF(ISBLANK($JH$3),"",IF(OR(Tipy!KL73=Výsledky!#REF!,Tipy!KL73=Výsledky!#REF!,Tipy!KL73=Výsledky!#REF!,Tipy!KL73=Výsledky!$JJ$9),IF(VLOOKUP(Tipy!KL73,'Kategórie hráčov'!$A$2:$B$46,2,FALSE)=30,30,20),0))</f>
        <v>#REF!</v>
      </c>
      <c r="LX79" s="61" t="e">
        <f>IF(ISBLANK($JH$3),"",IF(OR(Tipy!KM73=Výsledky!#REF!,Tipy!KM73=Výsledky!#REF!,Tipy!KM73=Výsledky!#REF!,Tipy!KM73=Výsledky!$JM$9),IF(VLOOKUP(Tipy!KM73,'Kategórie hráčov'!$A$2:$B$46,2,FALSE)=30,30,20),0))</f>
        <v>#REF!</v>
      </c>
      <c r="LY79" s="62">
        <f>IF(ISBLANK($JH$3),"",IF(ISBLANK(Tipy!KI73),0,IF(OR(AND(Tipy!KI73=Výsledky!$JF$3,OR(Tipy!KK73=Výsledky!$JH$3+1,Tipy!KK73=Výsledky!$JH$3-1)),AND(Tipy!KK73=Výsledky!$JH$3,OR(Tipy!KI73=Výsledky!$JF$3+1,Tipy!KI73=Výsledky!$JF$3-1))),10,0)))</f>
        <v>0</v>
      </c>
      <c r="LZ79" s="65" t="e">
        <f>IF(ISBLANK($JH$3),"",IF(ISBLANK(Tipy!KI73),"-",SUM(LU79:LY79)))</f>
        <v>#VALUE!</v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>
        <f>IF(ISBLANK($JA$3),"",IF(ISBLANK(Tipy!HL74),0,IF(AND(Tipy!HL74=Výsledky!$IY$3,Tipy!HN74=Výsledky!$JA$3),60,0)))</f>
        <v>0</v>
      </c>
      <c r="IW80" s="61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61">
        <f>IF(ISBLANK($JA$3),"",IF(OR(Tipy!HO74=Výsledky!$IV$6,Tipy!HO74=Výsledky!$IV$7,Tipy!HO74=Výsledky!$IV$8,Tipy!HO74=Výsledky!$IV$9),IF(VLOOKUP(Tipy!HO74,'Kategórie hráčov'!$A$2:$B$46,2,FALSE)=30,30,20),0))</f>
        <v>0</v>
      </c>
      <c r="IY80" s="61">
        <f>IF(ISBLANK($JA$3),"",IF(OR(Tipy!HP74=Výsledky!$IY$6,Tipy!HP74=Výsledky!$IY$7,Tipy!HP74=Výsledky!$IY$8,Tipy!HP74=Výsledky!$IY$9),IF(VLOOKUP(Tipy!HP74,'Kategórie hráčov'!$A$2:$B$46,2,FALSE)=30,30,20),0))</f>
        <v>0</v>
      </c>
      <c r="IZ80" s="62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5" t="str">
        <f>IF(ISBLANK($JA$3),"",IF(ISBLANK(Tipy!HL74),"-",SUM(IV80:IZ80)))</f>
        <v>-</v>
      </c>
      <c r="JB80" s="64"/>
      <c r="JC80" s="102">
        <f>IF(ISBLANK($JH$3),"",IF(ISBLANK(Tipy!HR74),0,IF(AND(Tipy!HR74=Výsledky!$JF$3,Tipy!HT74=Výsledky!$JH$3),60,0)))</f>
        <v>0</v>
      </c>
      <c r="JD80" s="101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01">
        <f>IF(ISBLANK($JH$3),"",IF(OR(Tipy!HU74=Výsledky!$JC$6,Tipy!HU74=Výsledky!$JC$7,Tipy!HU74=Výsledky!$JC$8,Tipy!HU74=Výsledky!$JC$9),VLOOKUP(Tipy!HU74,'Kategórie hráčov'!$A$2:$B$51,2,FALSE),0))</f>
        <v>0</v>
      </c>
      <c r="JF80" s="101">
        <f>IF(ISBLANK($JH$3),"",IF(OR(Tipy!HV74=Výsledky!$JF$6,Tipy!HV74=Výsledky!$JF$7,Tipy!HV74=Výsledky!$JF$8,Tipy!HV74=Výsledky!$JF$9),VLOOKUP(Tipy!HV74,'Kategórie hráčov'!$A$27:$B$76,2,FALSE),0))</f>
        <v>0</v>
      </c>
      <c r="JG80" s="30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63" t="str">
        <f>IF(ISBLANK($JH$3),"",IF(ISBLANK(Tipy!HR74),"-",SUM(JC80:JG80)))</f>
        <v>-</v>
      </c>
      <c r="JI80" s="64"/>
      <c r="JJ80" s="61">
        <f>IF(ISBLANK($JH$3),"",IF(ISBLANK(Tipy!HX74),0,IF(AND(Tipy!HX74=Výsledky!$JF$3,Tipy!HZ74=Výsledky!$JH$3),60,0)))</f>
        <v>0</v>
      </c>
      <c r="JK80" s="61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61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61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62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5" t="str">
        <f>IF(ISBLANK($JH$3),"",IF(ISBLANK(Tipy!HX74),"-",SUM(JJ80:JN80)))</f>
        <v>-</v>
      </c>
      <c r="JP80" s="64"/>
      <c r="JQ80" s="61">
        <f>IF(ISBLANK($JV$3),"",IF(ISBLANK(Tipy!ID74),0,IF(AND(Tipy!ID74=Výsledky!$JT$3,Tipy!IF74=Výsledky!$JV$3),60,0)))</f>
        <v>0</v>
      </c>
      <c r="JR80" s="61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61">
        <f>IF(ISBLANK($JV$3),"",IF(OR(Tipy!IG74=Výsledky!$JQ$6,Tipy!IG74=Výsledky!$JQ$7,Tipy!IG74=Výsledky!$JQ$8,Tipy!IG74=Výsledky!$JQ$9),VLOOKUP(Tipy!IG74,'Kategórie hráčov'!$A$2:$B$51,2,FALSE),0))</f>
        <v>0</v>
      </c>
      <c r="JT80" s="61">
        <f>IF(ISBLANK($JV$3),"",IF(OR(Tipy!IH74=Výsledky!$JT$6,Tipy!IH74=Výsledky!$JT$7,Tipy!IH74=Výsledky!$JT$8,Tipy!IH74=Výsledky!$JT$9),VLOOKUP(Tipy!IH74,'Kategórie hráčov'!$A$27:$B$76,2,FALSE),0))</f>
        <v>0</v>
      </c>
      <c r="JU80" s="62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5" t="str">
        <f>IF(ISBLANK($JV$3),"",IF(ISBLANK(Tipy!ID74),"-",SUM(JQ80:JU80)))</f>
        <v>-</v>
      </c>
      <c r="JW80" s="64"/>
      <c r="JX80" s="61">
        <f>IF(ISBLANK($KQ$3),"",IF(ISBLANK(Tipy!IJ74),0,IF(AND(Tipy!IJ74=Výsledky!$KO$3,Tipy!IL74=Výsledky!$KQ$3),60,0)))</f>
        <v>0</v>
      </c>
      <c r="JY80" s="61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61">
        <f>IF(ISBLANK($KQ$3),"",IF(OR(Tipy!IM74=Výsledky!$JX$6,Tipy!IM74=Výsledky!$JX$7,Tipy!IM74=Výsledky!$JX$8,Tipy!IM74=Výsledky!$JX$9),IF(VLOOKUP(Tipy!IM74,'Kategórie hráčov'!$A$2:$B$46,2,FALSE)=30,30,20),0))</f>
        <v>0</v>
      </c>
      <c r="KA80" s="61">
        <f>IF(ISBLANK($KQ$3),"",IF(OR(Tipy!IN74=Výsledky!$KA$6,Tipy!IN74=Výsledky!$KA$7,Tipy!IN74=Výsledky!$KA$8,Tipy!IN74=Výsledky!$KA$9),IF(VLOOKUP(Tipy!IN74,'Kategórie hráčov'!$A$2:$B$46,2,FALSE)=30,30,20),0))</f>
        <v>0</v>
      </c>
      <c r="KB80" s="62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5" t="str">
        <f>IF(ISBLANK($KQ$3),"",IF(ISBLANK(Tipy!IJ74),"-",SUM(JX80:KB80)))</f>
        <v>-</v>
      </c>
      <c r="KD80" s="64"/>
      <c r="KE80" s="61">
        <f>IF(ISBLANK($KJ$3),"",IF(ISBLANK(Tipy!IP74),0,IF(AND(Tipy!IP74=Výsledky!$KH$3,Tipy!IR74=Výsledky!$KJ$3),60,0)))</f>
        <v>0</v>
      </c>
      <c r="KF80" s="61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61">
        <f>IF(ISBLANK($KJ$3),"",IF(OR(Tipy!IS74=Výsledky!$KE$6,Tipy!IS74=Výsledky!$KE$7,Tipy!IS74=Výsledky!$KE$8,Tipy!IS74=Výsledky!$KE$9),VLOOKUP(Tipy!IS74,'Kategórie hráčov'!$A$2:$B$51,2,FALSE),0))</f>
        <v>0</v>
      </c>
      <c r="KH80" s="61">
        <f>IF(ISBLANK($KJ$3),"",IF(OR(Tipy!IT74=Výsledky!$KH$6,Tipy!IT74=Výsledky!$KH$7,Tipy!IT74=Výsledky!$KH$8,Tipy!IT74=Výsledky!$KH$9),VLOOKUP(Tipy!IT74,'Kategórie hráčov'!$A$27:$B$76,2,FALSE),0))</f>
        <v>0</v>
      </c>
      <c r="KI80" s="62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5" t="str">
        <f>IF(ISBLANK($KJ$3),"",IF(ISBLANK(Tipy!IP74),"-",SUM(KE80:KI80)))</f>
        <v>-</v>
      </c>
      <c r="KK80" s="64"/>
      <c r="KL80" s="61">
        <f>IF(ISBLANK($KQ$3),"",IF(ISBLANK(Tipy!IV74),0,IF(AND(Tipy!IV74=Výsledky!$KO$3,Tipy!IX74=Výsledky!$KQ$3),60,0)))</f>
        <v>0</v>
      </c>
      <c r="KM80" s="61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61">
        <f>IF(ISBLANK($KQ$3),"",IF(OR(Tipy!IY74=Výsledky!$KL$6,Tipy!IY74=Výsledky!$KL$7,Tipy!IY74=Výsledky!$KL$8,Tipy!IY74=Výsledky!$KL$9),VLOOKUP(Tipy!IY74,'Kategórie hráčov'!$A$2:$B$51,2,FALSE),0))</f>
        <v>0</v>
      </c>
      <c r="KO80" s="61">
        <f>IF(ISBLANK($KQ$3),"",IF(OR(Tipy!IZ74=Výsledky!$KO$6,Tipy!IZ74=Výsledky!$KO$7,Tipy!IZ74=Výsledky!$KO$8,Tipy!IZ74=Výsledky!$KO$9),VLOOKUP(Tipy!IZ74,'Kategórie hráčov'!$A$27:$B$76,2,FALSE),0))</f>
        <v>0</v>
      </c>
      <c r="KP80" s="62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5" t="str">
        <f>IF(ISBLANK($KJ$3),"",IF(ISBLANK(Tipy!IV74),"-",SUM(KL80:KP80)))</f>
        <v>-</v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>
        <f>IF(ISBLANK($JH$3),"",IF(ISBLANK(Tipy!JU74),0,IF(AND(Tipy!JU74=Výsledky!$JF$3,Tipy!JW74=Výsledky!$JH$3),60,0)))</f>
        <v>0</v>
      </c>
      <c r="LH80" s="61" t="e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>#VALUE!</v>
      </c>
      <c r="LI80" s="61" t="e">
        <f>IF(ISBLANK($JH$3),"",IF(OR(Tipy!JX74=Výsledky!#REF!,Tipy!JX74=Výsledky!#REF!,Tipy!JX74=Výsledky!#REF!,Tipy!JX74=Výsledky!$JJ$9),IF(VLOOKUP(Tipy!JX74,'Kategórie hráčov'!$A$2:$B$46,2,FALSE)=30,30,20),0))</f>
        <v>#REF!</v>
      </c>
      <c r="LJ80" s="61" t="e">
        <f>IF(ISBLANK($JH$3),"",IF(OR(Tipy!JY74=Výsledky!#REF!,Tipy!JY74=Výsledky!#REF!,Tipy!JY74=Výsledky!#REF!,Tipy!JY74=Výsledky!$JM$9),IF(VLOOKUP(Tipy!JY74,'Kategórie hráčov'!$A$2:$B$46,2,FALSE)=30,30,20),0))</f>
        <v>#REF!</v>
      </c>
      <c r="LK80" s="62">
        <f>IF(ISBLANK($JH$3),"",IF(ISBLANK(Tipy!JU74),0,IF(OR(AND(Tipy!JU74=Výsledky!$JF$3,OR(Tipy!JW74=Výsledky!$JH$3+1,Tipy!JW74=Výsledky!$JH$3-1)),AND(Tipy!JW74=Výsledky!$JH$3,OR(Tipy!JU74=Výsledky!$JF$3+1,Tipy!JU74=Výsledky!$JF$3-1))),10,0)))</f>
        <v>0</v>
      </c>
      <c r="LL80" s="65" t="e">
        <f>IF(ISBLANK($JH$3),"",IF(ISBLANK(Tipy!JU74),"-",SUM(LG80:LK80)))</f>
        <v>#VALUE!</v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>
        <f>IF(ISBLANK($JH$3),"",IF(ISBLANK(Tipy!KI74),0,IF(AND(Tipy!KI74=Výsledky!$JF$3,Tipy!KK74=Výsledky!$JH$3),60,0)))</f>
        <v>0</v>
      </c>
      <c r="LV80" s="61" t="e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>#VALUE!</v>
      </c>
      <c r="LW80" s="61" t="e">
        <f>IF(ISBLANK($JH$3),"",IF(OR(Tipy!KL74=Výsledky!#REF!,Tipy!KL74=Výsledky!#REF!,Tipy!KL74=Výsledky!#REF!,Tipy!KL74=Výsledky!$JJ$9),IF(VLOOKUP(Tipy!KL74,'Kategórie hráčov'!$A$2:$B$46,2,FALSE)=30,30,20),0))</f>
        <v>#REF!</v>
      </c>
      <c r="LX80" s="61" t="e">
        <f>IF(ISBLANK($JH$3),"",IF(OR(Tipy!KM74=Výsledky!#REF!,Tipy!KM74=Výsledky!#REF!,Tipy!KM74=Výsledky!#REF!,Tipy!KM74=Výsledky!$JM$9),IF(VLOOKUP(Tipy!KM74,'Kategórie hráčov'!$A$2:$B$46,2,FALSE)=30,30,20),0))</f>
        <v>#REF!</v>
      </c>
      <c r="LY80" s="62">
        <f>IF(ISBLANK($JH$3),"",IF(ISBLANK(Tipy!KI74),0,IF(OR(AND(Tipy!KI74=Výsledky!$JF$3,OR(Tipy!KK74=Výsledky!$JH$3+1,Tipy!KK74=Výsledky!$JH$3-1)),AND(Tipy!KK74=Výsledky!$JH$3,OR(Tipy!KI74=Výsledky!$JF$3+1,Tipy!KI74=Výsledky!$JF$3-1))),10,0)))</f>
        <v>0</v>
      </c>
      <c r="LZ80" s="65" t="e">
        <f>IF(ISBLANK($JH$3),"",IF(ISBLANK(Tipy!KI74),"-",SUM(LU80:LY80)))</f>
        <v>#VALUE!</v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>
        <f>IF(ISBLANK($JA$3),"",IF(ISBLANK(Tipy!HL75),0,IF(AND(Tipy!HL75=Výsledky!$IY$3,Tipy!HN75=Výsledky!$JA$3),60,0)))</f>
        <v>0</v>
      </c>
      <c r="IW81" s="61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61">
        <f>IF(ISBLANK($JA$3),"",IF(OR(Tipy!HO75=Výsledky!$IV$6,Tipy!HO75=Výsledky!$IV$7,Tipy!HO75=Výsledky!$IV$8,Tipy!HO75=Výsledky!$IV$9),IF(VLOOKUP(Tipy!HO75,'Kategórie hráčov'!$A$2:$B$46,2,FALSE)=30,30,20),0))</f>
        <v>0</v>
      </c>
      <c r="IY81" s="61">
        <f>IF(ISBLANK($JA$3),"",IF(OR(Tipy!HP75=Výsledky!$IY$6,Tipy!HP75=Výsledky!$IY$7,Tipy!HP75=Výsledky!$IY$8,Tipy!HP75=Výsledky!$IY$9),IF(VLOOKUP(Tipy!HP75,'Kategórie hráčov'!$A$2:$B$46,2,FALSE)=30,30,20),0))</f>
        <v>0</v>
      </c>
      <c r="IZ81" s="62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5">
        <f>IF(ISBLANK($JA$3),"",IF(ISBLANK(Tipy!HL75),"-",SUM(IV81:IZ81)))</f>
        <v>0</v>
      </c>
      <c r="JB81" s="64"/>
      <c r="JC81" s="102">
        <f>IF(ISBLANK($JH$3),"",IF(ISBLANK(Tipy!HR75),0,IF(AND(Tipy!HR75=Výsledky!$JF$3,Tipy!HT75=Výsledky!$JH$3),60,0)))</f>
        <v>0</v>
      </c>
      <c r="JD81" s="101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01">
        <f>IF(ISBLANK($JH$3),"",IF(OR(Tipy!HU75=Výsledky!$JC$6,Tipy!HU75=Výsledky!$JC$7,Tipy!HU75=Výsledky!$JC$8,Tipy!HU75=Výsledky!$JC$9),VLOOKUP(Tipy!HU75,'Kategórie hráčov'!$A$2:$B$51,2,FALSE),0))</f>
        <v>20</v>
      </c>
      <c r="JF81" s="101">
        <f>IF(ISBLANK($JH$3),"",IF(OR(Tipy!HV75=Výsledky!$JF$6,Tipy!HV75=Výsledky!$JF$7,Tipy!HV75=Výsledky!$JF$8,Tipy!HV75=Výsledky!$JF$9),VLOOKUP(Tipy!HV75,'Kategórie hráčov'!$A$27:$B$76,2,FALSE),0))</f>
        <v>0</v>
      </c>
      <c r="JG81" s="303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63">
        <f>IF(ISBLANK($JH$3),"",IF(ISBLANK(Tipy!HR75),"-",SUM(JC81:JG81)))</f>
        <v>50</v>
      </c>
      <c r="JI81" s="64"/>
      <c r="JJ81" s="61">
        <f>IF(ISBLANK($JH$3),"",IF(ISBLANK(Tipy!HX75),0,IF(AND(Tipy!HX75=Výsledky!$JF$3,Tipy!HZ75=Výsledky!$JH$3),60,0)))</f>
        <v>0</v>
      </c>
      <c r="JK81" s="61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61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61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62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5" t="str">
        <f>IF(ISBLANK($JH$3),"",IF(ISBLANK(Tipy!HX75),"-",SUM(JJ81:JN81)))</f>
        <v>-</v>
      </c>
      <c r="JP81" s="64"/>
      <c r="JQ81" s="61">
        <f>IF(ISBLANK($JV$3),"",IF(ISBLANK(Tipy!ID75),0,IF(AND(Tipy!ID75=Výsledky!$JT$3,Tipy!IF75=Výsledky!$JV$3),60,0)))</f>
        <v>0</v>
      </c>
      <c r="JR81" s="61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61">
        <f>IF(ISBLANK($JV$3),"",IF(OR(Tipy!IG75=Výsledky!$JQ$6,Tipy!IG75=Výsledky!$JQ$7,Tipy!IG75=Výsledky!$JQ$8,Tipy!IG75=Výsledky!$JQ$9),VLOOKUP(Tipy!IG75,'Kategórie hráčov'!$A$2:$B$51,2,FALSE),0))</f>
        <v>20</v>
      </c>
      <c r="JT81" s="61">
        <f>IF(ISBLANK($JV$3),"",IF(OR(Tipy!IH75=Výsledky!$JT$6,Tipy!IH75=Výsledky!$JT$7,Tipy!IH75=Výsledky!$JT$8,Tipy!IH75=Výsledky!$JT$9),VLOOKUP(Tipy!IH75,'Kategórie hráčov'!$A$27:$B$76,2,FALSE),0))</f>
        <v>0</v>
      </c>
      <c r="JU81" s="62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5">
        <f>IF(ISBLANK($JV$3),"",IF(ISBLANK(Tipy!ID75),"-",SUM(JQ81:JU81)))</f>
        <v>50</v>
      </c>
      <c r="JW81" s="64"/>
      <c r="JX81" s="61">
        <f>IF(ISBLANK($KQ$3),"",IF(ISBLANK(Tipy!IJ75),0,IF(AND(Tipy!IJ75=Výsledky!$KO$3,Tipy!IL75=Výsledky!$KQ$3),60,0)))</f>
        <v>0</v>
      </c>
      <c r="JY81" s="61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61">
        <f>IF(ISBLANK($KQ$3),"",IF(OR(Tipy!IM75=Výsledky!$JX$6,Tipy!IM75=Výsledky!$JX$7,Tipy!IM75=Výsledky!$JX$8,Tipy!IM75=Výsledky!$JX$9),IF(VLOOKUP(Tipy!IM75,'Kategórie hráčov'!$A$2:$B$46,2,FALSE)=30,30,20),0))</f>
        <v>0</v>
      </c>
      <c r="KA81" s="61">
        <f>IF(ISBLANK($KQ$3),"",IF(OR(Tipy!IN75=Výsledky!$KA$6,Tipy!IN75=Výsledky!$KA$7,Tipy!IN75=Výsledky!$KA$8,Tipy!IN75=Výsledky!$KA$9),IF(VLOOKUP(Tipy!IN75,'Kategórie hráčov'!$A$2:$B$46,2,FALSE)=30,30,20),0))</f>
        <v>0</v>
      </c>
      <c r="KB81" s="62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5" t="str">
        <f>IF(ISBLANK($KQ$3),"",IF(ISBLANK(Tipy!IJ75),"-",SUM(JX81:KB81)))</f>
        <v>-</v>
      </c>
      <c r="KD81" s="64"/>
      <c r="KE81" s="61">
        <f>IF(ISBLANK($KJ$3),"",IF(ISBLANK(Tipy!IP75),0,IF(AND(Tipy!IP75=Výsledky!$KH$3,Tipy!IR75=Výsledky!$KJ$3),60,0)))</f>
        <v>0</v>
      </c>
      <c r="KF81" s="61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61">
        <f>IF(ISBLANK($KJ$3),"",IF(OR(Tipy!IS75=Výsledky!$KE$6,Tipy!IS75=Výsledky!$KE$7,Tipy!IS75=Výsledky!$KE$8,Tipy!IS75=Výsledky!$KE$9),VLOOKUP(Tipy!IS75,'Kategórie hráčov'!$A$2:$B$51,2,FALSE),0))</f>
        <v>20</v>
      </c>
      <c r="KH81" s="61">
        <f>IF(ISBLANK($KJ$3),"",IF(OR(Tipy!IT75=Výsledky!$KH$6,Tipy!IT75=Výsledky!$KH$7,Tipy!IT75=Výsledky!$KH$8,Tipy!IT75=Výsledky!$KH$9),VLOOKUP(Tipy!IT75,'Kategórie hráčov'!$A$27:$B$76,2,FALSE),0))</f>
        <v>20</v>
      </c>
      <c r="KI81" s="62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5">
        <f>IF(ISBLANK($KJ$3),"",IF(ISBLANK(Tipy!IP75),"-",SUM(KE81:KI81)))</f>
        <v>70</v>
      </c>
      <c r="KK81" s="64"/>
      <c r="KL81" s="61">
        <f>IF(ISBLANK($KQ$3),"",IF(ISBLANK(Tipy!IV75),0,IF(AND(Tipy!IV75=Výsledky!$KO$3,Tipy!IX75=Výsledky!$KQ$3),60,0)))</f>
        <v>0</v>
      </c>
      <c r="KM81" s="61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61">
        <f>IF(ISBLANK($KQ$3),"",IF(OR(Tipy!IY75=Výsledky!$KL$6,Tipy!IY75=Výsledky!$KL$7,Tipy!IY75=Výsledky!$KL$8,Tipy!IY75=Výsledky!$KL$9),VLOOKUP(Tipy!IY75,'Kategórie hráčov'!$A$2:$B$51,2,FALSE),0))</f>
        <v>0</v>
      </c>
      <c r="KO81" s="61">
        <f>IF(ISBLANK($KQ$3),"",IF(OR(Tipy!IZ75=Výsledky!$KO$6,Tipy!IZ75=Výsledky!$KO$7,Tipy!IZ75=Výsledky!$KO$8,Tipy!IZ75=Výsledky!$KO$9),VLOOKUP(Tipy!IZ75,'Kategórie hráčov'!$A$27:$B$76,2,FALSE),0))</f>
        <v>0</v>
      </c>
      <c r="KP81" s="62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5">
        <f>IF(ISBLANK($KJ$3),"",IF(ISBLANK(Tipy!IV75),"-",SUM(KL81:KP81)))</f>
        <v>10</v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>
        <f>IF(ISBLANK($JH$3),"",IF(ISBLANK(Tipy!JU75),0,IF(AND(Tipy!JU75=Výsledky!$JF$3,Tipy!JW75=Výsledky!$JH$3),60,0)))</f>
        <v>0</v>
      </c>
      <c r="LH81" s="61" t="e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>#VALUE!</v>
      </c>
      <c r="LI81" s="61" t="e">
        <f>IF(ISBLANK($JH$3),"",IF(OR(Tipy!JX75=Výsledky!#REF!,Tipy!JX75=Výsledky!#REF!,Tipy!JX75=Výsledky!#REF!,Tipy!JX75=Výsledky!$JJ$9),IF(VLOOKUP(Tipy!JX75,'Kategórie hráčov'!$A$2:$B$46,2,FALSE)=30,30,20),0))</f>
        <v>#REF!</v>
      </c>
      <c r="LJ81" s="61" t="e">
        <f>IF(ISBLANK($JH$3),"",IF(OR(Tipy!JY75=Výsledky!#REF!,Tipy!JY75=Výsledky!#REF!,Tipy!JY75=Výsledky!#REF!,Tipy!JY75=Výsledky!$JM$9),IF(VLOOKUP(Tipy!JY75,'Kategórie hráčov'!$A$2:$B$46,2,FALSE)=30,30,20),0))</f>
        <v>#REF!</v>
      </c>
      <c r="LK81" s="62">
        <f>IF(ISBLANK($JH$3),"",IF(ISBLANK(Tipy!JU75),0,IF(OR(AND(Tipy!JU75=Výsledky!$JF$3,OR(Tipy!JW75=Výsledky!$JH$3+1,Tipy!JW75=Výsledky!$JH$3-1)),AND(Tipy!JW75=Výsledky!$JH$3,OR(Tipy!JU75=Výsledky!$JF$3+1,Tipy!JU75=Výsledky!$JF$3-1))),10,0)))</f>
        <v>0</v>
      </c>
      <c r="LL81" s="65" t="e">
        <f>IF(ISBLANK($JH$3),"",IF(ISBLANK(Tipy!JU75),"-",SUM(LG81:LK81)))</f>
        <v>#VALUE!</v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>
        <f>IF(ISBLANK($JH$3),"",IF(ISBLANK(Tipy!KI75),0,IF(AND(Tipy!KI75=Výsledky!$JF$3,Tipy!KK75=Výsledky!$JH$3),60,0)))</f>
        <v>0</v>
      </c>
      <c r="LV81" s="61" t="e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>#VALUE!</v>
      </c>
      <c r="LW81" s="61" t="e">
        <f>IF(ISBLANK($JH$3),"",IF(OR(Tipy!KL75=Výsledky!#REF!,Tipy!KL75=Výsledky!#REF!,Tipy!KL75=Výsledky!#REF!,Tipy!KL75=Výsledky!$JJ$9),IF(VLOOKUP(Tipy!KL75,'Kategórie hráčov'!$A$2:$B$46,2,FALSE)=30,30,20),0))</f>
        <v>#REF!</v>
      </c>
      <c r="LX81" s="61" t="e">
        <f>IF(ISBLANK($JH$3),"",IF(OR(Tipy!KM75=Výsledky!#REF!,Tipy!KM75=Výsledky!#REF!,Tipy!KM75=Výsledky!#REF!,Tipy!KM75=Výsledky!$JM$9),IF(VLOOKUP(Tipy!KM75,'Kategórie hráčov'!$A$2:$B$46,2,FALSE)=30,30,20),0))</f>
        <v>#REF!</v>
      </c>
      <c r="LY81" s="62">
        <f>IF(ISBLANK($JH$3),"",IF(ISBLANK(Tipy!KI75),0,IF(OR(AND(Tipy!KI75=Výsledky!$JF$3,OR(Tipy!KK75=Výsledky!$JH$3+1,Tipy!KK75=Výsledky!$JH$3-1)),AND(Tipy!KK75=Výsledky!$JH$3,OR(Tipy!KI75=Výsledky!$JF$3+1,Tipy!KI75=Výsledky!$JF$3-1))),10,0)))</f>
        <v>0</v>
      </c>
      <c r="LZ81" s="65" t="e">
        <f>IF(ISBLANK($JH$3),"",IF(ISBLANK(Tipy!KI75),"-",SUM(LU81:LY81)))</f>
        <v>#VALUE!</v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>
        <f>IF(ISBLANK($JA$3),"",IF(ISBLANK(Tipy!HL76),0,IF(AND(Tipy!HL76=Výsledky!$IY$3,Tipy!HN76=Výsledky!$JA$3),60,0)))</f>
        <v>0</v>
      </c>
      <c r="IW82" s="61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61">
        <f>IF(ISBLANK($JA$3),"",IF(OR(Tipy!HO76=Výsledky!$IV$6,Tipy!HO76=Výsledky!$IV$7,Tipy!HO76=Výsledky!$IV$8,Tipy!HO76=Výsledky!$IV$9),IF(VLOOKUP(Tipy!HO76,'Kategórie hráčov'!$A$2:$B$46,2,FALSE)=30,30,20),0))</f>
        <v>0</v>
      </c>
      <c r="IY82" s="61">
        <f>IF(ISBLANK($JA$3),"",IF(OR(Tipy!HP76=Výsledky!$IY$6,Tipy!HP76=Výsledky!$IY$7,Tipy!HP76=Výsledky!$IY$8,Tipy!HP76=Výsledky!$IY$9),IF(VLOOKUP(Tipy!HP76,'Kategórie hráčov'!$A$2:$B$46,2,FALSE)=30,30,20),0))</f>
        <v>0</v>
      </c>
      <c r="IZ82" s="62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5">
        <f>IF(ISBLANK($JA$3),"",IF(ISBLANK(Tipy!HL76),"-",SUM(IV82:IZ82)))</f>
        <v>0</v>
      </c>
      <c r="JB82" s="64"/>
      <c r="JC82" s="102">
        <f>IF(ISBLANK($JH$3),"",IF(ISBLANK(Tipy!HR76),0,IF(AND(Tipy!HR76=Výsledky!$JF$3,Tipy!HT76=Výsledky!$JH$3),60,0)))</f>
        <v>0</v>
      </c>
      <c r="JD82" s="101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101">
        <f>IF(ISBLANK($JH$3),"",IF(OR(Tipy!HU76=Výsledky!$JC$6,Tipy!HU76=Výsledky!$JC$7,Tipy!HU76=Výsledky!$JC$8,Tipy!HU76=Výsledky!$JC$9),VLOOKUP(Tipy!HU76,'Kategórie hráčov'!$A$2:$B$51,2,FALSE),0))</f>
        <v>20</v>
      </c>
      <c r="JF82" s="101">
        <f>IF(ISBLANK($JH$3),"",IF(OR(Tipy!HV76=Výsledky!$JF$6,Tipy!HV76=Výsledky!$JF$7,Tipy!HV76=Výsledky!$JF$8,Tipy!HV76=Výsledky!$JF$9),VLOOKUP(Tipy!HV76,'Kategórie hráčov'!$A$27:$B$76,2,FALSE),0))</f>
        <v>0</v>
      </c>
      <c r="JG82" s="30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63">
        <f>IF(ISBLANK($JH$3),"",IF(ISBLANK(Tipy!HR76),"-",SUM(JC82:JG82)))</f>
        <v>40</v>
      </c>
      <c r="JI82" s="64"/>
      <c r="JJ82" s="61">
        <f>IF(ISBLANK($JH$3),"",IF(ISBLANK(Tipy!HX76),0,IF(AND(Tipy!HX76=Výsledky!$JF$3,Tipy!HZ76=Výsledky!$JH$3),60,0)))</f>
        <v>0</v>
      </c>
      <c r="JK82" s="61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61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61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62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5" t="str">
        <f>IF(ISBLANK($JH$3),"",IF(ISBLANK(Tipy!HX76),"-",SUM(JJ82:JN82)))</f>
        <v>-</v>
      </c>
      <c r="JP82" s="64"/>
      <c r="JQ82" s="61">
        <f>IF(ISBLANK($JV$3),"",IF(ISBLANK(Tipy!ID76),0,IF(AND(Tipy!ID76=Výsledky!$JT$3,Tipy!IF76=Výsledky!$JV$3),60,0)))</f>
        <v>0</v>
      </c>
      <c r="JR82" s="61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61">
        <f>IF(ISBLANK($JV$3),"",IF(OR(Tipy!IG76=Výsledky!$JQ$6,Tipy!IG76=Výsledky!$JQ$7,Tipy!IG76=Výsledky!$JQ$8,Tipy!IG76=Výsledky!$JQ$9),VLOOKUP(Tipy!IG76,'Kategórie hráčov'!$A$2:$B$51,2,FALSE),0))</f>
        <v>0</v>
      </c>
      <c r="JT82" s="61">
        <f>IF(ISBLANK($JV$3),"",IF(OR(Tipy!IH76=Výsledky!$JT$6,Tipy!IH76=Výsledky!$JT$7,Tipy!IH76=Výsledky!$JT$8,Tipy!IH76=Výsledky!$JT$9),VLOOKUP(Tipy!IH76,'Kategórie hráčov'!$A$27:$B$76,2,FALSE),0))</f>
        <v>0</v>
      </c>
      <c r="JU82" s="62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5">
        <f>IF(ISBLANK($JV$3),"",IF(ISBLANK(Tipy!ID76),"-",SUM(JQ82:JU82)))</f>
        <v>20</v>
      </c>
      <c r="JW82" s="64"/>
      <c r="JX82" s="61">
        <f>IF(ISBLANK($KQ$3),"",IF(ISBLANK(Tipy!IJ76),0,IF(AND(Tipy!IJ76=Výsledky!$KO$3,Tipy!IL76=Výsledky!$KQ$3),60,0)))</f>
        <v>0</v>
      </c>
      <c r="JY82" s="61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61">
        <f>IF(ISBLANK($KQ$3),"",IF(OR(Tipy!IM76=Výsledky!$JX$6,Tipy!IM76=Výsledky!$JX$7,Tipy!IM76=Výsledky!$JX$8,Tipy!IM76=Výsledky!$JX$9),IF(VLOOKUP(Tipy!IM76,'Kategórie hráčov'!$A$2:$B$46,2,FALSE)=30,30,20),0))</f>
        <v>0</v>
      </c>
      <c r="KA82" s="61">
        <f>IF(ISBLANK($KQ$3),"",IF(OR(Tipy!IN76=Výsledky!$KA$6,Tipy!IN76=Výsledky!$KA$7,Tipy!IN76=Výsledky!$KA$8,Tipy!IN76=Výsledky!$KA$9),IF(VLOOKUP(Tipy!IN76,'Kategórie hráčov'!$A$2:$B$46,2,FALSE)=30,30,20),0))</f>
        <v>0</v>
      </c>
      <c r="KB82" s="62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5" t="str">
        <f>IF(ISBLANK($KQ$3),"",IF(ISBLANK(Tipy!IJ76),"-",SUM(JX82:KB82)))</f>
        <v>-</v>
      </c>
      <c r="KD82" s="64"/>
      <c r="KE82" s="61">
        <f>IF(ISBLANK($KJ$3),"",IF(ISBLANK(Tipy!IP76),0,IF(AND(Tipy!IP76=Výsledky!$KH$3,Tipy!IR76=Výsledky!$KJ$3),60,0)))</f>
        <v>0</v>
      </c>
      <c r="KF82" s="61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61">
        <f>IF(ISBLANK($KJ$3),"",IF(OR(Tipy!IS76=Výsledky!$KE$6,Tipy!IS76=Výsledky!$KE$7,Tipy!IS76=Výsledky!$KE$8,Tipy!IS76=Výsledky!$KE$9),VLOOKUP(Tipy!IS76,'Kategórie hráčov'!$A$2:$B$51,2,FALSE),0))</f>
        <v>0</v>
      </c>
      <c r="KH82" s="61">
        <f>IF(ISBLANK($KJ$3),"",IF(OR(Tipy!IT76=Výsledky!$KH$6,Tipy!IT76=Výsledky!$KH$7,Tipy!IT76=Výsledky!$KH$8,Tipy!IT76=Výsledky!$KH$9),VLOOKUP(Tipy!IT76,'Kategórie hráčov'!$A$27:$B$76,2,FALSE),0))</f>
        <v>30</v>
      </c>
      <c r="KI82" s="62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5">
        <f>IF(ISBLANK($KJ$3),"",IF(ISBLANK(Tipy!IP76),"-",SUM(KE82:KI82)))</f>
        <v>50</v>
      </c>
      <c r="KK82" s="64"/>
      <c r="KL82" s="61">
        <f>IF(ISBLANK($KQ$3),"",IF(ISBLANK(Tipy!IV76),0,IF(AND(Tipy!IV76=Výsledky!$KO$3,Tipy!IX76=Výsledky!$KQ$3),60,0)))</f>
        <v>0</v>
      </c>
      <c r="KM82" s="61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61">
        <f>IF(ISBLANK($KQ$3),"",IF(OR(Tipy!IY76=Výsledky!$KL$6,Tipy!IY76=Výsledky!$KL$7,Tipy!IY76=Výsledky!$KL$8,Tipy!IY76=Výsledky!$KL$9),VLOOKUP(Tipy!IY76,'Kategórie hráčov'!$A$2:$B$51,2,FALSE),0))</f>
        <v>0</v>
      </c>
      <c r="KO82" s="61">
        <f>IF(ISBLANK($KQ$3),"",IF(OR(Tipy!IZ76=Výsledky!$KO$6,Tipy!IZ76=Výsledky!$KO$7,Tipy!IZ76=Výsledky!$KO$8,Tipy!IZ76=Výsledky!$KO$9),VLOOKUP(Tipy!IZ76,'Kategórie hráčov'!$A$27:$B$76,2,FALSE),0))</f>
        <v>0</v>
      </c>
      <c r="KP82" s="62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5">
        <f>IF(ISBLANK($KJ$3),"",IF(ISBLANK(Tipy!IV76),"-",SUM(KL82:KP82)))</f>
        <v>0</v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>
        <f>IF(ISBLANK($JH$3),"",IF(ISBLANK(Tipy!JU76),0,IF(AND(Tipy!JU76=Výsledky!$JF$3,Tipy!JW76=Výsledky!$JH$3),60,0)))</f>
        <v>0</v>
      </c>
      <c r="LH82" s="61" t="e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>#VALUE!</v>
      </c>
      <c r="LI82" s="61" t="e">
        <f>IF(ISBLANK($JH$3),"",IF(OR(Tipy!JX76=Výsledky!#REF!,Tipy!JX76=Výsledky!#REF!,Tipy!JX76=Výsledky!#REF!,Tipy!JX76=Výsledky!$JJ$9),IF(VLOOKUP(Tipy!JX76,'Kategórie hráčov'!$A$2:$B$46,2,FALSE)=30,30,20),0))</f>
        <v>#REF!</v>
      </c>
      <c r="LJ82" s="61" t="e">
        <f>IF(ISBLANK($JH$3),"",IF(OR(Tipy!JY76=Výsledky!#REF!,Tipy!JY76=Výsledky!#REF!,Tipy!JY76=Výsledky!#REF!,Tipy!JY76=Výsledky!$JM$9),IF(VLOOKUP(Tipy!JY76,'Kategórie hráčov'!$A$2:$B$46,2,FALSE)=30,30,20),0))</f>
        <v>#REF!</v>
      </c>
      <c r="LK82" s="62">
        <f>IF(ISBLANK($JH$3),"",IF(ISBLANK(Tipy!JU76),0,IF(OR(AND(Tipy!JU76=Výsledky!$JF$3,OR(Tipy!JW76=Výsledky!$JH$3+1,Tipy!JW76=Výsledky!$JH$3-1)),AND(Tipy!JW76=Výsledky!$JH$3,OR(Tipy!JU76=Výsledky!$JF$3+1,Tipy!JU76=Výsledky!$JF$3-1))),10,0)))</f>
        <v>0</v>
      </c>
      <c r="LL82" s="65" t="e">
        <f>IF(ISBLANK($JH$3),"",IF(ISBLANK(Tipy!JU76),"-",SUM(LG82:LK82)))</f>
        <v>#VALUE!</v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>
        <f>IF(ISBLANK($JH$3),"",IF(ISBLANK(Tipy!KI76),0,IF(AND(Tipy!KI76=Výsledky!$JF$3,Tipy!KK76=Výsledky!$JH$3),60,0)))</f>
        <v>0</v>
      </c>
      <c r="LV82" s="61" t="e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>#VALUE!</v>
      </c>
      <c r="LW82" s="61" t="e">
        <f>IF(ISBLANK($JH$3),"",IF(OR(Tipy!KL76=Výsledky!#REF!,Tipy!KL76=Výsledky!#REF!,Tipy!KL76=Výsledky!#REF!,Tipy!KL76=Výsledky!$JJ$9),IF(VLOOKUP(Tipy!KL76,'Kategórie hráčov'!$A$2:$B$46,2,FALSE)=30,30,20),0))</f>
        <v>#REF!</v>
      </c>
      <c r="LX82" s="61" t="e">
        <f>IF(ISBLANK($JH$3),"",IF(OR(Tipy!KM76=Výsledky!#REF!,Tipy!KM76=Výsledky!#REF!,Tipy!KM76=Výsledky!#REF!,Tipy!KM76=Výsledky!$JM$9),IF(VLOOKUP(Tipy!KM76,'Kategórie hráčov'!$A$2:$B$46,2,FALSE)=30,30,20),0))</f>
        <v>#REF!</v>
      </c>
      <c r="LY82" s="62">
        <f>IF(ISBLANK($JH$3),"",IF(ISBLANK(Tipy!KI76),0,IF(OR(AND(Tipy!KI76=Výsledky!$JF$3,OR(Tipy!KK76=Výsledky!$JH$3+1,Tipy!KK76=Výsledky!$JH$3-1)),AND(Tipy!KK76=Výsledky!$JH$3,OR(Tipy!KI76=Výsledky!$JF$3+1,Tipy!KI76=Výsledky!$JF$3-1))),10,0)))</f>
        <v>0</v>
      </c>
      <c r="LZ82" s="65" t="e">
        <f>IF(ISBLANK($JH$3),"",IF(ISBLANK(Tipy!KI76),"-",SUM(LU82:LY82)))</f>
        <v>#VALUE!</v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>
        <f>IF(ISBLANK($JA$3),"",IF(ISBLANK(Tipy!HL77),0,IF(AND(Tipy!HL77=Výsledky!$IY$3,Tipy!HN77=Výsledky!$JA$3),60,0)))</f>
        <v>0</v>
      </c>
      <c r="IW83" s="61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61">
        <f>IF(ISBLANK($JA$3),"",IF(OR(Tipy!HO77=Výsledky!$IV$6,Tipy!HO77=Výsledky!$IV$7,Tipy!HO77=Výsledky!$IV$8,Tipy!HO77=Výsledky!$IV$9),IF(VLOOKUP(Tipy!HO77,'Kategórie hráčov'!$A$2:$B$46,2,FALSE)=30,30,20),0))</f>
        <v>0</v>
      </c>
      <c r="IY83" s="61">
        <f>IF(ISBLANK($JA$3),"",IF(OR(Tipy!HP77=Výsledky!$IY$6,Tipy!HP77=Výsledky!$IY$7,Tipy!HP77=Výsledky!$IY$8,Tipy!HP77=Výsledky!$IY$9),IF(VLOOKUP(Tipy!HP77,'Kategórie hráčov'!$A$2:$B$46,2,FALSE)=30,30,20),0))</f>
        <v>0</v>
      </c>
      <c r="IZ83" s="62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5">
        <f>IF(ISBLANK($JA$3),"",IF(ISBLANK(Tipy!HL77),"-",SUM(IV83:IZ83)))</f>
        <v>0</v>
      </c>
      <c r="JB83" s="64"/>
      <c r="JC83" s="102">
        <f>IF(ISBLANK($JH$3),"",IF(ISBLANK(Tipy!HR77),0,IF(AND(Tipy!HR77=Výsledky!$JF$3,Tipy!HT77=Výsledky!$JH$3),60,0)))</f>
        <v>0</v>
      </c>
      <c r="JD83" s="101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01">
        <f>IF(ISBLANK($JH$3),"",IF(OR(Tipy!HU77=Výsledky!$JC$6,Tipy!HU77=Výsledky!$JC$7,Tipy!HU77=Výsledky!$JC$8,Tipy!HU77=Výsledky!$JC$9),VLOOKUP(Tipy!HU77,'Kategórie hráčov'!$A$2:$B$51,2,FALSE),0))</f>
        <v>20</v>
      </c>
      <c r="JF83" s="101">
        <f>IF(ISBLANK($JH$3),"",IF(OR(Tipy!HV77=Výsledky!$JF$6,Tipy!HV77=Výsledky!$JF$7,Tipy!HV77=Výsledky!$JF$8,Tipy!HV77=Výsledky!$JF$9),VLOOKUP(Tipy!HV77,'Kategórie hráčov'!$A$27:$B$76,2,FALSE),0))</f>
        <v>0</v>
      </c>
      <c r="JG83" s="303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63">
        <f>IF(ISBLANK($JH$3),"",IF(ISBLANK(Tipy!HR77),"-",SUM(JC83:JG83)))</f>
        <v>40</v>
      </c>
      <c r="JI83" s="64"/>
      <c r="JJ83" s="61">
        <f>IF(ISBLANK($JH$3),"",IF(ISBLANK(Tipy!HX77),0,IF(AND(Tipy!HX77=Výsledky!$JF$3,Tipy!HZ77=Výsledky!$JH$3),60,0)))</f>
        <v>0</v>
      </c>
      <c r="JK83" s="61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61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61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62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5" t="str">
        <f>IF(ISBLANK($JH$3),"",IF(ISBLANK(Tipy!HX77),"-",SUM(JJ83:JN83)))</f>
        <v>-</v>
      </c>
      <c r="JP83" s="64"/>
      <c r="JQ83" s="61">
        <f>IF(ISBLANK($JV$3),"",IF(ISBLANK(Tipy!ID77),0,IF(AND(Tipy!ID77=Výsledky!$JT$3,Tipy!IF77=Výsledky!$JV$3),60,0)))</f>
        <v>0</v>
      </c>
      <c r="JR83" s="61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61">
        <f>IF(ISBLANK($JV$3),"",IF(OR(Tipy!IG77=Výsledky!$JQ$6,Tipy!IG77=Výsledky!$JQ$7,Tipy!IG77=Výsledky!$JQ$8,Tipy!IG77=Výsledky!$JQ$9),VLOOKUP(Tipy!IG77,'Kategórie hráčov'!$A$2:$B$51,2,FALSE),0))</f>
        <v>20</v>
      </c>
      <c r="JT83" s="61">
        <f>IF(ISBLANK($JV$3),"",IF(OR(Tipy!IH77=Výsledky!$JT$6,Tipy!IH77=Výsledky!$JT$7,Tipy!IH77=Výsledky!$JT$8,Tipy!IH77=Výsledky!$JT$9),VLOOKUP(Tipy!IH77,'Kategórie hráčov'!$A$27:$B$76,2,FALSE),0))</f>
        <v>0</v>
      </c>
      <c r="JU83" s="62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5">
        <f>IF(ISBLANK($JV$3),"",IF(ISBLANK(Tipy!ID77),"-",SUM(JQ83:JU83)))</f>
        <v>40</v>
      </c>
      <c r="JW83" s="64"/>
      <c r="JX83" s="61">
        <f>IF(ISBLANK($KQ$3),"",IF(ISBLANK(Tipy!IJ77),0,IF(AND(Tipy!IJ77=Výsledky!$KO$3,Tipy!IL77=Výsledky!$KQ$3),60,0)))</f>
        <v>0</v>
      </c>
      <c r="JY83" s="61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61">
        <f>IF(ISBLANK($KQ$3),"",IF(OR(Tipy!IM77=Výsledky!$JX$6,Tipy!IM77=Výsledky!$JX$7,Tipy!IM77=Výsledky!$JX$8,Tipy!IM77=Výsledky!$JX$9),IF(VLOOKUP(Tipy!IM77,'Kategórie hráčov'!$A$2:$B$46,2,FALSE)=30,30,20),0))</f>
        <v>0</v>
      </c>
      <c r="KA83" s="61">
        <f>IF(ISBLANK($KQ$3),"",IF(OR(Tipy!IN77=Výsledky!$KA$6,Tipy!IN77=Výsledky!$KA$7,Tipy!IN77=Výsledky!$KA$8,Tipy!IN77=Výsledky!$KA$9),IF(VLOOKUP(Tipy!IN77,'Kategórie hráčov'!$A$2:$B$46,2,FALSE)=30,30,20),0))</f>
        <v>0</v>
      </c>
      <c r="KB83" s="62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5" t="str">
        <f>IF(ISBLANK($KQ$3),"",IF(ISBLANK(Tipy!IJ77),"-",SUM(JX83:KB83)))</f>
        <v>-</v>
      </c>
      <c r="KD83" s="64"/>
      <c r="KE83" s="61">
        <f>IF(ISBLANK($KJ$3),"",IF(ISBLANK(Tipy!IP77),0,IF(AND(Tipy!IP77=Výsledky!$KH$3,Tipy!IR77=Výsledky!$KJ$3),60,0)))</f>
        <v>0</v>
      </c>
      <c r="KF83" s="61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61">
        <f>IF(ISBLANK($KJ$3),"",IF(OR(Tipy!IS77=Výsledky!$KE$6,Tipy!IS77=Výsledky!$KE$7,Tipy!IS77=Výsledky!$KE$8,Tipy!IS77=Výsledky!$KE$9),VLOOKUP(Tipy!IS77,'Kategórie hráčov'!$A$2:$B$51,2,FALSE),0))</f>
        <v>20</v>
      </c>
      <c r="KH83" s="61">
        <f>IF(ISBLANK($KJ$3),"",IF(OR(Tipy!IT77=Výsledky!$KH$6,Tipy!IT77=Výsledky!$KH$7,Tipy!IT77=Výsledky!$KH$8,Tipy!IT77=Výsledky!$KH$9),VLOOKUP(Tipy!IT77,'Kategórie hráčov'!$A$27:$B$76,2,FALSE),0))</f>
        <v>0</v>
      </c>
      <c r="KI83" s="62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5">
        <f>IF(ISBLANK($KJ$3),"",IF(ISBLANK(Tipy!IP77),"-",SUM(KE83:KI83)))</f>
        <v>40</v>
      </c>
      <c r="KK83" s="64"/>
      <c r="KL83" s="61">
        <f>IF(ISBLANK($KQ$3),"",IF(ISBLANK(Tipy!IV77),0,IF(AND(Tipy!IV77=Výsledky!$KO$3,Tipy!IX77=Výsledky!$KQ$3),60,0)))</f>
        <v>0</v>
      </c>
      <c r="KM83" s="61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61">
        <f>IF(ISBLANK($KQ$3),"",IF(OR(Tipy!IY77=Výsledky!$KL$6,Tipy!IY77=Výsledky!$KL$7,Tipy!IY77=Výsledky!$KL$8,Tipy!IY77=Výsledky!$KL$9),VLOOKUP(Tipy!IY77,'Kategórie hráčov'!$A$2:$B$51,2,FALSE),0))</f>
        <v>0</v>
      </c>
      <c r="KO83" s="61">
        <f>IF(ISBLANK($KQ$3),"",IF(OR(Tipy!IZ77=Výsledky!$KO$6,Tipy!IZ77=Výsledky!$KO$7,Tipy!IZ77=Výsledky!$KO$8,Tipy!IZ77=Výsledky!$KO$9),VLOOKUP(Tipy!IZ77,'Kategórie hráčov'!$A$27:$B$76,2,FALSE),0))</f>
        <v>0</v>
      </c>
      <c r="KP83" s="62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5">
        <f>IF(ISBLANK($KJ$3),"",IF(ISBLANK(Tipy!IV77),"-",SUM(KL83:KP83)))</f>
        <v>0</v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>
        <f>IF(ISBLANK($JH$3),"",IF(ISBLANK(Tipy!JU77),0,IF(AND(Tipy!JU77=Výsledky!$JF$3,Tipy!JW77=Výsledky!$JH$3),60,0)))</f>
        <v>0</v>
      </c>
      <c r="LH83" s="61" t="e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>#VALUE!</v>
      </c>
      <c r="LI83" s="61" t="e">
        <f>IF(ISBLANK($JH$3),"",IF(OR(Tipy!JX77=Výsledky!#REF!,Tipy!JX77=Výsledky!#REF!,Tipy!JX77=Výsledky!#REF!,Tipy!JX77=Výsledky!$JJ$9),IF(VLOOKUP(Tipy!JX77,'Kategórie hráčov'!$A$2:$B$46,2,FALSE)=30,30,20),0))</f>
        <v>#REF!</v>
      </c>
      <c r="LJ83" s="61" t="e">
        <f>IF(ISBLANK($JH$3),"",IF(OR(Tipy!JY77=Výsledky!#REF!,Tipy!JY77=Výsledky!#REF!,Tipy!JY77=Výsledky!#REF!,Tipy!JY77=Výsledky!$JM$9),IF(VLOOKUP(Tipy!JY77,'Kategórie hráčov'!$A$2:$B$46,2,FALSE)=30,30,20),0))</f>
        <v>#REF!</v>
      </c>
      <c r="LK83" s="62">
        <f>IF(ISBLANK($JH$3),"",IF(ISBLANK(Tipy!JU77),0,IF(OR(AND(Tipy!JU77=Výsledky!$JF$3,OR(Tipy!JW77=Výsledky!$JH$3+1,Tipy!JW77=Výsledky!$JH$3-1)),AND(Tipy!JW77=Výsledky!$JH$3,OR(Tipy!JU77=Výsledky!$JF$3+1,Tipy!JU77=Výsledky!$JF$3-1))),10,0)))</f>
        <v>0</v>
      </c>
      <c r="LL83" s="65" t="e">
        <f>IF(ISBLANK($JH$3),"",IF(ISBLANK(Tipy!JU77),"-",SUM(LG83:LK83)))</f>
        <v>#VALUE!</v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>
        <f>IF(ISBLANK($JH$3),"",IF(ISBLANK(Tipy!KI77),0,IF(AND(Tipy!KI77=Výsledky!$JF$3,Tipy!KK77=Výsledky!$JH$3),60,0)))</f>
        <v>0</v>
      </c>
      <c r="LV83" s="61" t="e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>#VALUE!</v>
      </c>
      <c r="LW83" s="61" t="e">
        <f>IF(ISBLANK($JH$3),"",IF(OR(Tipy!KL77=Výsledky!#REF!,Tipy!KL77=Výsledky!#REF!,Tipy!KL77=Výsledky!#REF!,Tipy!KL77=Výsledky!$JJ$9),IF(VLOOKUP(Tipy!KL77,'Kategórie hráčov'!$A$2:$B$46,2,FALSE)=30,30,20),0))</f>
        <v>#REF!</v>
      </c>
      <c r="LX83" s="61" t="e">
        <f>IF(ISBLANK($JH$3),"",IF(OR(Tipy!KM77=Výsledky!#REF!,Tipy!KM77=Výsledky!#REF!,Tipy!KM77=Výsledky!#REF!,Tipy!KM77=Výsledky!$JM$9),IF(VLOOKUP(Tipy!KM77,'Kategórie hráčov'!$A$2:$B$46,2,FALSE)=30,30,20),0))</f>
        <v>#REF!</v>
      </c>
      <c r="LY83" s="62">
        <f>IF(ISBLANK($JH$3),"",IF(ISBLANK(Tipy!KI77),0,IF(OR(AND(Tipy!KI77=Výsledky!$JF$3,OR(Tipy!KK77=Výsledky!$JH$3+1,Tipy!KK77=Výsledky!$JH$3-1)),AND(Tipy!KK77=Výsledky!$JH$3,OR(Tipy!KI77=Výsledky!$JF$3+1,Tipy!KI77=Výsledky!$JF$3-1))),10,0)))</f>
        <v>0</v>
      </c>
      <c r="LZ83" s="65" t="e">
        <f>IF(ISBLANK($JH$3),"",IF(ISBLANK(Tipy!KI77),"-",SUM(LU83:LY83)))</f>
        <v>#VALUE!</v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78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79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>
        <f>IF(ISBLANK($IT$3),"",IF(ISBLANK(Tipy!HF78),0,IF(AND(Tipy!HF78=Výsledky!$IR$3,Tipy!HH78=Výsledky!$IT$3),60,0)))</f>
        <v>0</v>
      </c>
      <c r="IP84" s="68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8">
        <f>IF(ISBLANK($IT$3),"",IF(OR(Tipy!HI78=Výsledky!$IO$6,Tipy!HI78=Výsledky!$IO$7,Tipy!HI78=Výsledky!$IO$8,Tipy!HI78=Výsledky!$IO$9),VLOOKUP(Tipy!HI78,'Kategórie hráčov'!$A$2:$B$51,2,FALSE),0))</f>
        <v>0</v>
      </c>
      <c r="IR84" s="68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 t="str">
        <f>IF(ISBLANK($IT$3),"",IF(ISBLANK(Tipy!HF78),"-",SUM(IO84:IS84)))</f>
        <v>-</v>
      </c>
      <c r="IU84" s="64"/>
      <c r="IV84" s="61">
        <f>IF(ISBLANK($JA$3),"",IF(ISBLANK(Tipy!HL78),0,IF(AND(Tipy!HL78=Výsledky!$IY$3,Tipy!HN78=Výsledky!$JA$3),60,0)))</f>
        <v>0</v>
      </c>
      <c r="IW84" s="61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61">
        <f>IF(ISBLANK($JA$3),"",IF(OR(Tipy!HO78=Výsledky!$IV$6,Tipy!HO78=Výsledky!$IV$7,Tipy!HO78=Výsledky!$IV$8,Tipy!HO78=Výsledky!$IV$9),IF(VLOOKUP(Tipy!HO78,'Kategórie hráčov'!$A$2:$B$46,2,FALSE)=30,30,20),0))</f>
        <v>0</v>
      </c>
      <c r="IY84" s="61">
        <f>IF(ISBLANK($JA$3),"",IF(OR(Tipy!HP78=Výsledky!$IY$6,Tipy!HP78=Výsledky!$IY$7,Tipy!HP78=Výsledky!$IY$8,Tipy!HP78=Výsledky!$IY$9),IF(VLOOKUP(Tipy!HP78,'Kategórie hráčov'!$A$2:$B$46,2,FALSE)=30,30,20),0))</f>
        <v>0</v>
      </c>
      <c r="IZ84" s="62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5">
        <f>IF(ISBLANK($JA$3),"",IF(ISBLANK(Tipy!HL78),"-",SUM(IV84:IZ84)))</f>
        <v>0</v>
      </c>
      <c r="JB84" s="64"/>
      <c r="JC84" s="67">
        <f>IF(ISBLANK($JH$3),"",IF(ISBLANK(Tipy!HR78),0,IF(AND(Tipy!HR78=Výsledky!$JF$3,Tipy!HT78=Výsledky!$JH$3),60,0)))</f>
        <v>0</v>
      </c>
      <c r="JD84" s="68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8">
        <f>IF(ISBLANK($JH$3),"",IF(OR(Tipy!HU78=Výsledky!$JC$6,Tipy!HU78=Výsledky!$JC$7,Tipy!HU78=Výsledky!$JC$8,Tipy!HU78=Výsledky!$JC$9),VLOOKUP(Tipy!HU78,'Kategórie hráčov'!$A$2:$B$51,2,FALSE),0))</f>
        <v>20</v>
      </c>
      <c r="JF84" s="68">
        <f>IF(ISBLANK($JH$3),"",IF(OR(Tipy!HV78=Výsledky!$JF$6,Tipy!HV78=Výsledky!$JF$7,Tipy!HV78=Výsledky!$JF$8,Tipy!HV78=Výsledky!$JF$9),VLOOKUP(Tipy!HV78,'Kategórie hráčov'!$A$27:$B$76,2,FALSE),0))</f>
        <v>0</v>
      </c>
      <c r="JG84" s="31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63">
        <f>IF(ISBLANK($JH$3),"",IF(ISBLANK(Tipy!HR78),"-",SUM(JC84:JG84)))</f>
        <v>50</v>
      </c>
      <c r="JI84" s="64"/>
      <c r="JJ84" s="67">
        <f>IF(ISBLANK($JH$3),"",IF(ISBLANK(Tipy!HX78),0,IF(AND(Tipy!HX78=Výsledky!$JF$3,Tipy!HZ78=Výsledky!$JH$3),60,0)))</f>
        <v>0</v>
      </c>
      <c r="JK84" s="68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8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8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9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70" t="str">
        <f>IF(ISBLANK($JH$3),"",IF(ISBLANK(Tipy!HX78),"-",SUM(JJ84:JN84)))</f>
        <v>-</v>
      </c>
      <c r="JP84" s="64"/>
      <c r="JQ84" s="67">
        <f>IF(ISBLANK($JV$3),"",IF(ISBLANK(Tipy!ID78),0,IF(AND(Tipy!ID78=Výsledky!$JT$3,Tipy!IF78=Výsledky!$JV$3),60,0)))</f>
        <v>0</v>
      </c>
      <c r="JR84" s="68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8">
        <f>IF(ISBLANK($JV$3),"",IF(OR(Tipy!IG78=Výsledky!$JQ$6,Tipy!IG78=Výsledky!$JQ$7,Tipy!IG78=Výsledky!$JQ$8,Tipy!IG78=Výsledky!$JQ$9),VLOOKUP(Tipy!IG78,'Kategórie hráčov'!$A$2:$B$51,2,FALSE),0))</f>
        <v>20</v>
      </c>
      <c r="JT84" s="68">
        <f>IF(ISBLANK($JV$3),"",IF(OR(Tipy!IH78=Výsledky!$JT$6,Tipy!IH78=Výsledky!$JT$7,Tipy!IH78=Výsledky!$JT$8,Tipy!IH78=Výsledky!$JT$9),VLOOKUP(Tipy!IH78,'Kategórie hráčov'!$A$27:$B$76,2,FALSE),0))</f>
        <v>0</v>
      </c>
      <c r="JU84" s="69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70">
        <f>IF(ISBLANK($JV$3),"",IF(ISBLANK(Tipy!ID78),"-",SUM(JQ84:JU84)))</f>
        <v>50</v>
      </c>
      <c r="JW84" s="64"/>
      <c r="JX84" s="67">
        <f>IF(ISBLANK($KQ$3),"",IF(ISBLANK(Tipy!IJ78),0,IF(AND(Tipy!IJ78=Výsledky!$KO$3,Tipy!IL78=Výsledky!$KQ$3),60,0)))</f>
        <v>0</v>
      </c>
      <c r="JY84" s="68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8">
        <f>IF(ISBLANK($KQ$3),"",IF(OR(Tipy!IM78=Výsledky!$JX$6,Tipy!IM78=Výsledky!$JX$7,Tipy!IM78=Výsledky!$JX$8,Tipy!IM78=Výsledky!$JX$9),IF(VLOOKUP(Tipy!IM78,'Kategórie hráčov'!$A$2:$B$46,2,FALSE)=30,30,20),0))</f>
        <v>0</v>
      </c>
      <c r="KA84" s="68">
        <f>IF(ISBLANK($KQ$3),"",IF(OR(Tipy!IN78=Výsledky!$KA$6,Tipy!IN78=Výsledky!$KA$7,Tipy!IN78=Výsledky!$KA$8,Tipy!IN78=Výsledky!$KA$9),IF(VLOOKUP(Tipy!IN78,'Kategórie hráčov'!$A$2:$B$46,2,FALSE)=30,30,20),0))</f>
        <v>0</v>
      </c>
      <c r="KB84" s="69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70" t="str">
        <f>IF(ISBLANK($KQ$3),"",IF(ISBLANK(Tipy!IJ78),"-",SUM(JX84:KB84)))</f>
        <v>-</v>
      </c>
      <c r="KD84" s="64"/>
      <c r="KE84" s="61">
        <f>IF(ISBLANK($KJ$3),"",IF(ISBLANK(Tipy!IP78),0,IF(AND(Tipy!IP78=Výsledky!$KH$3,Tipy!IR78=Výsledky!$KJ$3),60,0)))</f>
        <v>0</v>
      </c>
      <c r="KF84" s="61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61">
        <f>IF(ISBLANK($KJ$3),"",IF(OR(Tipy!IS78=Výsledky!$KE$6,Tipy!IS78=Výsledky!$KE$7,Tipy!IS78=Výsledky!$KE$8,Tipy!IS78=Výsledky!$KE$9),VLOOKUP(Tipy!IS78,'Kategórie hráčov'!$A$2:$B$51,2,FALSE),0))</f>
        <v>20</v>
      </c>
      <c r="KH84" s="61">
        <f>IF(ISBLANK($KJ$3),"",IF(OR(Tipy!IT78=Výsledky!$KH$6,Tipy!IT78=Výsledky!$KH$7,Tipy!IT78=Výsledky!$KH$8,Tipy!IT78=Výsledky!$KH$9),VLOOKUP(Tipy!IT78,'Kategórie hráčov'!$A$27:$B$76,2,FALSE),0))</f>
        <v>0</v>
      </c>
      <c r="KI84" s="62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5">
        <f>IF(ISBLANK($KJ$3),"",IF(ISBLANK(Tipy!IP78),"-",SUM(KE84:KI84)))</f>
        <v>40</v>
      </c>
      <c r="KK84" s="64"/>
      <c r="KL84" s="61">
        <f>IF(ISBLANK($KQ$3),"",IF(ISBLANK(Tipy!IV78),0,IF(AND(Tipy!IV78=Výsledky!$KO$3,Tipy!IX78=Výsledky!$KQ$3),60,0)))</f>
        <v>0</v>
      </c>
      <c r="KM84" s="61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61">
        <f>IF(ISBLANK($KQ$3),"",IF(OR(Tipy!IY78=Výsledky!$KL$6,Tipy!IY78=Výsledky!$KL$7,Tipy!IY78=Výsledky!$KL$8,Tipy!IY78=Výsledky!$KL$9),VLOOKUP(Tipy!IY78,'Kategórie hráčov'!$A$2:$B$51,2,FALSE),0))</f>
        <v>0</v>
      </c>
      <c r="KO84" s="61">
        <f>IF(ISBLANK($KQ$3),"",IF(OR(Tipy!IZ78=Výsledky!$KO$6,Tipy!IZ78=Výsledky!$KO$7,Tipy!IZ78=Výsledky!$KO$8,Tipy!IZ78=Výsledky!$KO$9),VLOOKUP(Tipy!IZ78,'Kategórie hráčov'!$A$27:$B$76,2,FALSE),0))</f>
        <v>0</v>
      </c>
      <c r="KP84" s="62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5">
        <f>IF(ISBLANK($KJ$3),"",IF(ISBLANK(Tipy!IV78),"-",SUM(KL84:KP84)))</f>
        <v>0</v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>
        <f>IF(ISBLANK($JH$3),"",IF(ISBLANK(Tipy!JU78),0,IF(AND(Tipy!JU78=Výsledky!$JF$3,Tipy!JW78=Výsledky!$JH$3),60,0)))</f>
        <v>0</v>
      </c>
      <c r="LH84" s="68" t="e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>#VALUE!</v>
      </c>
      <c r="LI84" s="68" t="e">
        <f>IF(ISBLANK($JH$3),"",IF(OR(Tipy!JX78=Výsledky!#REF!,Tipy!JX78=Výsledky!#REF!,Tipy!JX78=Výsledky!#REF!,Tipy!JX78=Výsledky!$JJ$9),IF(VLOOKUP(Tipy!JX78,'Kategórie hráčov'!$A$2:$B$46,2,FALSE)=30,30,20),0))</f>
        <v>#REF!</v>
      </c>
      <c r="LJ84" s="68" t="e">
        <f>IF(ISBLANK($JH$3),"",IF(OR(Tipy!JY78=Výsledky!#REF!,Tipy!JY78=Výsledky!#REF!,Tipy!JY78=Výsledky!#REF!,Tipy!JY78=Výsledky!$JM$9),IF(VLOOKUP(Tipy!JY78,'Kategórie hráčov'!$A$2:$B$46,2,FALSE)=30,30,20),0))</f>
        <v>#REF!</v>
      </c>
      <c r="LK84" s="69">
        <f>IF(ISBLANK($JH$3),"",IF(ISBLANK(Tipy!JU78),0,IF(OR(AND(Tipy!JU78=Výsledky!$JF$3,OR(Tipy!JW78=Výsledky!$JH$3+1,Tipy!JW78=Výsledky!$JH$3-1)),AND(Tipy!JW78=Výsledky!$JH$3,OR(Tipy!JU78=Výsledky!$JF$3+1,Tipy!JU78=Výsledky!$JF$3-1))),10,0)))</f>
        <v>0</v>
      </c>
      <c r="LL84" s="70" t="e">
        <f>IF(ISBLANK($JH$3),"",IF(ISBLANK(Tipy!JU78),"-",SUM(LG84:LK84)))</f>
        <v>#VALUE!</v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>
        <f>IF(ISBLANK($JH$3),"",IF(ISBLANK(Tipy!KI78),0,IF(AND(Tipy!KI78=Výsledky!$JF$3,Tipy!KK78=Výsledky!$JH$3),60,0)))</f>
        <v>0</v>
      </c>
      <c r="LV84" s="68" t="e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>#VALUE!</v>
      </c>
      <c r="LW84" s="68" t="e">
        <f>IF(ISBLANK($JH$3),"",IF(OR(Tipy!KL78=Výsledky!#REF!,Tipy!KL78=Výsledky!#REF!,Tipy!KL78=Výsledky!#REF!,Tipy!KL78=Výsledky!$JJ$9),IF(VLOOKUP(Tipy!KL78,'Kategórie hráčov'!$A$2:$B$46,2,FALSE)=30,30,20),0))</f>
        <v>#REF!</v>
      </c>
      <c r="LX84" s="68" t="e">
        <f>IF(ISBLANK($JH$3),"",IF(OR(Tipy!KM78=Výsledky!#REF!,Tipy!KM78=Výsledky!#REF!,Tipy!KM78=Výsledky!#REF!,Tipy!KM78=Výsledky!$JM$9),IF(VLOOKUP(Tipy!KM78,'Kategórie hráčov'!$A$2:$B$46,2,FALSE)=30,30,20),0))</f>
        <v>#REF!</v>
      </c>
      <c r="LY84" s="69">
        <f>IF(ISBLANK($JH$3),"",IF(ISBLANK(Tipy!KI78),0,IF(OR(AND(Tipy!KI78=Výsledky!$JF$3,OR(Tipy!KK78=Výsledky!$JH$3+1,Tipy!KK78=Výsledky!$JH$3-1)),AND(Tipy!KK78=Výsledky!$JH$3,OR(Tipy!KI78=Výsledky!$JF$3+1,Tipy!KI78=Výsledky!$JF$3-1))),10,0)))</f>
        <v>0</v>
      </c>
      <c r="LZ84" s="70" t="e">
        <f>IF(ISBLANK($JH$3),"",IF(ISBLANK(Tipy!KI78),"-",SUM(LU84:LY84)))</f>
        <v>#VALUE!</v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>
      <c r="A92" s="494" t="s">
        <v>151</v>
      </c>
      <c r="B92" s="79" t="s">
        <v>144</v>
      </c>
      <c r="C92" s="80"/>
      <c r="D92" s="454">
        <f>IF(ISBLANK(I3),"",COUNTIF(I12:I90,"&gt;=0"))</f>
        <v>0</v>
      </c>
      <c r="E92" s="454"/>
      <c r="F92" s="461">
        <f>IF(ISBLANK(I3),"",D92/COUNT($A$12:$A$90))</f>
        <v>0</v>
      </c>
      <c r="G92" s="461"/>
      <c r="H92" s="81"/>
      <c r="I92" s="82"/>
      <c r="J92" s="83"/>
      <c r="K92" s="454">
        <f>IF(ISBLANK(P3),"",COUNTIF(P12:P90,"&gt;=0"))</f>
        <v>67</v>
      </c>
      <c r="L92" s="454"/>
      <c r="M92" s="461">
        <f>IF(ISBLANK(P3),"",K92/COUNT($A$12:$A$90))</f>
        <v>0.9178082191780822</v>
      </c>
      <c r="N92" s="461"/>
      <c r="O92" s="81"/>
      <c r="P92" s="82"/>
      <c r="Q92" s="84"/>
      <c r="R92" s="454">
        <f>IF(ISBLANK(W3),"",COUNTIF(W12:W90,"&gt;=0"))</f>
        <v>62</v>
      </c>
      <c r="S92" s="454"/>
      <c r="T92" s="461">
        <f>IF(ISBLANK(W3),"",R92/COUNT($A$12:$A$90))</f>
        <v>0.84931506849315064</v>
      </c>
      <c r="U92" s="461"/>
      <c r="V92" s="81"/>
      <c r="W92" s="82"/>
      <c r="X92" s="84"/>
      <c r="Y92" s="454">
        <f>IF(ISBLANK(AD3),"",COUNTIF(AD12:AD90,"&gt;=0"))</f>
        <v>62</v>
      </c>
      <c r="Z92" s="454"/>
      <c r="AA92" s="461">
        <f>IF(ISBLANK(AD3),"",Y92/COUNT($A$12:$A$90))</f>
        <v>0.84931506849315064</v>
      </c>
      <c r="AB92" s="461"/>
      <c r="AC92" s="81"/>
      <c r="AD92" s="82"/>
      <c r="AE92" s="84"/>
      <c r="AF92" s="454">
        <f>IF(ISBLANK(AK3),"",COUNTIF(AK12:AK90,"&gt;=0"))</f>
        <v>58</v>
      </c>
      <c r="AG92" s="454"/>
      <c r="AH92" s="461">
        <f>IF(ISBLANK(AK3),"",AF92/COUNT($A$12:$A$90))</f>
        <v>0.79452054794520544</v>
      </c>
      <c r="AI92" s="461"/>
      <c r="AJ92" s="81"/>
      <c r="AK92" s="82"/>
      <c r="AL92" s="84"/>
      <c r="AM92" s="454">
        <f>IF(ISBLANK(AR3),"",COUNTIF(AR12:AR90,"&gt;=0"))</f>
        <v>62</v>
      </c>
      <c r="AN92" s="454"/>
      <c r="AO92" s="461">
        <f>IF(ISBLANK(AR3),"",AM92/COUNT($A$12:$A$90))</f>
        <v>0.84931506849315064</v>
      </c>
      <c r="AP92" s="461"/>
      <c r="AQ92" s="81"/>
      <c r="AR92" s="82"/>
      <c r="AS92" s="84"/>
      <c r="AT92" s="453">
        <f>IF(ISBLANK(AY3),"",COUNTIF(AY12:AY90,"&gt;=0"))</f>
        <v>60</v>
      </c>
      <c r="AU92" s="454"/>
      <c r="AV92" s="461">
        <f>IF(ISBLANK(AY3),"",AT92/COUNT($A$12:$A$90))</f>
        <v>0.82191780821917804</v>
      </c>
      <c r="AW92" s="461"/>
      <c r="AX92" s="81"/>
      <c r="AY92" s="82"/>
      <c r="AZ92" s="84"/>
      <c r="BA92" s="454">
        <f>IF(ISBLANK(BF3),"",COUNTIF(BF12:BF90,"&gt;=0"))</f>
        <v>51</v>
      </c>
      <c r="BB92" s="454"/>
      <c r="BC92" s="461">
        <f>IF(ISBLANK(BF3),"",BA92/COUNT($A$12:$A$90))</f>
        <v>0.69863013698630139</v>
      </c>
      <c r="BD92" s="461"/>
      <c r="BE92" s="81"/>
      <c r="BF92" s="82"/>
      <c r="BG92" s="84"/>
      <c r="BH92" s="454">
        <f>IF(ISBLANK(BM3),"",COUNTIF(BM12:BM90,"&gt;=0"))</f>
        <v>54</v>
      </c>
      <c r="BI92" s="454"/>
      <c r="BJ92" s="461">
        <f>IF(ISBLANK(BM3),"",BH92/COUNT($A$12:$A$90))</f>
        <v>0.73972602739726023</v>
      </c>
      <c r="BK92" s="461"/>
      <c r="BL92" s="81"/>
      <c r="BM92" s="82"/>
      <c r="BN92" s="84"/>
      <c r="BO92" s="454">
        <f>IF(ISBLANK(BT3),"",COUNTIF(BT12:BT90,"&gt;=0"))</f>
        <v>58</v>
      </c>
      <c r="BP92" s="454"/>
      <c r="BQ92" s="461">
        <f>IF(ISBLANK(BT3),"",BO92/COUNT($A$12:$A$90))</f>
        <v>0.79452054794520544</v>
      </c>
      <c r="BR92" s="461"/>
      <c r="BS92" s="81"/>
      <c r="BT92" s="82"/>
      <c r="BU92" s="84"/>
      <c r="BV92" s="454">
        <f>IF(ISBLANK(CA3),"",COUNTIF(CA12:CA90,"&gt;=0"))</f>
        <v>57</v>
      </c>
      <c r="BW92" s="454"/>
      <c r="BX92" s="461">
        <f>IF(ISBLANK(CA3),"",BV92/COUNT($A$12:$A$90))</f>
        <v>0.78082191780821919</v>
      </c>
      <c r="BY92" s="461"/>
      <c r="BZ92" s="81"/>
      <c r="CA92" s="82"/>
      <c r="CB92" s="84"/>
      <c r="CC92" s="454">
        <f>IF(ISBLANK(CH3),"",COUNTIF(CH12:CH90,"&gt;=0"))</f>
        <v>54</v>
      </c>
      <c r="CD92" s="454"/>
      <c r="CE92" s="461">
        <f>IF(ISBLANK(CH3),"",CC92/COUNT($A$12:$A$90))</f>
        <v>0.73972602739726023</v>
      </c>
      <c r="CF92" s="461"/>
      <c r="CG92" s="81"/>
      <c r="CH92" s="82"/>
      <c r="CI92" s="84"/>
      <c r="CJ92" s="454">
        <f>IF(ISBLANK(CO3),"",COUNTIF(CO12:CO90,"&gt;=0"))</f>
        <v>57</v>
      </c>
      <c r="CK92" s="454"/>
      <c r="CL92" s="461">
        <f>IF(ISBLANK(CO3),"",CJ92/COUNT($A$12:$A$90))</f>
        <v>0.78082191780821919</v>
      </c>
      <c r="CM92" s="461"/>
      <c r="CN92" s="81"/>
      <c r="CO92" s="82"/>
      <c r="CP92" s="84"/>
      <c r="CQ92" s="454">
        <f>IF(ISBLANK(CV3),"",COUNTIF(CV12:CV90,"&gt;=0"))</f>
        <v>54</v>
      </c>
      <c r="CR92" s="454"/>
      <c r="CS92" s="461">
        <f>IF(ISBLANK(CV3),"",CQ92/COUNT($A$12:$A$90))</f>
        <v>0.73972602739726023</v>
      </c>
      <c r="CT92" s="461"/>
      <c r="CU92" s="81"/>
      <c r="CV92" s="82"/>
      <c r="CW92" s="84"/>
      <c r="CX92" s="454">
        <f>IF(ISBLANK(DC3),"",COUNTIF(DC12:DC90,"&gt;=0"))</f>
        <v>53</v>
      </c>
      <c r="CY92" s="454"/>
      <c r="CZ92" s="461">
        <f>IF(ISBLANK(DC3),"",CX92/COUNT($A$12:$A$90))</f>
        <v>0.72602739726027399</v>
      </c>
      <c r="DA92" s="461"/>
      <c r="DB92" s="81"/>
      <c r="DC92" s="82"/>
      <c r="DD92" s="84"/>
      <c r="DE92" s="454">
        <f>IF(ISBLANK(DJ3),"",COUNTIF(DJ12:DJ90,"&gt;=0"))</f>
        <v>52</v>
      </c>
      <c r="DF92" s="454"/>
      <c r="DG92" s="461">
        <f>IF(ISBLANK(DJ3),"",DE92/COUNT($A$12:$A$90))</f>
        <v>0.71232876712328763</v>
      </c>
      <c r="DH92" s="461"/>
      <c r="DI92" s="81"/>
      <c r="DJ92" s="82"/>
      <c r="DK92" s="84"/>
      <c r="DL92" s="454">
        <f>IF(ISBLANK(DQ3),"",COUNTIF(DQ12:DQ90,"&gt;=0"))</f>
        <v>57</v>
      </c>
      <c r="DM92" s="454"/>
      <c r="DN92" s="461">
        <f>IF(ISBLANK(DQ3),"",DL92/COUNT($A$12:$A$90))</f>
        <v>0.78082191780821919</v>
      </c>
      <c r="DO92" s="461"/>
      <c r="DP92" s="81"/>
      <c r="DQ92" s="82"/>
      <c r="DR92" s="84"/>
      <c r="DS92" s="454">
        <f>IF(ISBLANK(DX3),"",COUNTIF(DX12:DX90,"&gt;=0"))</f>
        <v>44</v>
      </c>
      <c r="DT92" s="454"/>
      <c r="DU92" s="461">
        <f>IF(ISBLANK(DX3),"",DS92/COUNT($A$12:$A$90))</f>
        <v>0.60273972602739723</v>
      </c>
      <c r="DV92" s="461"/>
      <c r="DW92" s="81"/>
      <c r="DX92" s="82"/>
      <c r="DY92" s="84"/>
      <c r="DZ92" s="454">
        <f>IF(ISBLANK(EE3),"",COUNTIF(EE12:EE90,"&gt;=0"))</f>
        <v>52</v>
      </c>
      <c r="EA92" s="454"/>
      <c r="EB92" s="461">
        <f>IF(ISBLANK(EE3),"",DZ92/COUNT($A$12:$A$90))</f>
        <v>0.71232876712328763</v>
      </c>
      <c r="EC92" s="461"/>
      <c r="ED92" s="81"/>
      <c r="EE92" s="82"/>
      <c r="EF92" s="84"/>
      <c r="EG92" s="454">
        <f>IF(ISBLANK(EL3),"",COUNTIF(EL12:EL90,"&gt;=0"))</f>
        <v>51</v>
      </c>
      <c r="EH92" s="454"/>
      <c r="EI92" s="461">
        <f>IF(ISBLANK(EL3),"",EG92/COUNT($A$12:$A$90))</f>
        <v>0.69863013698630139</v>
      </c>
      <c r="EJ92" s="461"/>
      <c r="EK92" s="81"/>
      <c r="EL92" s="82"/>
      <c r="EM92" s="84"/>
      <c r="EN92" s="454">
        <f>IF(ISBLANK(ES3),"",COUNTIF(ES12:ES90,"&gt;=0"))</f>
        <v>51</v>
      </c>
      <c r="EO92" s="454"/>
      <c r="EP92" s="461">
        <f>IF(ISBLANK(ES3),"",EN92/COUNT($A$12:$A$90))</f>
        <v>0.69863013698630139</v>
      </c>
      <c r="EQ92" s="461"/>
      <c r="ER92" s="81"/>
      <c r="ES92" s="82"/>
      <c r="ET92" s="84"/>
      <c r="EU92" s="454">
        <f>IF(ISBLANK(EZ3),"",COUNTIF(EZ12:EZ90,"&gt;=0"))</f>
        <v>48</v>
      </c>
      <c r="EV92" s="454"/>
      <c r="EW92" s="461">
        <f>IF(ISBLANK(EZ3),"",EU92/COUNT($A$12:$A$90))</f>
        <v>0.65753424657534243</v>
      </c>
      <c r="EX92" s="461"/>
      <c r="EY92" s="81"/>
      <c r="EZ92" s="82"/>
      <c r="FA92" s="84"/>
      <c r="FB92" s="454">
        <f>IF(ISBLANK(FG3),"",COUNTIF(FG12:FG90,"&gt;=0"))</f>
        <v>47</v>
      </c>
      <c r="FC92" s="454"/>
      <c r="FD92" s="461">
        <f>IF(ISBLANK(FG3),"",FB92/COUNT($A$12:$A$90))</f>
        <v>0.64383561643835618</v>
      </c>
      <c r="FE92" s="461"/>
      <c r="FF92" s="81"/>
      <c r="FG92" s="82"/>
      <c r="FH92" s="84"/>
      <c r="FI92" s="454">
        <f>IF(ISBLANK(FN3),"",COUNTIF(FN12:FN90,"&gt;=0"))</f>
        <v>47</v>
      </c>
      <c r="FJ92" s="454"/>
      <c r="FK92" s="461">
        <f>IF(ISBLANK(FN3),"",FI92/COUNT($A$12:$A$90))</f>
        <v>0.64383561643835618</v>
      </c>
      <c r="FL92" s="461"/>
      <c r="FM92" s="81"/>
      <c r="FN92" s="82"/>
      <c r="FO92" s="84"/>
      <c r="FP92" s="454">
        <f>IF(ISBLANK(DJ3),"",COUNTIF(FU12:FU90,"&gt;=0"))</f>
        <v>51</v>
      </c>
      <c r="FQ92" s="454"/>
      <c r="FR92" s="461">
        <f>IF(ISBLANK(DJ3),"",FP92/COUNT($A$12:$A$90))</f>
        <v>0.69863013698630139</v>
      </c>
      <c r="FS92" s="461"/>
      <c r="FT92" s="81"/>
      <c r="FU92" s="82"/>
      <c r="FV92" s="84"/>
      <c r="FW92" s="454">
        <f>IF(ISBLANK(GB3),"",COUNTIF(GB12:GB90,"&gt;=0"))</f>
        <v>48</v>
      </c>
      <c r="FX92" s="454"/>
      <c r="FY92" s="461">
        <f>IF(ISBLANK(GB3),"",FW92/COUNT($A$12:$A$90))</f>
        <v>0.65753424657534243</v>
      </c>
      <c r="FZ92" s="461"/>
      <c r="GA92" s="81"/>
      <c r="GB92" s="82"/>
      <c r="GC92" s="84"/>
      <c r="GD92" s="454">
        <f>IF(ISBLANK(GI3),"",COUNTIF(GI12:GI90,"&gt;=0"))</f>
        <v>45</v>
      </c>
      <c r="GE92" s="454"/>
      <c r="GF92" s="461">
        <f>IF(ISBLANK(GI3),"",GD92/COUNT($A$12:$A$90))</f>
        <v>0.61643835616438358</v>
      </c>
      <c r="GG92" s="461"/>
      <c r="GH92" s="81"/>
      <c r="GI92" s="82"/>
      <c r="GJ92" s="84"/>
      <c r="GK92" s="454">
        <f>IF(ISBLANK(GP3),"",COUNTIF(GP12:GP90,"&gt;=0"))</f>
        <v>47</v>
      </c>
      <c r="GL92" s="454"/>
      <c r="GM92" s="461">
        <f>IF(ISBLANK(GP3),"",GK92/COUNT($A$12:$A$90))</f>
        <v>0.64383561643835618</v>
      </c>
      <c r="GN92" s="461"/>
      <c r="GO92" s="81"/>
      <c r="GP92" s="82"/>
      <c r="GQ92" s="84"/>
      <c r="GR92" s="454">
        <f>IF(ISBLANK(GW3),"",COUNTIF(GW12:GW90,"&gt;=0"))</f>
        <v>45</v>
      </c>
      <c r="GS92" s="454"/>
      <c r="GT92" s="461">
        <f>IF(ISBLANK(GI3),"",GR92/COUNT($A$12:$A$90))</f>
        <v>0.61643835616438358</v>
      </c>
      <c r="GU92" s="461"/>
      <c r="GV92" s="81"/>
      <c r="GW92" s="82"/>
      <c r="GX92" s="84"/>
      <c r="GY92" s="454">
        <f>IF(ISBLANK(HD3),"",COUNTIF(HD12:HD90,"&gt;=0"))</f>
        <v>50</v>
      </c>
      <c r="GZ92" s="454"/>
      <c r="HA92" s="461">
        <f>IF(ISBLANK(HD3),"",GY92/COUNT($A$12:$A$90))</f>
        <v>0.68493150684931503</v>
      </c>
      <c r="HB92" s="461"/>
      <c r="HC92" s="81"/>
      <c r="HD92" s="82"/>
      <c r="HE92" s="84"/>
      <c r="HF92" s="454">
        <f>IF(ISBLANK(HK3),"",COUNTIF(HK12:HK90,"&gt;=0"))</f>
        <v>48</v>
      </c>
      <c r="HG92" s="454"/>
      <c r="HH92" s="461">
        <f>IF(ISBLANK(HK3),"",HF92/COUNT($A$12:$A$90))</f>
        <v>0.65753424657534243</v>
      </c>
      <c r="HI92" s="461"/>
      <c r="HJ92" s="81"/>
      <c r="HK92" s="82"/>
      <c r="HL92" s="84"/>
      <c r="HM92" s="454">
        <f>IF(ISBLANK(HR3),"",COUNTIF(HR12:HR90,"&gt;=0"))</f>
        <v>48</v>
      </c>
      <c r="HN92" s="454"/>
      <c r="HO92" s="461">
        <f>IF(ISBLANK(HR3),"",HM92/COUNT($A$12:$A$90))</f>
        <v>0.65753424657534243</v>
      </c>
      <c r="HP92" s="461"/>
      <c r="HQ92" s="81"/>
      <c r="HR92" s="82"/>
      <c r="HS92" s="84"/>
      <c r="HT92" s="454">
        <f>IF(ISBLANK(HY3),"",COUNTIF(HY12:HY90,"&gt;=0"))</f>
        <v>46</v>
      </c>
      <c r="HU92" s="454"/>
      <c r="HV92" s="461">
        <f>IF(ISBLANK(HR3),"",HT92/COUNT($A$12:$A$90))</f>
        <v>0.63013698630136983</v>
      </c>
      <c r="HW92" s="461"/>
      <c r="HX92" s="81"/>
      <c r="HY92" s="82"/>
      <c r="HZ92" s="84"/>
      <c r="IA92" s="454">
        <f>IF(ISBLANK(IF3),"",COUNTIF(IF12:IF90,"&gt;=0"))</f>
        <v>49</v>
      </c>
      <c r="IB92" s="454"/>
      <c r="IC92" s="461">
        <f>IF(ISBLANK(IF3),"",IA92/COUNT($A$12:$A$90))</f>
        <v>0.67123287671232879</v>
      </c>
      <c r="ID92" s="461"/>
      <c r="IE92" s="81"/>
      <c r="IF92" s="82"/>
      <c r="IG92" s="84"/>
      <c r="IH92" s="454">
        <f>IF(ISBLANK(IF3),"",COUNTIF(IM12:IM90,"&gt;=0"))</f>
        <v>45</v>
      </c>
      <c r="II92" s="454"/>
      <c r="IJ92" s="461">
        <f>IF(ISBLANK(IF3),"",IH92/COUNT($A$12:$A$90))</f>
        <v>0.61643835616438358</v>
      </c>
      <c r="IK92" s="461"/>
      <c r="IL92" s="81"/>
      <c r="IM92" s="82"/>
      <c r="IN92" s="84"/>
      <c r="IO92" s="454">
        <f>IF(ISBLANK(IT3),"",COUNTIF(IT12:IT90,"&gt;=0"))</f>
        <v>46</v>
      </c>
      <c r="IP92" s="454"/>
      <c r="IQ92" s="461">
        <f>IF(ISBLANK(IT3),"",IO92/COUNT($A$12:$A$90))</f>
        <v>0.63013698630136983</v>
      </c>
      <c r="IR92" s="461"/>
      <c r="IS92" s="81"/>
      <c r="IT92" s="82"/>
      <c r="IU92" s="84"/>
      <c r="IV92" s="454">
        <f>IF(ISBLANK(JA3),"",COUNTIF(JA12:JA90,"&gt;=0"))</f>
        <v>49</v>
      </c>
      <c r="IW92" s="454"/>
      <c r="IX92" s="461">
        <f>IF(ISBLANK(JA3),"",IV92/COUNT($A$12:$A$90))</f>
        <v>0.67123287671232879</v>
      </c>
      <c r="IY92" s="461"/>
      <c r="IZ92" s="81"/>
      <c r="JA92" s="82"/>
      <c r="JB92" s="84"/>
      <c r="JC92" s="454">
        <f>IF(ISBLANK(JH3),"",COUNTIF(JH12:JH90,"&gt;=0"))</f>
        <v>42</v>
      </c>
      <c r="JD92" s="454"/>
      <c r="JE92" s="461">
        <f>IF(ISBLANK(JH3),"",JC92/COUNT($A$12:$A$90))</f>
        <v>0.57534246575342463</v>
      </c>
      <c r="JF92" s="461"/>
      <c r="JG92" s="81"/>
      <c r="JH92" s="82"/>
      <c r="JI92" s="84"/>
      <c r="JJ92" s="454">
        <f>IF(ISBLANK(JH3),"",COUNTIF(JO12:JO90,"&gt;=0"))</f>
        <v>0</v>
      </c>
      <c r="JK92" s="454"/>
      <c r="JL92" s="461">
        <f>IF(ISBLANK(JH3),"",JJ92/COUNT($A$12:$A$90))</f>
        <v>0</v>
      </c>
      <c r="JM92" s="461"/>
      <c r="JN92" s="81"/>
      <c r="JO92" s="82"/>
      <c r="JP92" s="84"/>
      <c r="JQ92" s="454">
        <f>IF(ISBLANK(JV3),"",COUNTIF(JV12:JV90,"&gt;=0"))</f>
        <v>42</v>
      </c>
      <c r="JR92" s="454"/>
      <c r="JS92" s="461">
        <f>IF(ISBLANK(JV3),"",JQ92/COUNT($A$12:$A$90))</f>
        <v>0.57534246575342463</v>
      </c>
      <c r="JT92" s="461"/>
      <c r="JU92" s="81"/>
      <c r="JV92" s="82"/>
      <c r="JW92" s="84"/>
      <c r="JX92" s="454">
        <f>IF(ISBLANK(KQ3),"",COUNTIF(KC12:KC90,"&gt;=0"))</f>
        <v>0</v>
      </c>
      <c r="JY92" s="454"/>
      <c r="JZ92" s="461">
        <f>IF(ISBLANK(KQ3),"",JX92/COUNT($A$12:$A$90))</f>
        <v>0</v>
      </c>
      <c r="KA92" s="461"/>
      <c r="KB92" s="81"/>
      <c r="KC92" s="82"/>
      <c r="KD92" s="84"/>
      <c r="KE92" s="454">
        <f>IF(ISBLANK(KJ3),"",COUNTIF(KJ12:KJ90,"&gt;=0"))</f>
        <v>46</v>
      </c>
      <c r="KF92" s="454"/>
      <c r="KG92" s="461">
        <f>IF(ISBLANK(KJ3),"",KE92/COUNT($A$12:$A$90))</f>
        <v>0.63013698630136983</v>
      </c>
      <c r="KH92" s="461"/>
      <c r="KI92" s="81"/>
      <c r="KJ92" s="82"/>
      <c r="KK92" s="84"/>
      <c r="KL92" s="454">
        <f>IF(ISBLANK(KQ3),"",COUNTIF(KQ12:KQ90,"&gt;=0"))</f>
        <v>43</v>
      </c>
      <c r="KM92" s="454"/>
      <c r="KN92" s="461">
        <f>IF(ISBLANK(KQ3),"",KL92/COUNT($A$12:$A$90))</f>
        <v>0.58904109589041098</v>
      </c>
      <c r="KO92" s="461"/>
      <c r="KP92" s="81"/>
      <c r="KQ92" s="82"/>
      <c r="KR92" s="84"/>
      <c r="KS92" s="454" t="str">
        <f>IF(ISBLANK(KC3),"",COUNTIF(KX12:KX90,"&gt;=0"))</f>
        <v/>
      </c>
      <c r="KT92" s="454"/>
      <c r="KU92" s="461" t="str">
        <f>IF(ISBLANK(KC3),"",KS92/COUNT($A$12:$A$90))</f>
        <v/>
      </c>
      <c r="KV92" s="461"/>
      <c r="KW92" s="81"/>
      <c r="KX92" s="82"/>
      <c r="KY92" s="85"/>
      <c r="KZ92" s="454" t="str">
        <f>IF(ISBLANK(LE3),"",COUNTIF(LE12:LE90,"&gt;=0"))</f>
        <v/>
      </c>
      <c r="LA92" s="454"/>
      <c r="LB92" s="461" t="str">
        <f>IF(ISBLANK(LE3),"",KZ92/COUNT($A$12:$A$90))</f>
        <v/>
      </c>
      <c r="LC92" s="461"/>
      <c r="LD92" s="81"/>
      <c r="LE92" s="82"/>
      <c r="LF92" s="84"/>
      <c r="LG92" s="454" t="str">
        <f>IF(ISBLANK(LE3),"",COUNTIF(LL12:LL90,"&gt;=0"))</f>
        <v/>
      </c>
      <c r="LH92" s="454"/>
      <c r="LI92" s="461" t="str">
        <f>IF(ISBLANK(LE3),"",LG92/COUNT($A$12:$A$90))</f>
        <v/>
      </c>
      <c r="LJ92" s="461"/>
      <c r="LK92" s="81"/>
      <c r="LL92" s="82"/>
      <c r="LM92" s="84"/>
      <c r="LN92" s="454" t="str">
        <f>IF(ISBLANK(LS3),"",COUNTIF(LS12:LS90,"&gt;=0"))</f>
        <v/>
      </c>
      <c r="LO92" s="454"/>
      <c r="LP92" s="461" t="str">
        <f>IF(ISBLANK(LS3),"",LN92/COUNT($A$12:$A$90))</f>
        <v/>
      </c>
      <c r="LQ92" s="461"/>
      <c r="LR92" s="81"/>
      <c r="LS92" s="82"/>
      <c r="LT92" s="84"/>
      <c r="LU92" s="454" t="str">
        <f>IF(ISBLANK(LS3),"",COUNTIF(LZ12:LZ90,"&gt;=0"))</f>
        <v/>
      </c>
      <c r="LV92" s="454"/>
      <c r="LW92" s="461" t="str">
        <f>IF(ISBLANK(LS3),"",LU92/COUNT($A$12:$A$90))</f>
        <v/>
      </c>
      <c r="LX92" s="461"/>
      <c r="LY92" s="81"/>
      <c r="LZ92" s="82"/>
      <c r="MA92" s="84"/>
      <c r="MB92" s="454" t="str">
        <f>IF(ISBLANK(MG3),"",COUNTIF(MG12:MG90,"&gt;=0"))</f>
        <v/>
      </c>
      <c r="MC92" s="454"/>
      <c r="MD92" s="461" t="str">
        <f>IF(ISBLANK(MG3),"",MB92/COUNT($A$12:$A$90))</f>
        <v/>
      </c>
      <c r="ME92" s="461"/>
      <c r="MF92" s="81"/>
      <c r="MG92" s="82"/>
      <c r="MH92" s="84"/>
      <c r="MI92" s="454" t="str">
        <f>IF(ISBLANK(MN3),"",COUNTIF(MN12:MN90,"&gt;=0"))</f>
        <v/>
      </c>
      <c r="MJ92" s="454"/>
      <c r="MK92" s="461" t="str">
        <f>IF(ISBLANK(MN3),"",MI92/COUNT($A$12:$A$90))</f>
        <v/>
      </c>
      <c r="ML92" s="461"/>
      <c r="MM92" s="81"/>
      <c r="MN92" s="82"/>
      <c r="MO92" s="84"/>
      <c r="MP92" s="454" t="str">
        <f>IF(ISBLANK(MU3),"",COUNTIF(MU12:MU90,"&gt;=0"))</f>
        <v/>
      </c>
      <c r="MQ92" s="454"/>
      <c r="MR92" s="461" t="str">
        <f>IF(ISBLANK(MU3),"",MP92/COUNT($A$12:$A$90))</f>
        <v/>
      </c>
      <c r="MS92" s="461"/>
      <c r="MT92" s="81"/>
      <c r="MU92" s="82"/>
      <c r="MV92" s="84"/>
      <c r="MW92" s="454" t="str">
        <f>IF(ISBLANK(NP3),"",COUNTIF(NB12:NB90,"&gt;=0"))</f>
        <v/>
      </c>
      <c r="MX92" s="454"/>
      <c r="MY92" s="461" t="str">
        <f>IF(ISBLANK(NP3),"",MW92/COUNT($A$12:$A$90))</f>
        <v/>
      </c>
      <c r="MZ92" s="461"/>
      <c r="NA92" s="81"/>
      <c r="NB92" s="82"/>
      <c r="NC92" s="84"/>
      <c r="ND92" s="454" t="str">
        <f>IF(ISBLANK(NB3),"",COUNTIF(NI12:NI90,"&gt;=0"))</f>
        <v/>
      </c>
      <c r="NE92" s="454"/>
      <c r="NF92" s="461" t="str">
        <f>IF(ISBLANK(NB3),"",ND92/COUNT($A$12:$A$90))</f>
        <v/>
      </c>
      <c r="NG92" s="461"/>
      <c r="NH92" s="81"/>
      <c r="NI92" s="82"/>
      <c r="NJ92" s="84"/>
      <c r="NK92" s="454" t="str">
        <f>IF(ISBLANK(OD3),"",COUNTIF(NP12:NP90,"&gt;=0"))</f>
        <v/>
      </c>
      <c r="NL92" s="454"/>
      <c r="NM92" s="461" t="str">
        <f>IF(ISBLANK(OD3),"",NK92/COUNT($A$12:$A$90))</f>
        <v/>
      </c>
      <c r="NN92" s="461"/>
      <c r="NO92" s="81"/>
      <c r="NP92" s="82"/>
      <c r="NQ92" s="84"/>
      <c r="NR92" s="454" t="str">
        <f>IF(ISBLANK(NI3),"",COUNTIF(NW12:NW90,"&gt;=0"))</f>
        <v/>
      </c>
      <c r="NS92" s="454"/>
      <c r="NT92" s="461" t="str">
        <f>IF(ISBLANK(NI3),"",NR92/COUNT($A$12:$A$90))</f>
        <v/>
      </c>
      <c r="NU92" s="461"/>
      <c r="NV92" s="81"/>
      <c r="NW92" s="82"/>
      <c r="NX92" s="84"/>
      <c r="NY92" s="454" t="str">
        <f>IF(ISBLANK(OK3),"",COUNTIF(OD12:OD90,"&gt;=0"))</f>
        <v/>
      </c>
      <c r="NZ92" s="454"/>
      <c r="OA92" s="461" t="str">
        <f>IF(ISBLANK(OK3),"",NY92/COUNT($A$12:$A$90))</f>
        <v/>
      </c>
      <c r="OB92" s="461"/>
      <c r="OC92" s="81"/>
      <c r="OD92" s="82"/>
      <c r="OE92" s="84"/>
      <c r="OF92" s="454" t="str">
        <f>IF(ISBLANK(NW3),"",COUNTIF(OK12:OK90,"&gt;=0"))</f>
        <v/>
      </c>
      <c r="OG92" s="454"/>
      <c r="OH92" s="461" t="str">
        <f>IF(ISBLANK(NW3),"",OF92/COUNT($A$12:$A$90))</f>
        <v/>
      </c>
      <c r="OI92" s="461"/>
      <c r="OJ92" s="81"/>
      <c r="OK92" s="82"/>
      <c r="OL92" s="84"/>
      <c r="OM92" s="454" t="str">
        <f>IF(ISBLANK(OR3),"",COUNTIF(OR12:OR90,"&gt;=0"))</f>
        <v/>
      </c>
      <c r="ON92" s="454"/>
      <c r="OO92" s="461" t="str">
        <f>IF(ISBLANK(OR3),"",OM92/COUNT($A$12:$A$90))</f>
        <v/>
      </c>
      <c r="OP92" s="461"/>
      <c r="OQ92" s="81"/>
      <c r="OR92" s="82"/>
      <c r="OS92" s="84"/>
      <c r="OT92" s="454" t="str">
        <f>IF(ISBLANK(OY3),"",COUNTIF(OY12:OY90,"&gt;=0"))</f>
        <v/>
      </c>
      <c r="OU92" s="454"/>
      <c r="OV92" s="461" t="str">
        <f>IF(ISBLANK(OY3),"",OT92/COUNT($A$12:$A$90))</f>
        <v/>
      </c>
      <c r="OW92" s="461"/>
      <c r="OX92" s="81"/>
      <c r="OY92" s="82"/>
      <c r="OZ92" s="84"/>
      <c r="PA92" s="454" t="str">
        <f>IF(ISBLANK(PF3),"",COUNTIF(PF12:PF90,"&gt;=0"))</f>
        <v/>
      </c>
      <c r="PB92" s="454"/>
      <c r="PC92" s="461" t="str">
        <f>IF(ISBLANK(PF3),"",PA92/COUNT($A$12:$A$90))</f>
        <v/>
      </c>
      <c r="PD92" s="461"/>
      <c r="PE92" s="81"/>
      <c r="PF92" s="82"/>
      <c r="PG92" s="84"/>
      <c r="PH92" s="454" t="str">
        <f>IF(ISBLANK(PM3),"",COUNTIF(PM12:PM90,"&gt;=0"))</f>
        <v/>
      </c>
      <c r="PI92" s="454"/>
      <c r="PJ92" s="461" t="str">
        <f>IF(ISBLANK(PM3),"",PH92/COUNT($A$12:$A$90))</f>
        <v/>
      </c>
      <c r="PK92" s="461"/>
      <c r="PL92" s="81"/>
      <c r="PM92" s="82"/>
      <c r="PN92" s="84"/>
      <c r="PO92" s="454" t="str">
        <f>IF(ISBLANK(PT3),"",COUNTIF(PT12:PT90,"&gt;=0"))</f>
        <v/>
      </c>
      <c r="PP92" s="454"/>
      <c r="PQ92" s="461" t="str">
        <f>IF(ISBLANK(PT3),"",PO92/COUNT($A$12:$A$90))</f>
        <v/>
      </c>
      <c r="PR92" s="461"/>
      <c r="PS92" s="81"/>
      <c r="PT92" s="82"/>
      <c r="PU92" s="84"/>
      <c r="PV92" s="454" t="str">
        <f>IF(ISBLANK(QA3),"",COUNTIF(QA12:QA90,"&gt;=0"))</f>
        <v/>
      </c>
      <c r="PW92" s="454"/>
      <c r="PX92" s="461" t="str">
        <f>IF(ISBLANK(QA3),"",PV92/COUNT($A$12:$A$90))</f>
        <v/>
      </c>
      <c r="PY92" s="461"/>
      <c r="PZ92" s="81"/>
      <c r="QA92" s="82"/>
      <c r="QB92" s="84"/>
      <c r="QC92" s="454" t="str">
        <f>IF(ISBLANK(QH3),"",COUNTIF(QH12:QH90,"&gt;=0"))</f>
        <v/>
      </c>
      <c r="QD92" s="454"/>
      <c r="QE92" s="461" t="str">
        <f>IF(ISBLANK(QH3),"",QC92/COUNT($A$12:$A$90))</f>
        <v/>
      </c>
      <c r="QF92" s="461"/>
      <c r="QG92" s="81"/>
      <c r="QH92" s="82"/>
      <c r="QI92" s="85"/>
      <c r="QJ92" s="454" t="str">
        <f>IF(ISBLANK(QV3),"",COUNTIF(QO12:QO90,"&gt;=0"))</f>
        <v/>
      </c>
      <c r="QK92" s="454"/>
      <c r="QL92" s="461" t="str">
        <f>IF(ISBLANK(QV3),"",QJ92/COUNT($A$12:$A$90))</f>
        <v/>
      </c>
      <c r="QM92" s="461"/>
      <c r="QN92" s="81"/>
      <c r="QO92" s="82"/>
      <c r="QP92" s="85"/>
      <c r="QQ92" s="454" t="str">
        <f>IF(ISBLANK(QO3),"",COUNTIF(QV12:QV90,"&gt;=0"))</f>
        <v/>
      </c>
      <c r="QR92" s="454"/>
      <c r="QS92" s="461" t="str">
        <f>IF(ISBLANK(QO3),"",QQ92/COUNT($A$12:$A$90))</f>
        <v/>
      </c>
      <c r="QT92" s="461"/>
      <c r="QU92" s="81"/>
      <c r="QV92" s="82"/>
    </row>
    <row r="93" spans="1:464" ht="15" customHeight="1">
      <c r="A93" s="495"/>
      <c r="B93" s="86" t="s">
        <v>145</v>
      </c>
      <c r="C93" s="80"/>
      <c r="D93" s="457">
        <f>IF(ISBLANK(I3),"",COUNTIF(D12:D90,"=60"))</f>
        <v>0</v>
      </c>
      <c r="E93" s="457"/>
      <c r="F93" s="455" t="e">
        <f>IF(ISBLANK(I3),"",D93/D92)</f>
        <v>#DIV/0!</v>
      </c>
      <c r="G93" s="455"/>
      <c r="H93" s="455" t="e">
        <f>IF(ISBLANK(I3),"",(D93+D94)/D92)</f>
        <v>#DIV/0!</v>
      </c>
      <c r="I93" s="456"/>
      <c r="J93" s="83"/>
      <c r="K93" s="457">
        <f>IF(ISBLANK(P3),"",COUNTIF(K12:K90,"=60"))</f>
        <v>12</v>
      </c>
      <c r="L93" s="457"/>
      <c r="M93" s="455">
        <f>IF(ISBLANK(P3),"",K93/K92)</f>
        <v>0.17910447761194029</v>
      </c>
      <c r="N93" s="455"/>
      <c r="O93" s="455">
        <f>IF(ISBLANK(P3),"",(K93+K94)/K92)</f>
        <v>0.29850746268656714</v>
      </c>
      <c r="P93" s="456"/>
      <c r="Q93" s="84"/>
      <c r="R93" s="457">
        <f>IF(ISBLANK(W3),"",COUNTIF(R12:R90,"=60"))</f>
        <v>17</v>
      </c>
      <c r="S93" s="457"/>
      <c r="T93" s="455">
        <f>IF(ISBLANK(W3),"",R93/R92)</f>
        <v>0.27419354838709675</v>
      </c>
      <c r="U93" s="455"/>
      <c r="V93" s="455">
        <f>IF(ISBLANK(W3),"",(R93+R94)/R92)</f>
        <v>0.9838709677419355</v>
      </c>
      <c r="W93" s="456"/>
      <c r="X93" s="84"/>
      <c r="Y93" s="457">
        <f>IF(ISBLANK(AD3),"",COUNTIF(Y12:Y90,"=60"))</f>
        <v>15</v>
      </c>
      <c r="Z93" s="457"/>
      <c r="AA93" s="455">
        <f>IF(ISBLANK(AD3),"",Y93/Y92)</f>
        <v>0.24193548387096775</v>
      </c>
      <c r="AB93" s="455"/>
      <c r="AC93" s="455">
        <f>IF(ISBLANK(AD3),"",(Y93+Y94)/Y92)</f>
        <v>0.62903225806451613</v>
      </c>
      <c r="AD93" s="456"/>
      <c r="AE93" s="84"/>
      <c r="AF93" s="457">
        <f>IF(ISBLANK(AK3),"",COUNTIF(AF12:AF90,"=60"))</f>
        <v>4</v>
      </c>
      <c r="AG93" s="457"/>
      <c r="AH93" s="455">
        <f>IF(ISBLANK(AK3),"",AF93/AF92)</f>
        <v>6.8965517241379309E-2</v>
      </c>
      <c r="AI93" s="455"/>
      <c r="AJ93" s="455">
        <f>IF(ISBLANK(AK3),"",(AF93+AF94)/AF92)</f>
        <v>0.89655172413793105</v>
      </c>
      <c r="AK93" s="456"/>
      <c r="AL93" s="84"/>
      <c r="AM93" s="457">
        <f>IF(ISBLANK(AR3),"",COUNTIF(AM12:AM90,"=60"))</f>
        <v>12</v>
      </c>
      <c r="AN93" s="457"/>
      <c r="AO93" s="455">
        <f>IF(ISBLANK(AR3),"",AM93/AM92)</f>
        <v>0.19354838709677419</v>
      </c>
      <c r="AP93" s="455"/>
      <c r="AQ93" s="455">
        <f>IF(ISBLANK(AR3),"",(AM93+AM94)/AM92)</f>
        <v>0.95161290322580649</v>
      </c>
      <c r="AR93" s="456"/>
      <c r="AS93" s="84"/>
      <c r="AT93" s="463">
        <f>IF(ISBLANK(AY3),"",COUNTIF(AT12:AT90,"=60"))</f>
        <v>13</v>
      </c>
      <c r="AU93" s="457"/>
      <c r="AV93" s="455">
        <f>IF(ISBLANK(AY3),"",AT93/AT92)</f>
        <v>0.21666666666666667</v>
      </c>
      <c r="AW93" s="455"/>
      <c r="AX93" s="455">
        <f>IF(ISBLANK(BF3),"",(AT93+AT94)/AT92)</f>
        <v>0.98333333333333328</v>
      </c>
      <c r="AY93" s="456"/>
      <c r="AZ93" s="84"/>
      <c r="BA93" s="457">
        <f>IF(ISBLANK(BF3),"",COUNTIF(BA12:BA90,"=60"))</f>
        <v>15</v>
      </c>
      <c r="BB93" s="457"/>
      <c r="BC93" s="455">
        <f>IF(ISBLANK(BF3),"",BA93/BA92)</f>
        <v>0.29411764705882354</v>
      </c>
      <c r="BD93" s="455"/>
      <c r="BE93" s="455">
        <f>IF(ISBLANK(BF3),"",(BA93+BA94)/BA92)</f>
        <v>1</v>
      </c>
      <c r="BF93" s="456"/>
      <c r="BG93" s="84"/>
      <c r="BH93" s="457">
        <f>IF(ISBLANK(BM3),"",COUNTIF(BH12:BH90,"=60"))</f>
        <v>13</v>
      </c>
      <c r="BI93" s="457"/>
      <c r="BJ93" s="455">
        <f>IF(ISBLANK(BM3),"",BH93/BH92)</f>
        <v>0.24074074074074073</v>
      </c>
      <c r="BK93" s="455"/>
      <c r="BL93" s="455">
        <f>IF(ISBLANK(BT3),"",(BH93+BH94)/BH92)</f>
        <v>0.96296296296296291</v>
      </c>
      <c r="BM93" s="456"/>
      <c r="BN93" s="84"/>
      <c r="BO93" s="463">
        <f>IF(ISBLANK(BT3),"",COUNTIF(BO12:BO90,"=60"))</f>
        <v>0</v>
      </c>
      <c r="BP93" s="457"/>
      <c r="BQ93" s="455">
        <f>IF(ISBLANK(BT3),"",BO93/BO92)</f>
        <v>0</v>
      </c>
      <c r="BR93" s="455"/>
      <c r="BS93" s="455">
        <f>IF(ISBLANK(CA3),"",(BO93+BO94)/BO92)</f>
        <v>0</v>
      </c>
      <c r="BT93" s="456"/>
      <c r="BU93" s="84"/>
      <c r="BV93" s="457">
        <f>IF(ISBLANK(CA3),"",COUNTIF(BV12:BV90,"=60"))</f>
        <v>5</v>
      </c>
      <c r="BW93" s="457"/>
      <c r="BX93" s="455">
        <f>IF(ISBLANK(CA3),"",BV93/BV92)</f>
        <v>8.771929824561403E-2</v>
      </c>
      <c r="BY93" s="455"/>
      <c r="BZ93" s="455">
        <f>IF(ISBLANK(CH3),"",(BV93+BV94)/BV92)</f>
        <v>1</v>
      </c>
      <c r="CA93" s="456"/>
      <c r="CB93" s="84"/>
      <c r="CC93" s="457">
        <f>IF(ISBLANK(CH3),"",COUNTIF(CC12:CC90,"=60"))</f>
        <v>2</v>
      </c>
      <c r="CD93" s="457"/>
      <c r="CE93" s="455">
        <f>IF(ISBLANK(CH3),"",CC93/CC92)</f>
        <v>3.7037037037037035E-2</v>
      </c>
      <c r="CF93" s="455"/>
      <c r="CG93" s="455">
        <f>IF(ISBLANK(CH3),"",(CC93+CC94)/CC92)</f>
        <v>3.7037037037037035E-2</v>
      </c>
      <c r="CH93" s="456"/>
      <c r="CI93" s="84"/>
      <c r="CJ93" s="457">
        <f>IF(ISBLANK(CO3),"",COUNTIF(CJ12:CJ90,"=60"))</f>
        <v>11</v>
      </c>
      <c r="CK93" s="457"/>
      <c r="CL93" s="455">
        <f>IF(ISBLANK(CO3),"",CJ93/CJ92)</f>
        <v>0.19298245614035087</v>
      </c>
      <c r="CM93" s="455"/>
      <c r="CN93" s="455">
        <f>IF(ISBLANK(CO3),"",(CJ93+CJ94)/CJ92)</f>
        <v>0.98245614035087714</v>
      </c>
      <c r="CO93" s="456"/>
      <c r="CP93" s="84"/>
      <c r="CQ93" s="457">
        <f>IF(ISBLANK(CV3),"",COUNTIF(CQ12:CQ90,"=60"))</f>
        <v>1</v>
      </c>
      <c r="CR93" s="457"/>
      <c r="CS93" s="455">
        <f>IF(ISBLANK(CV3),"",CQ93/CQ92)</f>
        <v>1.8518518518518517E-2</v>
      </c>
      <c r="CT93" s="455"/>
      <c r="CU93" s="455">
        <f>IF(ISBLANK(CV3),"",(CQ93+CQ94)/CQ92)</f>
        <v>0.98148148148148151</v>
      </c>
      <c r="CV93" s="456"/>
      <c r="CW93" s="84"/>
      <c r="CX93" s="457">
        <f>IF(ISBLANK(DC3),"",COUNTIF(CX12:CX90,"=60"))</f>
        <v>14</v>
      </c>
      <c r="CY93" s="457"/>
      <c r="CZ93" s="455">
        <f>IF(ISBLANK(DC3),"",CX93/CX92)</f>
        <v>0.26415094339622641</v>
      </c>
      <c r="DA93" s="455"/>
      <c r="DB93" s="455">
        <f>IF(ISBLANK(DC3),"",(CX93+CX94)/CX92)</f>
        <v>1</v>
      </c>
      <c r="DC93" s="456"/>
      <c r="DD93" s="84"/>
      <c r="DE93" s="457">
        <f>IF(ISBLANK(DJ3),"",COUNTIF(DE12:DE90,"=60"))</f>
        <v>11</v>
      </c>
      <c r="DF93" s="457"/>
      <c r="DG93" s="455">
        <f>IF(ISBLANK(DJ3),"",DE93/DE92)</f>
        <v>0.21153846153846154</v>
      </c>
      <c r="DH93" s="455"/>
      <c r="DI93" s="455">
        <f>IF(ISBLANK(DJ3),"",(DE93+DE94)/DE92)</f>
        <v>0.98076923076923073</v>
      </c>
      <c r="DJ93" s="456"/>
      <c r="DK93" s="84"/>
      <c r="DL93" s="457">
        <f>IF(ISBLANK(DQ3),"",COUNTIF(DL12:DL90,"=60"))</f>
        <v>0</v>
      </c>
      <c r="DM93" s="457"/>
      <c r="DN93" s="455">
        <f>IF(ISBLANK(DQ3),"",DL93/DL92)</f>
        <v>0</v>
      </c>
      <c r="DO93" s="455"/>
      <c r="DP93" s="455">
        <f>IF(ISBLANK(DQ3),"",(DL93+DL94)/DL92)</f>
        <v>0</v>
      </c>
      <c r="DQ93" s="456"/>
      <c r="DR93" s="84"/>
      <c r="DS93" s="457">
        <f>IF(ISBLANK(DX3),"",COUNTIF(DS12:DS90,"=60"))</f>
        <v>0</v>
      </c>
      <c r="DT93" s="457"/>
      <c r="DU93" s="455">
        <f>IF(ISBLANK(DX3),"",DS93/DS92)</f>
        <v>0</v>
      </c>
      <c r="DV93" s="455"/>
      <c r="DW93" s="455">
        <f>IF(ISBLANK(DX3),"",(DS93+DS94)/DS92)</f>
        <v>0</v>
      </c>
      <c r="DX93" s="456"/>
      <c r="DY93" s="84"/>
      <c r="DZ93" s="457">
        <f>IF(ISBLANK(EE3),"",COUNTIF(DZ12:DZ90,"=60"))</f>
        <v>7</v>
      </c>
      <c r="EA93" s="457"/>
      <c r="EB93" s="455">
        <f>IF(ISBLANK(EE3),"",DZ93/DZ92)</f>
        <v>0.13461538461538461</v>
      </c>
      <c r="EC93" s="455"/>
      <c r="ED93" s="455">
        <f>IF(ISBLANK(EE3),"",(DZ93+DZ94)/DZ92)</f>
        <v>0.98076923076923073</v>
      </c>
      <c r="EE93" s="456"/>
      <c r="EF93" s="84"/>
      <c r="EG93" s="457">
        <f>IF(ISBLANK(EL3),"",COUNTIF(EG12:EG90,"=60"))</f>
        <v>7</v>
      </c>
      <c r="EH93" s="457"/>
      <c r="EI93" s="455">
        <f>IF(ISBLANK(EL3),"",EG93/EG92)</f>
        <v>0.13725490196078433</v>
      </c>
      <c r="EJ93" s="455"/>
      <c r="EK93" s="455">
        <f>IF(ISBLANK(EL3),"",(EG93+EG94)/EG92)</f>
        <v>0.29411764705882354</v>
      </c>
      <c r="EL93" s="456"/>
      <c r="EM93" s="84"/>
      <c r="EN93" s="457">
        <f>IF(ISBLANK(ES3),"",COUNTIF(EN12:EN90,"=60"))</f>
        <v>7</v>
      </c>
      <c r="EO93" s="457"/>
      <c r="EP93" s="455">
        <f>IF(ISBLANK(ES3),"",EN93/EN92)</f>
        <v>0.13725490196078433</v>
      </c>
      <c r="EQ93" s="455"/>
      <c r="ER93" s="455">
        <f>IF(ISBLANK(ES3),"",(EN93+EN94)/EN92)</f>
        <v>1</v>
      </c>
      <c r="ES93" s="456"/>
      <c r="ET93" s="84"/>
      <c r="EU93" s="457">
        <f>IF(ISBLANK(EZ3),"",COUNTIF(EU12:EU90,"=60"))</f>
        <v>0</v>
      </c>
      <c r="EV93" s="457"/>
      <c r="EW93" s="455">
        <f>IF(ISBLANK(EZ3),"",EU93/EU92)</f>
        <v>0</v>
      </c>
      <c r="EX93" s="455"/>
      <c r="EY93" s="455">
        <f>IF(ISBLANK(EZ3),"",(EU93+EU94)/EU92)</f>
        <v>1</v>
      </c>
      <c r="EZ93" s="456"/>
      <c r="FA93" s="84"/>
      <c r="FB93" s="457">
        <f>IF(ISBLANK(FG3),"",COUNTIF(FB12:FB90,"=60"))</f>
        <v>2</v>
      </c>
      <c r="FC93" s="457"/>
      <c r="FD93" s="455">
        <f>IF(ISBLANK(FG3),"",FB93/FB92)</f>
        <v>4.2553191489361701E-2</v>
      </c>
      <c r="FE93" s="455"/>
      <c r="FF93" s="455">
        <f>IF(ISBLANK(BM3),"",(FB93+FB94)/FB92)</f>
        <v>0.97872340425531912</v>
      </c>
      <c r="FG93" s="456"/>
      <c r="FH93" s="84"/>
      <c r="FI93" s="457">
        <f>IF(ISBLANK(FN3),"",COUNTIF(FI12:FI90,"=60"))</f>
        <v>11</v>
      </c>
      <c r="FJ93" s="457"/>
      <c r="FK93" s="455">
        <f>IF(ISBLANK(FN3),"",FI93/FI92)</f>
        <v>0.23404255319148937</v>
      </c>
      <c r="FL93" s="455"/>
      <c r="FM93" s="455">
        <f>IF(ISBLANK(FN3),"",(FI93+FI94)/FI92)</f>
        <v>1</v>
      </c>
      <c r="FN93" s="456"/>
      <c r="FO93" s="84"/>
      <c r="FP93" s="457">
        <f>IF(ISBLANK(DJ3),"",COUNTIF(FP12:FP90,"=60"))</f>
        <v>1</v>
      </c>
      <c r="FQ93" s="457"/>
      <c r="FR93" s="455">
        <f>IF(ISBLANK(DJ3),"",FP93/FP92)</f>
        <v>1.9607843137254902E-2</v>
      </c>
      <c r="FS93" s="455"/>
      <c r="FT93" s="455">
        <f>IF(ISBLANK(DJ3),"",(FP93+FP94)/FP92)</f>
        <v>7.8431372549019607E-2</v>
      </c>
      <c r="FU93" s="456"/>
      <c r="FV93" s="84"/>
      <c r="FW93" s="457">
        <f>IF(ISBLANK(GB3),"",COUNTIF(FW12:FW90,"=60"))</f>
        <v>0</v>
      </c>
      <c r="FX93" s="457"/>
      <c r="FY93" s="455">
        <f>IF(ISBLANK(GB3),"",FW93/FW92)</f>
        <v>0</v>
      </c>
      <c r="FZ93" s="455"/>
      <c r="GA93" s="455">
        <f>IF(ISBLANK(GB3),"",(FW93+FW94)/FW92)</f>
        <v>0</v>
      </c>
      <c r="GB93" s="456"/>
      <c r="GC93" s="84"/>
      <c r="GD93" s="457">
        <f>IF(ISBLANK(GI3),"",COUNTIF(GD12:GD90,"=60"))</f>
        <v>0</v>
      </c>
      <c r="GE93" s="457"/>
      <c r="GF93" s="455">
        <f>IF(ISBLANK(GI3),"",GD93/GD92)</f>
        <v>0</v>
      </c>
      <c r="GG93" s="455"/>
      <c r="GH93" s="455">
        <f>IF(ISBLANK(GI3),"",(GD93+GD94)/GD92)</f>
        <v>0.77777777777777779</v>
      </c>
      <c r="GI93" s="456"/>
      <c r="GJ93" s="84"/>
      <c r="GK93" s="457">
        <f>IF(ISBLANK(GP3),"",COUNTIF(GK12:GK90,"=60"))</f>
        <v>2</v>
      </c>
      <c r="GL93" s="457"/>
      <c r="GM93" s="455">
        <f>IF(ISBLANK(GP3),"",GK93/GK92)</f>
        <v>4.2553191489361701E-2</v>
      </c>
      <c r="GN93" s="455"/>
      <c r="GO93" s="455">
        <f>IF(ISBLANK(GW3),"",(GK93+GK94)/GK92)</f>
        <v>8.5106382978723402E-2</v>
      </c>
      <c r="GP93" s="456"/>
      <c r="GQ93" s="84"/>
      <c r="GR93" s="457">
        <f>IF(ISBLANK(GW3),"",COUNTIF(GR12:GR90,"=60"))</f>
        <v>11</v>
      </c>
      <c r="GS93" s="457"/>
      <c r="GT93" s="455">
        <f>IF(ISBLANK(GI3),"",GR93/GR92)</f>
        <v>0.24444444444444444</v>
      </c>
      <c r="GU93" s="455"/>
      <c r="GV93" s="455">
        <f>IF(ISBLANK(GW3),"",(GR93+GR94)/GR92)</f>
        <v>1</v>
      </c>
      <c r="GW93" s="456"/>
      <c r="GX93" s="84"/>
      <c r="GY93" s="457">
        <f>IF(ISBLANK(HD3),"",COUNTIF(GY12:GY90,"=60"))</f>
        <v>1</v>
      </c>
      <c r="GZ93" s="457"/>
      <c r="HA93" s="455">
        <f>IF(ISBLANK(HD3),"",GY93/GY92)</f>
        <v>0.02</v>
      </c>
      <c r="HB93" s="455"/>
      <c r="HC93" s="455">
        <f>IF(ISBLANK(HK3),"",(GY93+GY94)/GY92)</f>
        <v>0.98</v>
      </c>
      <c r="HD93" s="456"/>
      <c r="HE93" s="84"/>
      <c r="HF93" s="457">
        <f>IF(ISBLANK(HK3),"",COUNTIF(HF12:HF90,"=60"))</f>
        <v>3</v>
      </c>
      <c r="HG93" s="457"/>
      <c r="HH93" s="455">
        <f>IF(ISBLANK(HK3),"",HF93/HF92)</f>
        <v>6.25E-2</v>
      </c>
      <c r="HI93" s="455"/>
      <c r="HJ93" s="455">
        <f>IF(ISBLANK(HK3),"",(HF93+HF94)/HF92)</f>
        <v>0.5625</v>
      </c>
      <c r="HK93" s="456"/>
      <c r="HL93" s="84"/>
      <c r="HM93" s="457">
        <f>IF(ISBLANK(HR3),"",COUNTIF(HM12:HM90,"=60"))</f>
        <v>7</v>
      </c>
      <c r="HN93" s="457"/>
      <c r="HO93" s="455">
        <f>IF(ISBLANK(HR3),"",HM93/HM92)</f>
        <v>0.14583333333333334</v>
      </c>
      <c r="HP93" s="455"/>
      <c r="HQ93" s="455">
        <f>IF(ISBLANK(HR3),"",(HM93+HM94)/HM92)</f>
        <v>0.97916666666666663</v>
      </c>
      <c r="HR93" s="456"/>
      <c r="HS93" s="84"/>
      <c r="HT93" s="457">
        <f>IF(ISBLANK(HY3),"",COUNTIF(HT12:HT90,"=60"))</f>
        <v>1</v>
      </c>
      <c r="HU93" s="457"/>
      <c r="HV93" s="455">
        <f>IF(ISBLANK(HR3),"",HT93/HT92)</f>
        <v>2.1739130434782608E-2</v>
      </c>
      <c r="HW93" s="455"/>
      <c r="HX93" s="455">
        <f>IF(ISBLANK(HY3),"",(HT93+HT94)/HT92)</f>
        <v>0.93478260869565222</v>
      </c>
      <c r="HY93" s="456"/>
      <c r="HZ93" s="84"/>
      <c r="IA93" s="457">
        <f>IF(ISBLANK(IF3),"",COUNTIF(IA12:IA90,"=60"))</f>
        <v>5</v>
      </c>
      <c r="IB93" s="457"/>
      <c r="IC93" s="455">
        <f>IF(ISBLANK(IF3),"",IA93/IA92)</f>
        <v>0.10204081632653061</v>
      </c>
      <c r="ID93" s="455"/>
      <c r="IE93" s="455">
        <f>IF(ISBLANK(IF3),"",(IA93+IA94)/IA92)</f>
        <v>0.16326530612244897</v>
      </c>
      <c r="IF93" s="456"/>
      <c r="IG93" s="84"/>
      <c r="IH93" s="457">
        <f>IF(ISBLANK(IF3),"",COUNTIF(IH12:IH90,"=60"))</f>
        <v>1</v>
      </c>
      <c r="II93" s="457"/>
      <c r="IJ93" s="455">
        <f>IF(ISBLANK(IF3),"",IH93/IH92)</f>
        <v>2.2222222222222223E-2</v>
      </c>
      <c r="IK93" s="455"/>
      <c r="IL93" s="455">
        <f>IF(ISBLANK(IF3),"",(IH93+IH94)/IH92)</f>
        <v>1</v>
      </c>
      <c r="IM93" s="456"/>
      <c r="IN93" s="84"/>
      <c r="IO93" s="457">
        <f>IF(ISBLANK(IT3),"",COUNTIF(IO12:IO90,"=60"))</f>
        <v>1</v>
      </c>
      <c r="IP93" s="457"/>
      <c r="IQ93" s="455">
        <f>IF(ISBLANK(IT3),"",IO93/IO92)</f>
        <v>2.1739130434782608E-2</v>
      </c>
      <c r="IR93" s="455"/>
      <c r="IS93" s="455">
        <f>IF(ISBLANK(IT3),"",(IO93+IO94)/IO92)</f>
        <v>0.89130434782608692</v>
      </c>
      <c r="IT93" s="456"/>
      <c r="IU93" s="84"/>
      <c r="IV93" s="457">
        <f>IF(ISBLANK(JA3),"",COUNTIF(IV12:IV90,"=60"))</f>
        <v>0</v>
      </c>
      <c r="IW93" s="457"/>
      <c r="IX93" s="455">
        <f>IF(ISBLANK(JA3),"",IV93/IV92)</f>
        <v>0</v>
      </c>
      <c r="IY93" s="455"/>
      <c r="IZ93" s="455">
        <f>IF(ISBLANK(JA3),"",(IV93+IV94)/IV92)</f>
        <v>0</v>
      </c>
      <c r="JA93" s="456"/>
      <c r="JB93" s="84"/>
      <c r="JC93" s="457">
        <f>IF(ISBLANK(JH3),"",COUNTIF(JC12:JC90,"=60"))</f>
        <v>9</v>
      </c>
      <c r="JD93" s="457"/>
      <c r="JE93" s="455">
        <f>IF(ISBLANK(JH3),"",JC93/JC92)</f>
        <v>0.21428571428571427</v>
      </c>
      <c r="JF93" s="455"/>
      <c r="JG93" s="455">
        <f>IF(ISBLANK(JH3),"",(JC93+JC94)/JC92)</f>
        <v>1</v>
      </c>
      <c r="JH93" s="456"/>
      <c r="JI93" s="84"/>
      <c r="JJ93" s="457">
        <f>IF(ISBLANK(JH3),"",COUNTIF(JJ12:JJ90,"=60"))</f>
        <v>0</v>
      </c>
      <c r="JK93" s="457"/>
      <c r="JL93" s="455" t="e">
        <f>IF(ISBLANK(JH3),"",JJ93/JJ92)</f>
        <v>#DIV/0!</v>
      </c>
      <c r="JM93" s="455"/>
      <c r="JN93" s="455" t="e">
        <f>IF(ISBLANK(JH3),"",(JJ93+JJ94)/JJ92)</f>
        <v>#DIV/0!</v>
      </c>
      <c r="JO93" s="456"/>
      <c r="JP93" s="84"/>
      <c r="JQ93" s="457">
        <f>IF(ISBLANK(JV3),"",COUNTIF(JQ12:JQ90,"=60"))</f>
        <v>0</v>
      </c>
      <c r="JR93" s="457"/>
      <c r="JS93" s="455">
        <f>IF(ISBLANK(JV3),"",JQ93/JQ92)</f>
        <v>0</v>
      </c>
      <c r="JT93" s="455"/>
      <c r="JU93" s="455">
        <f>IF(ISBLANK(JV3),"",(JQ93+JQ94)/JQ92)</f>
        <v>0.95238095238095233</v>
      </c>
      <c r="JV93" s="456"/>
      <c r="JW93" s="84"/>
      <c r="JX93" s="457">
        <f>IF(ISBLANK(KQ3),"",COUNTIF(JX12:JX90,"=60"))</f>
        <v>0</v>
      </c>
      <c r="JY93" s="457"/>
      <c r="JZ93" s="455" t="e">
        <f>IF(ISBLANK(KQ3),"",JX93/JX92)</f>
        <v>#DIV/0!</v>
      </c>
      <c r="KA93" s="455"/>
      <c r="KB93" s="455" t="e">
        <f>IF(ISBLANK(KQ3),"",(JX93+JX94)/JX92)</f>
        <v>#DIV/0!</v>
      </c>
      <c r="KC93" s="456"/>
      <c r="KD93" s="84"/>
      <c r="KE93" s="457">
        <f>IF(ISBLANK(KJ3),"",COUNTIF(KE12:KE90,"=60"))</f>
        <v>1</v>
      </c>
      <c r="KF93" s="457"/>
      <c r="KG93" s="455">
        <f>IF(ISBLANK(KJ3),"",KE93/KE92)</f>
        <v>2.1739130434782608E-2</v>
      </c>
      <c r="KH93" s="455"/>
      <c r="KI93" s="455">
        <f>IF(ISBLANK(KJ3),"",(KE93+KE94)/KE92)</f>
        <v>1</v>
      </c>
      <c r="KJ93" s="456"/>
      <c r="KK93" s="84"/>
      <c r="KL93" s="457">
        <f>IF(ISBLANK(KQ3),"",COUNTIF(KL12:KL90,"=60"))</f>
        <v>1</v>
      </c>
      <c r="KM93" s="457"/>
      <c r="KN93" s="455">
        <f>IF(ISBLANK(KQ3),"",KL93/KL92)</f>
        <v>2.3255813953488372E-2</v>
      </c>
      <c r="KO93" s="455"/>
      <c r="KP93" s="455">
        <f>IF(ISBLANK(KJ3),"",(KL93+KL94)/KL92)</f>
        <v>0.20930232558139536</v>
      </c>
      <c r="KQ93" s="456"/>
      <c r="KR93" s="84"/>
      <c r="KS93" s="457" t="str">
        <f>IF(ISBLANK(KC3),"",COUNTIF(KS12:KS90,"=60"))</f>
        <v/>
      </c>
      <c r="KT93" s="457"/>
      <c r="KU93" s="455" t="str">
        <f>IF(ISBLANK(KC3),"",KS93/KS92)</f>
        <v/>
      </c>
      <c r="KV93" s="455"/>
      <c r="KW93" s="455" t="str">
        <f>IF(ISBLANK(KC3),"",(KS93+KS94)/KS92)</f>
        <v/>
      </c>
      <c r="KX93" s="456"/>
      <c r="KY93" s="85"/>
      <c r="KZ93" s="457" t="str">
        <f>IF(ISBLANK(LE3),"",COUNTIF(KZ12:KZ90,"=60"))</f>
        <v/>
      </c>
      <c r="LA93" s="457"/>
      <c r="LB93" s="455" t="str">
        <f>IF(ISBLANK(LE3),"",KZ93/KZ92)</f>
        <v/>
      </c>
      <c r="LC93" s="455"/>
      <c r="LD93" s="455" t="str">
        <f>IF(ISBLANK(LE3),"",(KZ93+KZ94)/KZ92)</f>
        <v/>
      </c>
      <c r="LE93" s="456"/>
      <c r="LF93" s="84"/>
      <c r="LG93" s="457" t="str">
        <f>IF(ISBLANK(LE3),"",COUNTIF(LG12:LG90,"=60"))</f>
        <v/>
      </c>
      <c r="LH93" s="457"/>
      <c r="LI93" s="455" t="str">
        <f>IF(ISBLANK(LE3),"",LG93/LG92)</f>
        <v/>
      </c>
      <c r="LJ93" s="455"/>
      <c r="LK93" s="455" t="str">
        <f>IF(ISBLANK(LE3),"",(LG93+LG94)/LG92)</f>
        <v/>
      </c>
      <c r="LL93" s="456"/>
      <c r="LM93" s="84"/>
      <c r="LN93" s="457" t="str">
        <f>IF(ISBLANK(LS3),"",COUNTIF(LN12:LN90,"=60"))</f>
        <v/>
      </c>
      <c r="LO93" s="457"/>
      <c r="LP93" s="455" t="str">
        <f>IF(ISBLANK(LS3),"",LN93/LN92)</f>
        <v/>
      </c>
      <c r="LQ93" s="455"/>
      <c r="LR93" s="455" t="str">
        <f>IF(ISBLANK(LS3),"",(LN93+LN94)/LN92)</f>
        <v/>
      </c>
      <c r="LS93" s="456"/>
      <c r="LT93" s="84"/>
      <c r="LU93" s="457" t="str">
        <f>IF(ISBLANK(LS3),"",COUNTIF(LU12:LU90,"=60"))</f>
        <v/>
      </c>
      <c r="LV93" s="457"/>
      <c r="LW93" s="455" t="str">
        <f>IF(ISBLANK(LS3),"",LU93/LU92)</f>
        <v/>
      </c>
      <c r="LX93" s="455"/>
      <c r="LY93" s="455" t="str">
        <f>IF(ISBLANK(LS3),"",(LU93+LU94)/LU92)</f>
        <v/>
      </c>
      <c r="LZ93" s="456"/>
      <c r="MA93" s="84"/>
      <c r="MB93" s="457" t="str">
        <f>IF(ISBLANK(MG3),"",COUNTIF(MB12:MB90,"=60"))</f>
        <v/>
      </c>
      <c r="MC93" s="457"/>
      <c r="MD93" s="455" t="str">
        <f>IF(ISBLANK(MG3),"",MB93/MB92)</f>
        <v/>
      </c>
      <c r="ME93" s="455"/>
      <c r="MF93" s="455" t="str">
        <f>IF(ISBLANK(MG3),"",(MB93+MB94)/MB92)</f>
        <v/>
      </c>
      <c r="MG93" s="456"/>
      <c r="MH93" s="84"/>
      <c r="MI93" s="457" t="str">
        <f>IF(ISBLANK(MN3),"",COUNTIF(MI12:MI90,"=60"))</f>
        <v/>
      </c>
      <c r="MJ93" s="457"/>
      <c r="MK93" s="455" t="str">
        <f>IF(ISBLANK(MN3),"",MI93/MI92)</f>
        <v/>
      </c>
      <c r="ML93" s="455"/>
      <c r="MM93" s="455" t="str">
        <f>IF(ISBLANK(MN3),"",(MI93+MI94)/MI92)</f>
        <v/>
      </c>
      <c r="MN93" s="456"/>
      <c r="MO93" s="84"/>
      <c r="MP93" s="457" t="str">
        <f>IF(ISBLANK(MU3),"",COUNTIF(MP12:MP90,"=60"))</f>
        <v/>
      </c>
      <c r="MQ93" s="457"/>
      <c r="MR93" s="455" t="str">
        <f>IF(ISBLANK(MU3),"",MP93/MP92)</f>
        <v/>
      </c>
      <c r="MS93" s="455"/>
      <c r="MT93" s="455" t="str">
        <f>IF(ISBLANK(MU3),"",(MP93+MP94)/MP92)</f>
        <v/>
      </c>
      <c r="MU93" s="456"/>
      <c r="MV93" s="84"/>
      <c r="MW93" s="457" t="str">
        <f>IF(ISBLANK(NP3),"",COUNTIF(MW12:MW90,"=60"))</f>
        <v/>
      </c>
      <c r="MX93" s="457"/>
      <c r="MY93" s="455" t="str">
        <f>IF(ISBLANK(NP3),"",MW93/MW92)</f>
        <v/>
      </c>
      <c r="MZ93" s="455"/>
      <c r="NA93" s="455" t="str">
        <f>IF(ISBLANK(NP3),"",(MW93+MW94)/MW92)</f>
        <v/>
      </c>
      <c r="NB93" s="456"/>
      <c r="NC93" s="84"/>
      <c r="ND93" s="457" t="str">
        <f>IF(ISBLANK(NB3),"",COUNTIF(ND12:ND90,"=60"))</f>
        <v/>
      </c>
      <c r="NE93" s="457"/>
      <c r="NF93" s="455" t="str">
        <f>IF(ISBLANK(NB3),"",ND93/ND92)</f>
        <v/>
      </c>
      <c r="NG93" s="455"/>
      <c r="NH93" s="455" t="str">
        <f>IF(ISBLANK(NB3),"",(ND93+ND94)/ND92)</f>
        <v/>
      </c>
      <c r="NI93" s="456"/>
      <c r="NJ93" s="84"/>
      <c r="NK93" s="457" t="str">
        <f>IF(ISBLANK(OD3),"",COUNTIF(NK12:NK90,"=60"))</f>
        <v/>
      </c>
      <c r="NL93" s="457"/>
      <c r="NM93" s="455" t="str">
        <f>IF(ISBLANK(OD3),"",NK93/NK92)</f>
        <v/>
      </c>
      <c r="NN93" s="455"/>
      <c r="NO93" s="455" t="str">
        <f>IF(ISBLANK(OD3),"",(NK93+NK94)/NK92)</f>
        <v/>
      </c>
      <c r="NP93" s="456"/>
      <c r="NQ93" s="84"/>
      <c r="NR93" s="457" t="str">
        <f>IF(ISBLANK(NI3),"",COUNTIF(NR12:NR90,"=60"))</f>
        <v/>
      </c>
      <c r="NS93" s="457"/>
      <c r="NT93" s="455" t="str">
        <f>IF(ISBLANK(NI3),"",NR93/NR92)</f>
        <v/>
      </c>
      <c r="NU93" s="455"/>
      <c r="NV93" s="455" t="str">
        <f>IF(ISBLANK(NI3),"",(NR93+NR94)/NR92)</f>
        <v/>
      </c>
      <c r="NW93" s="456"/>
      <c r="NX93" s="84"/>
      <c r="NY93" s="457" t="str">
        <f>IF(ISBLANK(OK3),"",COUNTIF(NY12:NY90,"=60"))</f>
        <v/>
      </c>
      <c r="NZ93" s="457"/>
      <c r="OA93" s="455" t="str">
        <f>IF(ISBLANK(OK3),"",NY93/NY92)</f>
        <v/>
      </c>
      <c r="OB93" s="455"/>
      <c r="OC93" s="455" t="str">
        <f>IF(ISBLANK(OK3),"",(NY93+NY94)/NY92)</f>
        <v/>
      </c>
      <c r="OD93" s="456"/>
      <c r="OE93" s="84"/>
      <c r="OF93" s="457" t="str">
        <f>IF(ISBLANK(NW3),"",COUNTIF(OF12:OF90,"=60"))</f>
        <v/>
      </c>
      <c r="OG93" s="457"/>
      <c r="OH93" s="455" t="str">
        <f>IF(ISBLANK(NW3),"",OF93/OF92)</f>
        <v/>
      </c>
      <c r="OI93" s="455"/>
      <c r="OJ93" s="455" t="str">
        <f>IF(ISBLANK(NW3),"",(OF93+OF94)/OF92)</f>
        <v/>
      </c>
      <c r="OK93" s="456"/>
      <c r="OL93" s="84"/>
      <c r="OM93" s="457" t="str">
        <f>IF(ISBLANK(OR3),"",COUNTIF(OM12:OM90,"=60"))</f>
        <v/>
      </c>
      <c r="ON93" s="457"/>
      <c r="OO93" s="455" t="str">
        <f>IF(ISBLANK(OR3),"",OM93/OM92)</f>
        <v/>
      </c>
      <c r="OP93" s="455"/>
      <c r="OQ93" s="455" t="str">
        <f>IF(ISBLANK(OR3),"",(OM93+OM94)/OM92)</f>
        <v/>
      </c>
      <c r="OR93" s="456"/>
      <c r="OS93" s="84"/>
      <c r="OT93" s="457" t="str">
        <f>IF(ISBLANK(OY3),"",COUNTIF(OT12:OT90,"=60"))</f>
        <v/>
      </c>
      <c r="OU93" s="457"/>
      <c r="OV93" s="455" t="str">
        <f>IF(ISBLANK(OY3),"",OT93/OT92)</f>
        <v/>
      </c>
      <c r="OW93" s="455"/>
      <c r="OX93" s="455" t="str">
        <f>IF(ISBLANK(OY3),"",(OT93+OT94)/OT92)</f>
        <v/>
      </c>
      <c r="OY93" s="456"/>
      <c r="OZ93" s="84"/>
      <c r="PA93" s="457" t="str">
        <f>IF(ISBLANK(PF3),"",COUNTIF(PA12:PA90,"=60"))</f>
        <v/>
      </c>
      <c r="PB93" s="457"/>
      <c r="PC93" s="455" t="str">
        <f>IF(ISBLANK(PF3),"",PA93/PA92)</f>
        <v/>
      </c>
      <c r="PD93" s="455"/>
      <c r="PE93" s="455" t="str">
        <f>IF(ISBLANK(PF3),"",(PA93+PA94)/PA92)</f>
        <v/>
      </c>
      <c r="PF93" s="456"/>
      <c r="PG93" s="84"/>
      <c r="PH93" s="457" t="str">
        <f>IF(ISBLANK(PM3),"",COUNTIF(PH12:PH90,"=60"))</f>
        <v/>
      </c>
      <c r="PI93" s="457"/>
      <c r="PJ93" s="455" t="str">
        <f>IF(ISBLANK(PM3),"",PH93/PH92)</f>
        <v/>
      </c>
      <c r="PK93" s="455"/>
      <c r="PL93" s="455" t="str">
        <f>IF(ISBLANK(PM3),"",(PH93+PH94)/PH92)</f>
        <v/>
      </c>
      <c r="PM93" s="456"/>
      <c r="PN93" s="84"/>
      <c r="PO93" s="457" t="str">
        <f>IF(ISBLANK(PT3),"",COUNTIF(PO12:PO90,"=60"))</f>
        <v/>
      </c>
      <c r="PP93" s="457"/>
      <c r="PQ93" s="455" t="str">
        <f>IF(ISBLANK(PT3),"",PO93/PO92)</f>
        <v/>
      </c>
      <c r="PR93" s="455"/>
      <c r="PS93" s="455" t="str">
        <f>IF(ISBLANK(PT3),"",(PO93+PO94)/PO92)</f>
        <v/>
      </c>
      <c r="PT93" s="456"/>
      <c r="PU93" s="84"/>
      <c r="PV93" s="457" t="str">
        <f>IF(ISBLANK(QA3),"",COUNTIF(PV12:PV90,"=60"))</f>
        <v/>
      </c>
      <c r="PW93" s="457"/>
      <c r="PX93" s="455" t="str">
        <f>IF(ISBLANK(QA3),"",PV93/PV92)</f>
        <v/>
      </c>
      <c r="PY93" s="455"/>
      <c r="PZ93" s="455" t="str">
        <f>IF(ISBLANK(QA3),"",(PV93+PV94)/PV92)</f>
        <v/>
      </c>
      <c r="QA93" s="456"/>
      <c r="QB93" s="84"/>
      <c r="QC93" s="457" t="str">
        <f>IF(ISBLANK(QH3),"",COUNTIF(QC12:QC90,"=60"))</f>
        <v/>
      </c>
      <c r="QD93" s="457"/>
      <c r="QE93" s="455" t="str">
        <f>IF(ISBLANK(QH3),"",QC93/QC92)</f>
        <v/>
      </c>
      <c r="QF93" s="455"/>
      <c r="QG93" s="455" t="str">
        <f>IF(ISBLANK(QH3),"",(QC93+QC94)/QC92)</f>
        <v/>
      </c>
      <c r="QH93" s="456"/>
      <c r="QI93" s="85"/>
      <c r="QJ93" s="457" t="str">
        <f>IF(ISBLANK(QV3),"",COUNTIF(QJ12:QJ90,"=60"))</f>
        <v/>
      </c>
      <c r="QK93" s="457"/>
      <c r="QL93" s="455" t="str">
        <f>IF(ISBLANK(QV3),"",QJ93/QJ92)</f>
        <v/>
      </c>
      <c r="QM93" s="455"/>
      <c r="QN93" s="455" t="str">
        <f>IF(ISBLANK(QV3),"",(QJ93+QJ94)/QJ92)</f>
        <v/>
      </c>
      <c r="QO93" s="456"/>
      <c r="QP93" s="85"/>
      <c r="QQ93" s="457" t="str">
        <f>IF(ISBLANK(QO3),"",COUNTIF(QQ12:QQ90,"=60"))</f>
        <v/>
      </c>
      <c r="QR93" s="457"/>
      <c r="QS93" s="455" t="str">
        <f>IF(ISBLANK(QO3),"",QQ93/QQ92)</f>
        <v/>
      </c>
      <c r="QT93" s="455"/>
      <c r="QU93" s="455" t="str">
        <f>IF(ISBLANK(QO3),"",(QQ93+QQ94)/QQ92)</f>
        <v/>
      </c>
      <c r="QV93" s="456"/>
    </row>
    <row r="94" spans="1:464" ht="15" customHeight="1">
      <c r="A94" s="495"/>
      <c r="B94" s="86" t="s">
        <v>146</v>
      </c>
      <c r="C94" s="80"/>
      <c r="D94" s="457">
        <f>IF(ISBLANK(I3),"",COUNTIF(E12:E90,"=20"))</f>
        <v>0</v>
      </c>
      <c r="E94" s="457"/>
      <c r="F94" s="455" t="e">
        <f>IF(ISBLANK(I3),"",D94/D92)</f>
        <v>#DIV/0!</v>
      </c>
      <c r="G94" s="455"/>
      <c r="H94" s="455"/>
      <c r="I94" s="456"/>
      <c r="J94" s="83"/>
      <c r="K94" s="457">
        <f>IF(ISBLANK(P3),"",COUNTIF(L12:L90,"=20"))</f>
        <v>8</v>
      </c>
      <c r="L94" s="457"/>
      <c r="M94" s="455">
        <f>IF(ISBLANK(P3),"",K94/K92)</f>
        <v>0.11940298507462686</v>
      </c>
      <c r="N94" s="455"/>
      <c r="O94" s="455"/>
      <c r="P94" s="456"/>
      <c r="Q94" s="84"/>
      <c r="R94" s="457">
        <f>IF(ISBLANK(W3),"",COUNTIF(S12:S90,"=20"))</f>
        <v>44</v>
      </c>
      <c r="S94" s="457"/>
      <c r="T94" s="455">
        <f>IF(ISBLANK(W3),"",R94/R92)</f>
        <v>0.70967741935483875</v>
      </c>
      <c r="U94" s="455"/>
      <c r="V94" s="455"/>
      <c r="W94" s="456"/>
      <c r="X94" s="84"/>
      <c r="Y94" s="457">
        <f>IF(ISBLANK(AD3),"",COUNTIF(Z12:Z90,"=20"))</f>
        <v>24</v>
      </c>
      <c r="Z94" s="457"/>
      <c r="AA94" s="455">
        <f>IF(ISBLANK(AD3),"",Y94/Y92)</f>
        <v>0.38709677419354838</v>
      </c>
      <c r="AB94" s="455"/>
      <c r="AC94" s="455"/>
      <c r="AD94" s="456"/>
      <c r="AE94" s="84"/>
      <c r="AF94" s="457">
        <f>IF(ISBLANK(AK3),"",COUNTIF(AG12:AG90,"=20"))</f>
        <v>48</v>
      </c>
      <c r="AG94" s="457"/>
      <c r="AH94" s="455">
        <f>IF(ISBLANK(AK3),"",AF94/AF92)</f>
        <v>0.82758620689655171</v>
      </c>
      <c r="AI94" s="455"/>
      <c r="AJ94" s="455"/>
      <c r="AK94" s="456"/>
      <c r="AL94" s="84"/>
      <c r="AM94" s="457">
        <f>IF(ISBLANK(AR3),"",COUNTIF(AN12:AN90,"=20"))</f>
        <v>47</v>
      </c>
      <c r="AN94" s="457"/>
      <c r="AO94" s="455">
        <f>IF(ISBLANK(AR3),"",AM94/AM92)</f>
        <v>0.75806451612903225</v>
      </c>
      <c r="AP94" s="455"/>
      <c r="AQ94" s="455"/>
      <c r="AR94" s="456"/>
      <c r="AS94" s="84"/>
      <c r="AT94" s="463">
        <f>IF(ISBLANK(AY3),"",COUNTIF(AU12:AU90,"=20"))</f>
        <v>46</v>
      </c>
      <c r="AU94" s="457"/>
      <c r="AV94" s="455">
        <f>IF(ISBLANK(AY3),"",AT94/AT92)</f>
        <v>0.76666666666666672</v>
      </c>
      <c r="AW94" s="455"/>
      <c r="AX94" s="455"/>
      <c r="AY94" s="456"/>
      <c r="AZ94" s="84"/>
      <c r="BA94" s="457">
        <f>IF(ISBLANK(BF3),"",COUNTIF(BB12:BB90,"=20"))</f>
        <v>36</v>
      </c>
      <c r="BB94" s="457"/>
      <c r="BC94" s="455">
        <f>IF(ISBLANK(BF3),"",BA94/BA92)</f>
        <v>0.70588235294117652</v>
      </c>
      <c r="BD94" s="455"/>
      <c r="BE94" s="455"/>
      <c r="BF94" s="456"/>
      <c r="BG94" s="84"/>
      <c r="BH94" s="457">
        <f>IF(ISBLANK(BM3),"",COUNTIF(BI12:BI90,"=20"))</f>
        <v>39</v>
      </c>
      <c r="BI94" s="457"/>
      <c r="BJ94" s="455">
        <f>IF(ISBLANK(BM3),"",BH94/BH92)</f>
        <v>0.72222222222222221</v>
      </c>
      <c r="BK94" s="455"/>
      <c r="BL94" s="455"/>
      <c r="BM94" s="456"/>
      <c r="BN94" s="84"/>
      <c r="BO94" s="457">
        <f>IF(ISBLANK(BT3),"",COUNTIF(BP12:BP90,"=20"))</f>
        <v>0</v>
      </c>
      <c r="BP94" s="457"/>
      <c r="BQ94" s="455">
        <f>IF(ISBLANK(BT3),"",BO94/BO92)</f>
        <v>0</v>
      </c>
      <c r="BR94" s="455"/>
      <c r="BS94" s="455"/>
      <c r="BT94" s="456"/>
      <c r="BU94" s="84"/>
      <c r="BV94" s="457">
        <f>IF(ISBLANK(CA3),"",COUNTIF(BW12:BW90,"=20"))</f>
        <v>52</v>
      </c>
      <c r="BW94" s="457"/>
      <c r="BX94" s="455">
        <f>IF(ISBLANK(CA3),"",BV94/BV92)</f>
        <v>0.91228070175438591</v>
      </c>
      <c r="BY94" s="455"/>
      <c r="BZ94" s="455"/>
      <c r="CA94" s="456"/>
      <c r="CB94" s="84"/>
      <c r="CC94" s="457">
        <f>IF(ISBLANK(CH3),"",COUNTIF(CD12:CD90,"=20"))</f>
        <v>0</v>
      </c>
      <c r="CD94" s="457"/>
      <c r="CE94" s="455">
        <f>IF(ISBLANK(CH3),"",CC94/CC92)</f>
        <v>0</v>
      </c>
      <c r="CF94" s="455"/>
      <c r="CG94" s="455"/>
      <c r="CH94" s="456"/>
      <c r="CI94" s="84"/>
      <c r="CJ94" s="457">
        <f>IF(ISBLANK(CO3),"",COUNTIF(CK12:CK90,"=20"))</f>
        <v>45</v>
      </c>
      <c r="CK94" s="457"/>
      <c r="CL94" s="455">
        <f>IF(ISBLANK(CO3),"",CJ94/CJ92)</f>
        <v>0.78947368421052633</v>
      </c>
      <c r="CM94" s="455"/>
      <c r="CN94" s="455"/>
      <c r="CO94" s="456"/>
      <c r="CP94" s="84"/>
      <c r="CQ94" s="457">
        <f>IF(ISBLANK(CV3),"",COUNTIF(CR12:CR90,"=20"))</f>
        <v>52</v>
      </c>
      <c r="CR94" s="457"/>
      <c r="CS94" s="455">
        <f>IF(ISBLANK(CV3),"",CQ94/CQ92)</f>
        <v>0.96296296296296291</v>
      </c>
      <c r="CT94" s="455"/>
      <c r="CU94" s="455"/>
      <c r="CV94" s="456"/>
      <c r="CW94" s="84"/>
      <c r="CX94" s="457">
        <f>IF(ISBLANK(DC3),"",COUNTIF(CY12:CY90,"=20"))</f>
        <v>39</v>
      </c>
      <c r="CY94" s="457"/>
      <c r="CZ94" s="455">
        <f>IF(ISBLANK(DC3),"",CX94/CX92)</f>
        <v>0.73584905660377353</v>
      </c>
      <c r="DA94" s="455"/>
      <c r="DB94" s="455"/>
      <c r="DC94" s="456"/>
      <c r="DD94" s="84"/>
      <c r="DE94" s="457">
        <f>IF(ISBLANK(DJ3),"",COUNTIF(DF12:DF90,"=20"))</f>
        <v>40</v>
      </c>
      <c r="DF94" s="457"/>
      <c r="DG94" s="455">
        <f>IF(ISBLANK(DJ3),"",DE94/DE92)</f>
        <v>0.76923076923076927</v>
      </c>
      <c r="DH94" s="455"/>
      <c r="DI94" s="455"/>
      <c r="DJ94" s="456"/>
      <c r="DK94" s="84"/>
      <c r="DL94" s="457">
        <f>IF(ISBLANK(DQ3),"",COUNTIF(DM12:DM90,"=20"))</f>
        <v>0</v>
      </c>
      <c r="DM94" s="457"/>
      <c r="DN94" s="455">
        <f>IF(ISBLANK(DQ3),"",DL94/DL92)</f>
        <v>0</v>
      </c>
      <c r="DO94" s="455"/>
      <c r="DP94" s="455"/>
      <c r="DQ94" s="456"/>
      <c r="DR94" s="84"/>
      <c r="DS94" s="457">
        <f>IF(ISBLANK(DX3),"",COUNTIF(DT12:DT90,"=20"))</f>
        <v>0</v>
      </c>
      <c r="DT94" s="457"/>
      <c r="DU94" s="455">
        <f>IF(ISBLANK(DX3),"",DS94/DS92)</f>
        <v>0</v>
      </c>
      <c r="DV94" s="455"/>
      <c r="DW94" s="455"/>
      <c r="DX94" s="456"/>
      <c r="DY94" s="84"/>
      <c r="DZ94" s="457">
        <f>IF(ISBLANK(EE3),"",COUNTIF(EA12:EA90,"=20"))</f>
        <v>44</v>
      </c>
      <c r="EA94" s="457"/>
      <c r="EB94" s="455">
        <f>IF(ISBLANK(EE3),"",DZ94/DZ92)</f>
        <v>0.84615384615384615</v>
      </c>
      <c r="EC94" s="455"/>
      <c r="ED94" s="455"/>
      <c r="EE94" s="456"/>
      <c r="EF94" s="84"/>
      <c r="EG94" s="457">
        <f>IF(ISBLANK(EL3),"",COUNTIF(EH12:EH90,"=20"))</f>
        <v>8</v>
      </c>
      <c r="EH94" s="457"/>
      <c r="EI94" s="455">
        <f>IF(ISBLANK(EL3),"",EG94/EG92)</f>
        <v>0.15686274509803921</v>
      </c>
      <c r="EJ94" s="455"/>
      <c r="EK94" s="455"/>
      <c r="EL94" s="456"/>
      <c r="EM94" s="84"/>
      <c r="EN94" s="457">
        <f>IF(ISBLANK(ES3),"",COUNTIF(EO12:EO90,"=20"))</f>
        <v>44</v>
      </c>
      <c r="EO94" s="457"/>
      <c r="EP94" s="455">
        <f>IF(ISBLANK(ES3),"",EN94/EN92)</f>
        <v>0.86274509803921573</v>
      </c>
      <c r="EQ94" s="455"/>
      <c r="ER94" s="455"/>
      <c r="ES94" s="456"/>
      <c r="ET94" s="84"/>
      <c r="EU94" s="457">
        <f>IF(ISBLANK(EZ3),"",COUNTIF(EV12:EV90,"=20"))</f>
        <v>48</v>
      </c>
      <c r="EV94" s="457"/>
      <c r="EW94" s="455">
        <f>IF(ISBLANK(EZ3),"",EU94/EU92)</f>
        <v>1</v>
      </c>
      <c r="EX94" s="455"/>
      <c r="EY94" s="455"/>
      <c r="EZ94" s="456"/>
      <c r="FA94" s="84"/>
      <c r="FB94" s="457">
        <f>IF(ISBLANK(FG3),"",COUNTIF(FC12:FC90,"=20"))</f>
        <v>44</v>
      </c>
      <c r="FC94" s="457"/>
      <c r="FD94" s="455">
        <f>IF(ISBLANK(FG3),"",FB94/FB92)</f>
        <v>0.93617021276595747</v>
      </c>
      <c r="FE94" s="455"/>
      <c r="FF94" s="455"/>
      <c r="FG94" s="456"/>
      <c r="FH94" s="84"/>
      <c r="FI94" s="457">
        <f>IF(ISBLANK(FN3),"",COUNTIF(FJ12:FJ90,"=20"))</f>
        <v>36</v>
      </c>
      <c r="FJ94" s="457"/>
      <c r="FK94" s="455">
        <f>IF(ISBLANK(FN3),"",FI94/FI92)</f>
        <v>0.76595744680851063</v>
      </c>
      <c r="FL94" s="455"/>
      <c r="FM94" s="455"/>
      <c r="FN94" s="456"/>
      <c r="FO94" s="84"/>
      <c r="FP94" s="457">
        <f>IF(ISBLANK(DJ3),"",COUNTIF(FQ12:FQ90,"=20"))</f>
        <v>3</v>
      </c>
      <c r="FQ94" s="457"/>
      <c r="FR94" s="455">
        <f>IF(ISBLANK(DJ3),"",FP94/FP92)</f>
        <v>5.8823529411764705E-2</v>
      </c>
      <c r="FS94" s="455"/>
      <c r="FT94" s="455"/>
      <c r="FU94" s="456"/>
      <c r="FV94" s="84"/>
      <c r="FW94" s="457">
        <f>IF(ISBLANK(GB3),"",COUNTIF(FX12:FX90,"=20"))</f>
        <v>0</v>
      </c>
      <c r="FX94" s="457"/>
      <c r="FY94" s="455">
        <f>IF(ISBLANK(GB3),"",FW94/FW92)</f>
        <v>0</v>
      </c>
      <c r="FZ94" s="455"/>
      <c r="GA94" s="455"/>
      <c r="GB94" s="456"/>
      <c r="GC94" s="84"/>
      <c r="GD94" s="457">
        <f>IF(ISBLANK(GI3),"",COUNTIF(GE12:GE90,"=20"))</f>
        <v>35</v>
      </c>
      <c r="GE94" s="457"/>
      <c r="GF94" s="455">
        <f>IF(ISBLANK(GI3),"",GD94/GD92)</f>
        <v>0.77777777777777779</v>
      </c>
      <c r="GG94" s="455"/>
      <c r="GH94" s="455"/>
      <c r="GI94" s="456"/>
      <c r="GJ94" s="84"/>
      <c r="GK94" s="457">
        <f>IF(ISBLANK(GP3),"",COUNTIF(GL12:GL90,"=20"))</f>
        <v>2</v>
      </c>
      <c r="GL94" s="457"/>
      <c r="GM94" s="455">
        <f>IF(ISBLANK(GP3),"",GK94/GK92)</f>
        <v>4.2553191489361701E-2</v>
      </c>
      <c r="GN94" s="455"/>
      <c r="GO94" s="455"/>
      <c r="GP94" s="456"/>
      <c r="GQ94" s="84"/>
      <c r="GR94" s="457">
        <f>IF(ISBLANK(GW3),"",COUNTIF(GS12:GS90,"=20"))</f>
        <v>34</v>
      </c>
      <c r="GS94" s="457"/>
      <c r="GT94" s="455">
        <f>IF(ISBLANK(GI3),"",GR94/GR92)</f>
        <v>0.75555555555555554</v>
      </c>
      <c r="GU94" s="455"/>
      <c r="GV94" s="455"/>
      <c r="GW94" s="456"/>
      <c r="GX94" s="84"/>
      <c r="GY94" s="457">
        <f>IF(ISBLANK(HD3),"",COUNTIF(GZ12:GZ90,"=20"))</f>
        <v>48</v>
      </c>
      <c r="GZ94" s="457"/>
      <c r="HA94" s="455">
        <f>IF(ISBLANK(HD3),"",GY94/GY92)</f>
        <v>0.96</v>
      </c>
      <c r="HB94" s="455"/>
      <c r="HC94" s="455"/>
      <c r="HD94" s="456"/>
      <c r="HE94" s="84"/>
      <c r="HF94" s="457">
        <f>IF(ISBLANK(HK3),"",COUNTIF(HG12:HG90,"=20"))</f>
        <v>24</v>
      </c>
      <c r="HG94" s="457"/>
      <c r="HH94" s="455">
        <f>IF(ISBLANK(HK3),"",HF94/HF92)</f>
        <v>0.5</v>
      </c>
      <c r="HI94" s="455"/>
      <c r="HJ94" s="455"/>
      <c r="HK94" s="456"/>
      <c r="HL94" s="84"/>
      <c r="HM94" s="457">
        <f>IF(ISBLANK(HR3),"",COUNTIF(HN12:HN90,"=20"))</f>
        <v>40</v>
      </c>
      <c r="HN94" s="457"/>
      <c r="HO94" s="455">
        <f>IF(ISBLANK(HR3),"",HM94/HM92)</f>
        <v>0.83333333333333337</v>
      </c>
      <c r="HP94" s="455"/>
      <c r="HQ94" s="455"/>
      <c r="HR94" s="456"/>
      <c r="HS94" s="84"/>
      <c r="HT94" s="457">
        <f>IF(ISBLANK(HY3),"",COUNTIF(HU12:HU90,"=20"))</f>
        <v>42</v>
      </c>
      <c r="HU94" s="457"/>
      <c r="HV94" s="455">
        <f>IF(ISBLANK(HR3),"",HT94/HT92)</f>
        <v>0.91304347826086951</v>
      </c>
      <c r="HW94" s="455"/>
      <c r="HX94" s="455"/>
      <c r="HY94" s="456"/>
      <c r="HZ94" s="84"/>
      <c r="IA94" s="457">
        <f>IF(ISBLANK(IF3),"",COUNTIF(IB12:IB90,"=20"))</f>
        <v>3</v>
      </c>
      <c r="IB94" s="457"/>
      <c r="IC94" s="455">
        <f>IF(ISBLANK(IF3),"",IA94/IA92)</f>
        <v>6.1224489795918366E-2</v>
      </c>
      <c r="ID94" s="455"/>
      <c r="IE94" s="455"/>
      <c r="IF94" s="456"/>
      <c r="IG94" s="84"/>
      <c r="IH94" s="457">
        <f>IF(ISBLANK(IF3),"",COUNTIF(II12:II90,"=20"))</f>
        <v>44</v>
      </c>
      <c r="II94" s="457"/>
      <c r="IJ94" s="455">
        <f>IF(ISBLANK(IF3),"",IH94/IH92)</f>
        <v>0.97777777777777775</v>
      </c>
      <c r="IK94" s="455"/>
      <c r="IL94" s="455"/>
      <c r="IM94" s="456"/>
      <c r="IN94" s="84"/>
      <c r="IO94" s="457">
        <f>IF(ISBLANK(IT3),"",COUNTIF(IP12:IP90,"=20"))</f>
        <v>40</v>
      </c>
      <c r="IP94" s="457"/>
      <c r="IQ94" s="455">
        <f>IF(ISBLANK(IT3),"",IO94/IO92)</f>
        <v>0.86956521739130432</v>
      </c>
      <c r="IR94" s="455"/>
      <c r="IS94" s="455"/>
      <c r="IT94" s="456"/>
      <c r="IU94" s="84"/>
      <c r="IV94" s="457">
        <f>IF(ISBLANK(JA3),"",COUNTIF(IW12:IW90,"=20"))</f>
        <v>0</v>
      </c>
      <c r="IW94" s="457"/>
      <c r="IX94" s="455">
        <f>IF(ISBLANK(JA3),"",IV94/IV92)</f>
        <v>0</v>
      </c>
      <c r="IY94" s="455"/>
      <c r="IZ94" s="455"/>
      <c r="JA94" s="456"/>
      <c r="JB94" s="84"/>
      <c r="JC94" s="457">
        <f>IF(ISBLANK(JH3),"",COUNTIF(JD12:JD90,"=20"))</f>
        <v>33</v>
      </c>
      <c r="JD94" s="457"/>
      <c r="JE94" s="455">
        <f>IF(ISBLANK(JH3),"",JC94/JC92)</f>
        <v>0.7857142857142857</v>
      </c>
      <c r="JF94" s="455"/>
      <c r="JG94" s="455"/>
      <c r="JH94" s="456"/>
      <c r="JI94" s="84"/>
      <c r="JJ94" s="457">
        <f>IF(ISBLANK(JH3),"",COUNTIF(JK12:JK90,"=20"))</f>
        <v>0</v>
      </c>
      <c r="JK94" s="457"/>
      <c r="JL94" s="455" t="e">
        <f>IF(ISBLANK(JH3),"",JJ94/JJ92)</f>
        <v>#DIV/0!</v>
      </c>
      <c r="JM94" s="455"/>
      <c r="JN94" s="455"/>
      <c r="JO94" s="456"/>
      <c r="JP94" s="84"/>
      <c r="JQ94" s="457">
        <f>IF(ISBLANK(JV3),"",COUNTIF(JR12:JR90,"=20"))</f>
        <v>40</v>
      </c>
      <c r="JR94" s="457"/>
      <c r="JS94" s="455">
        <f>IF(ISBLANK(JV3),"",JQ94/JQ92)</f>
        <v>0.95238095238095233</v>
      </c>
      <c r="JT94" s="455"/>
      <c r="JU94" s="455"/>
      <c r="JV94" s="456"/>
      <c r="JW94" s="84"/>
      <c r="JX94" s="457">
        <f>IF(ISBLANK(KQ3),"",COUNTIF(JY12:JY90,"=20"))</f>
        <v>0</v>
      </c>
      <c r="JY94" s="457"/>
      <c r="JZ94" s="455" t="e">
        <f>IF(ISBLANK(KQ3),"",JX94/JX92)</f>
        <v>#DIV/0!</v>
      </c>
      <c r="KA94" s="455"/>
      <c r="KB94" s="455"/>
      <c r="KC94" s="456"/>
      <c r="KD94" s="84"/>
      <c r="KE94" s="457">
        <f>IF(ISBLANK(KJ3),"",COUNTIF(KF12:KF90,"=20"))</f>
        <v>45</v>
      </c>
      <c r="KF94" s="457"/>
      <c r="KG94" s="455">
        <f>IF(ISBLANK(KJ3),"",KE94/KE92)</f>
        <v>0.97826086956521741</v>
      </c>
      <c r="KH94" s="455"/>
      <c r="KI94" s="455"/>
      <c r="KJ94" s="456"/>
      <c r="KK94" s="84"/>
      <c r="KL94" s="457">
        <f>IF(ISBLANK(KQ3),"",COUNTIF(KM12:KM90,"=20"))</f>
        <v>8</v>
      </c>
      <c r="KM94" s="457"/>
      <c r="KN94" s="455">
        <f>IF(ISBLANK(KQ3),"",KL94/KL92)</f>
        <v>0.18604651162790697</v>
      </c>
      <c r="KO94" s="455"/>
      <c r="KP94" s="455"/>
      <c r="KQ94" s="456"/>
      <c r="KR94" s="84"/>
      <c r="KS94" s="457" t="str">
        <f>IF(ISBLANK(KC3),"",COUNTIF(KT12:KT90,"=20"))</f>
        <v/>
      </c>
      <c r="KT94" s="457"/>
      <c r="KU94" s="455" t="str">
        <f>IF(ISBLANK(KC3),"",KS94/KS92)</f>
        <v/>
      </c>
      <c r="KV94" s="455"/>
      <c r="KW94" s="455"/>
      <c r="KX94" s="456"/>
      <c r="KY94" s="85"/>
      <c r="KZ94" s="457" t="str">
        <f>IF(ISBLANK(LE3),"",COUNTIF(LA12:LA90,"=20"))</f>
        <v/>
      </c>
      <c r="LA94" s="457"/>
      <c r="LB94" s="455" t="str">
        <f>IF(ISBLANK(LE3),"",KZ94/KZ92)</f>
        <v/>
      </c>
      <c r="LC94" s="455"/>
      <c r="LD94" s="455"/>
      <c r="LE94" s="456"/>
      <c r="LF94" s="84"/>
      <c r="LG94" s="457" t="str">
        <f>IF(ISBLANK(LE3),"",COUNTIF(LH12:LH90,"=20"))</f>
        <v/>
      </c>
      <c r="LH94" s="457"/>
      <c r="LI94" s="455" t="str">
        <f>IF(ISBLANK(LE3),"",LG94/LG92)</f>
        <v/>
      </c>
      <c r="LJ94" s="455"/>
      <c r="LK94" s="455"/>
      <c r="LL94" s="456"/>
      <c r="LM94" s="84"/>
      <c r="LN94" s="457" t="str">
        <f>IF(ISBLANK(LS3),"",COUNTIF(LO12:LO90,"=20"))</f>
        <v/>
      </c>
      <c r="LO94" s="457"/>
      <c r="LP94" s="455" t="str">
        <f>IF(ISBLANK(LS3),"",LN94/LN92)</f>
        <v/>
      </c>
      <c r="LQ94" s="455"/>
      <c r="LR94" s="455"/>
      <c r="LS94" s="456"/>
      <c r="LT94" s="84"/>
      <c r="LU94" s="457" t="str">
        <f>IF(ISBLANK(LS3),"",COUNTIF(LV12:LV90,"=20"))</f>
        <v/>
      </c>
      <c r="LV94" s="457"/>
      <c r="LW94" s="455" t="str">
        <f>IF(ISBLANK(LS3),"",LU94/LU92)</f>
        <v/>
      </c>
      <c r="LX94" s="455"/>
      <c r="LY94" s="455"/>
      <c r="LZ94" s="456"/>
      <c r="MA94" s="84"/>
      <c r="MB94" s="457" t="str">
        <f>IF(ISBLANK(MG3),"",COUNTIF(MC12:MC90,"=20"))</f>
        <v/>
      </c>
      <c r="MC94" s="457"/>
      <c r="MD94" s="455" t="str">
        <f>IF(ISBLANK(MG3),"",MB94/MB92)</f>
        <v/>
      </c>
      <c r="ME94" s="455"/>
      <c r="MF94" s="455"/>
      <c r="MG94" s="456"/>
      <c r="MH94" s="84"/>
      <c r="MI94" s="457" t="str">
        <f>IF(ISBLANK(MN3),"",COUNTIF(MJ12:MJ90,"=20"))</f>
        <v/>
      </c>
      <c r="MJ94" s="457"/>
      <c r="MK94" s="455" t="str">
        <f>IF(ISBLANK(MN3),"",MI94/MI92)</f>
        <v/>
      </c>
      <c r="ML94" s="455"/>
      <c r="MM94" s="455"/>
      <c r="MN94" s="456"/>
      <c r="MO94" s="84"/>
      <c r="MP94" s="457" t="str">
        <f>IF(ISBLANK(MU3),"",COUNTIF(MQ12:MQ90,"=20"))</f>
        <v/>
      </c>
      <c r="MQ94" s="457"/>
      <c r="MR94" s="455" t="str">
        <f>IF(ISBLANK(MU3),"",MP94/MP92)</f>
        <v/>
      </c>
      <c r="MS94" s="455"/>
      <c r="MT94" s="455"/>
      <c r="MU94" s="456"/>
      <c r="MV94" s="84"/>
      <c r="MW94" s="457" t="str">
        <f>IF(ISBLANK(NP3),"",COUNTIF(MX12:MX90,"=20"))</f>
        <v/>
      </c>
      <c r="MX94" s="457"/>
      <c r="MY94" s="455" t="str">
        <f>IF(ISBLANK(NP3),"",MW94/MW92)</f>
        <v/>
      </c>
      <c r="MZ94" s="455"/>
      <c r="NA94" s="455"/>
      <c r="NB94" s="456"/>
      <c r="NC94" s="84"/>
      <c r="ND94" s="457" t="str">
        <f>IF(ISBLANK(NB3),"",COUNTIF(NE12:NE90,"=20"))</f>
        <v/>
      </c>
      <c r="NE94" s="457"/>
      <c r="NF94" s="455" t="str">
        <f>IF(ISBLANK(NB3),"",ND94/ND92)</f>
        <v/>
      </c>
      <c r="NG94" s="455"/>
      <c r="NH94" s="455"/>
      <c r="NI94" s="456"/>
      <c r="NJ94" s="84"/>
      <c r="NK94" s="457" t="str">
        <f>IF(ISBLANK(OD3),"",COUNTIF(NL12:NL90,"=20"))</f>
        <v/>
      </c>
      <c r="NL94" s="457"/>
      <c r="NM94" s="455" t="str">
        <f>IF(ISBLANK(OD3),"",NK94/NK92)</f>
        <v/>
      </c>
      <c r="NN94" s="455"/>
      <c r="NO94" s="455"/>
      <c r="NP94" s="456"/>
      <c r="NQ94" s="84"/>
      <c r="NR94" s="457" t="str">
        <f>IF(ISBLANK(NI3),"",COUNTIF(NS12:NS90,"=20"))</f>
        <v/>
      </c>
      <c r="NS94" s="457"/>
      <c r="NT94" s="455" t="str">
        <f>IF(ISBLANK(NI3),"",NR94/NR92)</f>
        <v/>
      </c>
      <c r="NU94" s="455"/>
      <c r="NV94" s="455"/>
      <c r="NW94" s="456"/>
      <c r="NX94" s="84"/>
      <c r="NY94" s="457" t="str">
        <f>IF(ISBLANK(OK3),"",COUNTIF(NZ12:NZ90,"=20"))</f>
        <v/>
      </c>
      <c r="NZ94" s="457"/>
      <c r="OA94" s="455" t="str">
        <f>IF(ISBLANK(OK3),"",NY94/NY92)</f>
        <v/>
      </c>
      <c r="OB94" s="455"/>
      <c r="OC94" s="455"/>
      <c r="OD94" s="456"/>
      <c r="OE94" s="84"/>
      <c r="OF94" s="457" t="str">
        <f>IF(ISBLANK(NW3),"",COUNTIF(OG12:OG90,"=20"))</f>
        <v/>
      </c>
      <c r="OG94" s="457"/>
      <c r="OH94" s="455" t="str">
        <f>IF(ISBLANK(NW3),"",OF94/OF92)</f>
        <v/>
      </c>
      <c r="OI94" s="455"/>
      <c r="OJ94" s="455"/>
      <c r="OK94" s="456"/>
      <c r="OL94" s="84"/>
      <c r="OM94" s="457" t="str">
        <f>IF(ISBLANK(OR3),"",COUNTIF(ON12:ON90,"=20"))</f>
        <v/>
      </c>
      <c r="ON94" s="457"/>
      <c r="OO94" s="455" t="str">
        <f>IF(ISBLANK(OR3),"",OM94/OM92)</f>
        <v/>
      </c>
      <c r="OP94" s="455"/>
      <c r="OQ94" s="455"/>
      <c r="OR94" s="456"/>
      <c r="OS94" s="84"/>
      <c r="OT94" s="457" t="str">
        <f>IF(ISBLANK(OY3),"",COUNTIF(OU12:OU90,"=20"))</f>
        <v/>
      </c>
      <c r="OU94" s="457"/>
      <c r="OV94" s="455" t="str">
        <f>IF(ISBLANK(OY3),"",OT94/OT92)</f>
        <v/>
      </c>
      <c r="OW94" s="455"/>
      <c r="OX94" s="455"/>
      <c r="OY94" s="456"/>
      <c r="OZ94" s="84"/>
      <c r="PA94" s="457" t="str">
        <f>IF(ISBLANK(PF3),"",COUNTIF(PB12:PB90,"=20"))</f>
        <v/>
      </c>
      <c r="PB94" s="457"/>
      <c r="PC94" s="455" t="str">
        <f>IF(ISBLANK(PF3),"",PA94/PA92)</f>
        <v/>
      </c>
      <c r="PD94" s="455"/>
      <c r="PE94" s="455"/>
      <c r="PF94" s="456"/>
      <c r="PG94" s="84"/>
      <c r="PH94" s="457" t="str">
        <f>IF(ISBLANK(PM3),"",COUNTIF(PI12:PI90,"=20"))</f>
        <v/>
      </c>
      <c r="PI94" s="457"/>
      <c r="PJ94" s="455" t="str">
        <f>IF(ISBLANK(PM3),"",PH94/PH92)</f>
        <v/>
      </c>
      <c r="PK94" s="455"/>
      <c r="PL94" s="455"/>
      <c r="PM94" s="456"/>
      <c r="PN94" s="84"/>
      <c r="PO94" s="457" t="str">
        <f>IF(ISBLANK(PT3),"",COUNTIF(PP12:PP90,"=20"))</f>
        <v/>
      </c>
      <c r="PP94" s="457"/>
      <c r="PQ94" s="455" t="str">
        <f>IF(ISBLANK(PT3),"",PO94/PO92)</f>
        <v/>
      </c>
      <c r="PR94" s="455"/>
      <c r="PS94" s="455"/>
      <c r="PT94" s="456"/>
      <c r="PU94" s="84"/>
      <c r="PV94" s="457" t="str">
        <f>IF(ISBLANK(QA3),"",COUNTIF(PW12:PW90,"=20"))</f>
        <v/>
      </c>
      <c r="PW94" s="457"/>
      <c r="PX94" s="455" t="str">
        <f>IF(ISBLANK(QA3),"",PV94/PV92)</f>
        <v/>
      </c>
      <c r="PY94" s="455"/>
      <c r="PZ94" s="455"/>
      <c r="QA94" s="456"/>
      <c r="QB94" s="84"/>
      <c r="QC94" s="457" t="str">
        <f>IF(ISBLANK(QH3),"",COUNTIF(QD12:QD90,"=20"))</f>
        <v/>
      </c>
      <c r="QD94" s="457"/>
      <c r="QE94" s="455" t="str">
        <f>IF(ISBLANK(QH3),"",QC94/QC92)</f>
        <v/>
      </c>
      <c r="QF94" s="455"/>
      <c r="QG94" s="455"/>
      <c r="QH94" s="456"/>
      <c r="QI94" s="85"/>
      <c r="QJ94" s="457" t="str">
        <f>IF(ISBLANK(QV3),"",COUNTIF(QK12:QK90,"=20"))</f>
        <v/>
      </c>
      <c r="QK94" s="457"/>
      <c r="QL94" s="455" t="str">
        <f>IF(ISBLANK(QV3),"",QJ94/QJ92)</f>
        <v/>
      </c>
      <c r="QM94" s="455"/>
      <c r="QN94" s="455"/>
      <c r="QO94" s="456"/>
      <c r="QP94" s="85"/>
      <c r="QQ94" s="457" t="str">
        <f>IF(ISBLANK(QO3),"",COUNTIF(QR12:QR90,"=20"))</f>
        <v/>
      </c>
      <c r="QR94" s="457"/>
      <c r="QS94" s="455" t="str">
        <f>IF(ISBLANK(QO3),"",QQ94/QQ92)</f>
        <v/>
      </c>
      <c r="QT94" s="455"/>
      <c r="QU94" s="455"/>
      <c r="QV94" s="456"/>
    </row>
    <row r="95" spans="1:464" ht="15" customHeight="1">
      <c r="A95" s="495"/>
      <c r="B95" s="86" t="s">
        <v>147</v>
      </c>
      <c r="C95" s="80"/>
      <c r="D95" s="457">
        <f>IF(ISBLANK(I3),"",COUNTIF(F12:F90,"=20")+COUNTIF(F12:F90,"=30"))</f>
        <v>0</v>
      </c>
      <c r="E95" s="457"/>
      <c r="F95" s="455" t="e">
        <f>IF(ISBLANK(I3),"",D95/D92)</f>
        <v>#DIV/0!</v>
      </c>
      <c r="G95" s="455"/>
      <c r="H95" s="293"/>
      <c r="I95" s="87"/>
      <c r="J95" s="83"/>
      <c r="K95" s="457">
        <f>IF(ISBLANK(P3),"",COUNTIF(M12:M90,"=20")+COUNTIF(M12:M90,"=30"))</f>
        <v>6</v>
      </c>
      <c r="L95" s="457"/>
      <c r="M95" s="455">
        <f>IF(ISBLANK(P3),"",K95/K92)</f>
        <v>8.9552238805970144E-2</v>
      </c>
      <c r="N95" s="455"/>
      <c r="O95" s="293"/>
      <c r="P95" s="87"/>
      <c r="Q95" s="84"/>
      <c r="R95" s="457">
        <f>IF(ISBLANK(W3),"",COUNTIF(T12:T90,"=20")+COUNTIF(T12:T90,"=30"))</f>
        <v>45</v>
      </c>
      <c r="S95" s="457"/>
      <c r="T95" s="455">
        <f>IF(ISBLANK(W3),"",R95/R92)</f>
        <v>0.72580645161290325</v>
      </c>
      <c r="U95" s="455"/>
      <c r="V95" s="293"/>
      <c r="W95" s="87"/>
      <c r="X95" s="84"/>
      <c r="Y95" s="457">
        <f>IF(ISBLANK(AD3),"",COUNTIF(AA12:AA90,"=20")+COUNTIF(AA12:AA90,"=30"))</f>
        <v>4</v>
      </c>
      <c r="Z95" s="457"/>
      <c r="AA95" s="455">
        <f>IF(ISBLANK(AD3),"",Y95/Y92)</f>
        <v>6.4516129032258063E-2</v>
      </c>
      <c r="AB95" s="455"/>
      <c r="AC95" s="293"/>
      <c r="AD95" s="87"/>
      <c r="AE95" s="84"/>
      <c r="AF95" s="457">
        <f>IF(ISBLANK(AK3),"",COUNTIF(AH12:AH90,"=20")+COUNTIF(AH12:AH90,"=30"))</f>
        <v>27</v>
      </c>
      <c r="AG95" s="457"/>
      <c r="AH95" s="455">
        <f>IF(ISBLANK(AK3),"",AF95/AF92)</f>
        <v>0.46551724137931033</v>
      </c>
      <c r="AI95" s="455"/>
      <c r="AJ95" s="293"/>
      <c r="AK95" s="87"/>
      <c r="AL95" s="84"/>
      <c r="AM95" s="457">
        <f>IF(ISBLANK(AR3),"",COUNTIF(AO12:AO90,"=20")+COUNTIF(AO12:AO90,"=30"))</f>
        <v>3</v>
      </c>
      <c r="AN95" s="457"/>
      <c r="AO95" s="455">
        <f>IF(ISBLANK(AR3),"",AM95/AM92)</f>
        <v>4.8387096774193547E-2</v>
      </c>
      <c r="AP95" s="455"/>
      <c r="AQ95" s="293"/>
      <c r="AR95" s="87"/>
      <c r="AS95" s="84"/>
      <c r="AT95" s="463">
        <f>IF(ISBLANK(AY3),"",COUNTIF(AV12:AV90,"=20")+COUNTIF(AV12:AV90,"=30"))</f>
        <v>43</v>
      </c>
      <c r="AU95" s="457"/>
      <c r="AV95" s="455">
        <f>IF(ISBLANK(AY3),"",AT95/AT92)</f>
        <v>0.71666666666666667</v>
      </c>
      <c r="AW95" s="455"/>
      <c r="AX95" s="293"/>
      <c r="AY95" s="87"/>
      <c r="AZ95" s="84"/>
      <c r="BA95" s="457">
        <f>IF(ISBLANK(BF3),"",COUNTIF(BC12:BC90,"=20")+COUNTIF(BC12:BC90,"=30"))</f>
        <v>41</v>
      </c>
      <c r="BB95" s="457"/>
      <c r="BC95" s="455">
        <f>IF(ISBLANK(BF3),"",BA95/BA92)</f>
        <v>0.80392156862745101</v>
      </c>
      <c r="BD95" s="455"/>
      <c r="BE95" s="293"/>
      <c r="BF95" s="87"/>
      <c r="BG95" s="84"/>
      <c r="BH95" s="457">
        <f>IF(ISBLANK(BM3),"",COUNTIF(BJ12:BJ90,"=20")+COUNTIF(BJ12:BJ90,"=30"))</f>
        <v>41</v>
      </c>
      <c r="BI95" s="457"/>
      <c r="BJ95" s="455">
        <f>IF(ISBLANK(BM3),"",BH95/BH92)</f>
        <v>0.7592592592592593</v>
      </c>
      <c r="BK95" s="455"/>
      <c r="BL95" s="293"/>
      <c r="BM95" s="87"/>
      <c r="BN95" s="84"/>
      <c r="BO95" s="457">
        <f>IF(ISBLANK(BT3),"",COUNTIF(BQ12:BQ90,"=20")+COUNTIF(BQ12:BQ90,"=30"))</f>
        <v>0</v>
      </c>
      <c r="BP95" s="457"/>
      <c r="BQ95" s="455">
        <f>IF(ISBLANK(BT3),"",BO95/BO92)</f>
        <v>0</v>
      </c>
      <c r="BR95" s="455"/>
      <c r="BS95" s="293"/>
      <c r="BT95" s="87"/>
      <c r="BU95" s="84"/>
      <c r="BV95" s="457">
        <f>IF(ISBLANK(CA3),"",COUNTIF(BX12:BX90,"=20")+COUNTIF(BX12:BX90,"=30"))</f>
        <v>13</v>
      </c>
      <c r="BW95" s="457"/>
      <c r="BX95" s="455">
        <f>IF(ISBLANK(CA3),"",BV95/BV92)</f>
        <v>0.22807017543859648</v>
      </c>
      <c r="BY95" s="455"/>
      <c r="BZ95" s="293"/>
      <c r="CA95" s="87"/>
      <c r="CB95" s="84"/>
      <c r="CC95" s="457">
        <f>IF(ISBLANK(CH3),"",COUNTIF(CE12:CE90,"=20")+COUNTIF(CE12:CE90,"=30"))</f>
        <v>28</v>
      </c>
      <c r="CD95" s="457"/>
      <c r="CE95" s="455">
        <f>IF(ISBLANK(CH3),"",CC95/CC92)</f>
        <v>0.51851851851851849</v>
      </c>
      <c r="CF95" s="455"/>
      <c r="CG95" s="293"/>
      <c r="CH95" s="87"/>
      <c r="CI95" s="84"/>
      <c r="CJ95" s="457">
        <f>IF(ISBLANK(CO3),"",COUNTIF(CL12:CL90,"=20")+COUNTIF(CL12:CL90,"=30"))</f>
        <v>40</v>
      </c>
      <c r="CK95" s="457"/>
      <c r="CL95" s="455">
        <f>IF(ISBLANK(CO3),"",CJ95/CJ92)</f>
        <v>0.70175438596491224</v>
      </c>
      <c r="CM95" s="455"/>
      <c r="CN95" s="293"/>
      <c r="CO95" s="87"/>
      <c r="CP95" s="84"/>
      <c r="CQ95" s="457">
        <f>IF(ISBLANK(CV3),"",COUNTIF(CS12:CS90,"=20")+COUNTIF(CS12:CS90,"=30"))</f>
        <v>46</v>
      </c>
      <c r="CR95" s="457"/>
      <c r="CS95" s="455">
        <f>IF(ISBLANK(CV3),"",CQ95/CQ92)</f>
        <v>0.85185185185185186</v>
      </c>
      <c r="CT95" s="455"/>
      <c r="CU95" s="293"/>
      <c r="CV95" s="87"/>
      <c r="CW95" s="84"/>
      <c r="CX95" s="457">
        <f>IF(ISBLANK(DC3),"",COUNTIF(CZ12:CZ90,"=20")+COUNTIF(CZ12:CZ90,"=30"))</f>
        <v>45</v>
      </c>
      <c r="CY95" s="457"/>
      <c r="CZ95" s="455">
        <f>IF(ISBLANK(DC3),"",CX95/CX92)</f>
        <v>0.84905660377358494</v>
      </c>
      <c r="DA95" s="455"/>
      <c r="DB95" s="293"/>
      <c r="DC95" s="87"/>
      <c r="DD95" s="84"/>
      <c r="DE95" s="457">
        <f>IF(ISBLANK(DJ3),"",COUNTIF(DG12:DG90,"=20")+COUNTIF(DG12:DG90,"=30"))</f>
        <v>32</v>
      </c>
      <c r="DF95" s="457"/>
      <c r="DG95" s="455">
        <f>IF(ISBLANK(DJ3),"",DE95/DE92)</f>
        <v>0.61538461538461542</v>
      </c>
      <c r="DH95" s="455"/>
      <c r="DI95" s="293"/>
      <c r="DJ95" s="87"/>
      <c r="DK95" s="84"/>
      <c r="DL95" s="457">
        <f>IF(ISBLANK(DQ3),"",COUNTIF(DN12:DN90,"=20")+COUNTIF(DN12:DN90,"=30"))</f>
        <v>0</v>
      </c>
      <c r="DM95" s="457"/>
      <c r="DN95" s="455">
        <f>IF(ISBLANK(DQ3),"",DL95/DL92)</f>
        <v>0</v>
      </c>
      <c r="DO95" s="455"/>
      <c r="DP95" s="293"/>
      <c r="DQ95" s="87"/>
      <c r="DR95" s="84"/>
      <c r="DS95" s="457">
        <f>IF(ISBLANK(DX3),"",COUNTIF(DU12:DU90,"=20")+COUNTIF(DU12:DU90,"=30"))</f>
        <v>12</v>
      </c>
      <c r="DT95" s="457"/>
      <c r="DU95" s="455">
        <f>IF(ISBLANK(DX3),"",DS95/DS92)</f>
        <v>0.27272727272727271</v>
      </c>
      <c r="DV95" s="455"/>
      <c r="DW95" s="293"/>
      <c r="DX95" s="87"/>
      <c r="DY95" s="84"/>
      <c r="DZ95" s="457">
        <f>IF(ISBLANK(EE3),"",COUNTIF(EB12:EB90,"=20")+COUNTIF(EB12:EB90,"=30"))</f>
        <v>39</v>
      </c>
      <c r="EA95" s="457"/>
      <c r="EB95" s="455">
        <f>IF(ISBLANK(EE3),"",DZ95/DZ92)</f>
        <v>0.75</v>
      </c>
      <c r="EC95" s="455"/>
      <c r="ED95" s="293"/>
      <c r="EE95" s="87"/>
      <c r="EF95" s="84"/>
      <c r="EG95" s="457">
        <f>IF(ISBLANK(EL3),"",COUNTIF(EI12:EI90,"=20")+COUNTIF(EI12:EI90,"=30"))</f>
        <v>3</v>
      </c>
      <c r="EH95" s="457"/>
      <c r="EI95" s="455">
        <f>IF(ISBLANK(EL3),"",EG95/EG92)</f>
        <v>5.8823529411764705E-2</v>
      </c>
      <c r="EJ95" s="455"/>
      <c r="EK95" s="293"/>
      <c r="EL95" s="87"/>
      <c r="EM95" s="84"/>
      <c r="EN95" s="457">
        <f>IF(ISBLANK(ES3),"",COUNTIF(EP12:EP90,"=20")+COUNTIF(EP12:EP90,"=30"))</f>
        <v>32</v>
      </c>
      <c r="EO95" s="457"/>
      <c r="EP95" s="455">
        <f>IF(ISBLANK(ES3),"",EN95/EN92)</f>
        <v>0.62745098039215685</v>
      </c>
      <c r="EQ95" s="455"/>
      <c r="ER95" s="293"/>
      <c r="ES95" s="87"/>
      <c r="ET95" s="84"/>
      <c r="EU95" s="457">
        <f>IF(ISBLANK(EZ3),"",COUNTIF(EW12:EW90,"=20")+COUNTIF(EW12:EW90,"=30"))</f>
        <v>0</v>
      </c>
      <c r="EV95" s="457"/>
      <c r="EW95" s="455">
        <f>IF(ISBLANK(EZ3),"",EU95/EU92)</f>
        <v>0</v>
      </c>
      <c r="EX95" s="455"/>
      <c r="EY95" s="293"/>
      <c r="EZ95" s="87"/>
      <c r="FA95" s="84"/>
      <c r="FB95" s="457">
        <f>IF(ISBLANK(FG3),"",COUNTIF(FD12:FD90,"=20")+COUNTIF(FD12:FD90,"=30")+COUNTIF(FD12:FD90,"=40"))</f>
        <v>3</v>
      </c>
      <c r="FC95" s="457"/>
      <c r="FD95" s="455">
        <f>IF(ISBLANK(FG3),"",FB95/FB92)</f>
        <v>6.3829787234042548E-2</v>
      </c>
      <c r="FE95" s="455"/>
      <c r="FF95" s="293"/>
      <c r="FG95" s="87"/>
      <c r="FH95" s="84"/>
      <c r="FI95" s="457">
        <f>IF(ISBLANK(FN3),"",COUNTIF(FK12:FK90,"=20")+COUNTIF(FK12:FK90,"=30"))</f>
        <v>30</v>
      </c>
      <c r="FJ95" s="457"/>
      <c r="FK95" s="455">
        <f>IF(ISBLANK(FN3),"",FI95/FI92)</f>
        <v>0.63829787234042556</v>
      </c>
      <c r="FL95" s="455"/>
      <c r="FM95" s="293"/>
      <c r="FN95" s="87"/>
      <c r="FO95" s="84"/>
      <c r="FP95" s="457">
        <f>IF(ISBLANK(DJ3),"",COUNTIF(FR12:FR90,"=20")+COUNTIF(FR12:FR90,"=30"))</f>
        <v>3</v>
      </c>
      <c r="FQ95" s="457"/>
      <c r="FR95" s="455">
        <f>IF(ISBLANK(DJ3),"",FP95/FP92)</f>
        <v>5.8823529411764705E-2</v>
      </c>
      <c r="FS95" s="455"/>
      <c r="FT95" s="293"/>
      <c r="FU95" s="87"/>
      <c r="FV95" s="84"/>
      <c r="FW95" s="457">
        <f>IF(ISBLANK(GB3),"",COUNTIF(FY12:FY90,"=20")+COUNTIF(FY12:FY90,"=30"))</f>
        <v>0</v>
      </c>
      <c r="FX95" s="457"/>
      <c r="FY95" s="455">
        <f>IF(ISBLANK(GB3),"",FW95/FW92)</f>
        <v>0</v>
      </c>
      <c r="FZ95" s="455"/>
      <c r="GA95" s="293"/>
      <c r="GB95" s="87"/>
      <c r="GC95" s="84"/>
      <c r="GD95" s="457">
        <f>IF(ISBLANK(GI3),"",COUNTIF(GF12:GF90,"=20")+COUNTIF(GF12:GF90,"=30"))</f>
        <v>30</v>
      </c>
      <c r="GE95" s="457"/>
      <c r="GF95" s="455">
        <f>IF(ISBLANK(GI3),"",GD95/GD92)</f>
        <v>0.66666666666666663</v>
      </c>
      <c r="GG95" s="455"/>
      <c r="GH95" s="293"/>
      <c r="GI95" s="87"/>
      <c r="GJ95" s="84"/>
      <c r="GK95" s="457">
        <f>IF(ISBLANK(GP3),"",COUNTIF(GM12:GM90,"=20")+COUNTIF(GM12:GM90,"=30"))</f>
        <v>28</v>
      </c>
      <c r="GL95" s="457"/>
      <c r="GM95" s="455">
        <f>IF(ISBLANK(GP3),"",GK95/GK92)</f>
        <v>0.5957446808510638</v>
      </c>
      <c r="GN95" s="455"/>
      <c r="GO95" s="293"/>
      <c r="GP95" s="87"/>
      <c r="GQ95" s="84"/>
      <c r="GR95" s="457">
        <f>IF(ISBLANK(GW3),"",COUNTIF(GT12:GT90,"=20")+COUNTIF(GT12:GT90,"=30"))</f>
        <v>13</v>
      </c>
      <c r="GS95" s="457"/>
      <c r="GT95" s="455">
        <f>IF(ISBLANK(GI3),"",GR95/GR92)</f>
        <v>0.28888888888888886</v>
      </c>
      <c r="GU95" s="455"/>
      <c r="GV95" s="293"/>
      <c r="GW95" s="87"/>
      <c r="GX95" s="84"/>
      <c r="GY95" s="457">
        <f>IF(ISBLANK(HD3),"",COUNTIF(HA12:HA90,"=20")+COUNTIF(HA12:HA90,"=30"))</f>
        <v>34</v>
      </c>
      <c r="GZ95" s="457"/>
      <c r="HA95" s="455">
        <f>IF(ISBLANK(HD3),"",GY95/GY92)</f>
        <v>0.68</v>
      </c>
      <c r="HB95" s="455"/>
      <c r="HC95" s="293"/>
      <c r="HD95" s="87"/>
      <c r="HE95" s="84"/>
      <c r="HF95" s="457">
        <f>IF(ISBLANK(HK3),"",COUNTIF(HH12:HH90,"=20")+COUNTIF(HH12:HH90,"=30"))</f>
        <v>3</v>
      </c>
      <c r="HG95" s="457"/>
      <c r="HH95" s="455">
        <f>IF(ISBLANK(HK3),"",HF95/HF92)</f>
        <v>6.25E-2</v>
      </c>
      <c r="HI95" s="455"/>
      <c r="HJ95" s="293"/>
      <c r="HK95" s="87"/>
      <c r="HL95" s="84"/>
      <c r="HM95" s="457">
        <f>IF(ISBLANK(HR3),"",COUNTIF(HO12:HO90,"=20")+COUNTIF(HO12:HO90,"=30"))</f>
        <v>5</v>
      </c>
      <c r="HN95" s="457"/>
      <c r="HO95" s="455">
        <f>IF(ISBLANK(HR3),"",HM95/HM92)</f>
        <v>0.10416666666666667</v>
      </c>
      <c r="HP95" s="455"/>
      <c r="HQ95" s="293"/>
      <c r="HR95" s="87"/>
      <c r="HS95" s="84"/>
      <c r="HT95" s="457">
        <f>IF(ISBLANK(HY3),"",COUNTIF(HV12:HV90,"=20")+COUNTIF(HV12:HV90,"=30"))</f>
        <v>37</v>
      </c>
      <c r="HU95" s="457"/>
      <c r="HV95" s="455">
        <f>IF(ISBLANK(HR3),"",HT95/HT92)</f>
        <v>0.80434782608695654</v>
      </c>
      <c r="HW95" s="455"/>
      <c r="HX95" s="293"/>
      <c r="HY95" s="87"/>
      <c r="HZ95" s="84"/>
      <c r="IA95" s="457">
        <f>IF(ISBLANK(IF3),"",COUNTIF(IC12:IC90,"=20")+COUNTIF(IC12:IC90,"=30"))</f>
        <v>7</v>
      </c>
      <c r="IB95" s="457"/>
      <c r="IC95" s="455">
        <f>IF(ISBLANK(IF3),"",IA95/IA92)</f>
        <v>0.14285714285714285</v>
      </c>
      <c r="ID95" s="455"/>
      <c r="IE95" s="293"/>
      <c r="IF95" s="87"/>
      <c r="IG95" s="84"/>
      <c r="IH95" s="457">
        <f>IF(ISBLANK(IF3),"",COUNTIF(IJ12:IJ90,"=20")+COUNTIF(IJ12:IJ90,"=30"))</f>
        <v>36</v>
      </c>
      <c r="II95" s="457"/>
      <c r="IJ95" s="455">
        <f>IF(ISBLANK(IF3),"",IH95/IH92)</f>
        <v>0.8</v>
      </c>
      <c r="IK95" s="455"/>
      <c r="IL95" s="293"/>
      <c r="IM95" s="87"/>
      <c r="IN95" s="84"/>
      <c r="IO95" s="457">
        <f>IF(ISBLANK(IT3),"",COUNTIF(IQ12:IQ90,"=20")+COUNTIF(IQ12:IQ90,"=30"))</f>
        <v>19</v>
      </c>
      <c r="IP95" s="457"/>
      <c r="IQ95" s="455">
        <f>IF(ISBLANK(IT3),"",IO95/IO92)</f>
        <v>0.41304347826086957</v>
      </c>
      <c r="IR95" s="455"/>
      <c r="IS95" s="293"/>
      <c r="IT95" s="87"/>
      <c r="IU95" s="84"/>
      <c r="IV95" s="457">
        <f>IF(ISBLANK(JA3),"",COUNTIF(IX12:IX90,"=20")+COUNTIF(IX12:IX90,"=30"))</f>
        <v>1</v>
      </c>
      <c r="IW95" s="457"/>
      <c r="IX95" s="455">
        <f>IF(ISBLANK(JA3),"",IV95/IV92)</f>
        <v>2.0408163265306121E-2</v>
      </c>
      <c r="IY95" s="455"/>
      <c r="IZ95" s="293"/>
      <c r="JA95" s="87"/>
      <c r="JB95" s="84"/>
      <c r="JC95" s="457">
        <f>IF(ISBLANK(JH3),"",COUNTIF(JE12:JE90,"=20")+COUNTIF(JE12:JE90,"=30"))</f>
        <v>40</v>
      </c>
      <c r="JD95" s="457"/>
      <c r="JE95" s="455">
        <f>IF(ISBLANK(JH3),"",JC95/JC92)</f>
        <v>0.95238095238095233</v>
      </c>
      <c r="JF95" s="455"/>
      <c r="JG95" s="293"/>
      <c r="JH95" s="87"/>
      <c r="JI95" s="84"/>
      <c r="JJ95" s="457">
        <f>IF(ISBLANK(JH3),"",COUNTIF(JL12:JL90,"=20")+COUNTIF(JL12:JL90,"=30"))</f>
        <v>0</v>
      </c>
      <c r="JK95" s="457"/>
      <c r="JL95" s="455" t="e">
        <f>IF(ISBLANK(JH3),"",JJ95/JJ92)</f>
        <v>#DIV/0!</v>
      </c>
      <c r="JM95" s="455"/>
      <c r="JN95" s="293"/>
      <c r="JO95" s="87"/>
      <c r="JP95" s="84"/>
      <c r="JQ95" s="457">
        <f>IF(ISBLANK(JV3),"",COUNTIF(JS12:JS90,"=20")+COUNTIF(JS12:JS90,"=30"))</f>
        <v>22</v>
      </c>
      <c r="JR95" s="457"/>
      <c r="JS95" s="455">
        <f>IF(ISBLANK(JV3),"",JQ95/JQ92)</f>
        <v>0.52380952380952384</v>
      </c>
      <c r="JT95" s="455"/>
      <c r="JU95" s="293"/>
      <c r="JV95" s="87"/>
      <c r="JW95" s="84"/>
      <c r="JX95" s="457">
        <f>IF(ISBLANK(KQ3),"",COUNTIF(JZ12:JZ90,"=20")+COUNTIF(JZ12:JZ90,"=30"))</f>
        <v>0</v>
      </c>
      <c r="JY95" s="457"/>
      <c r="JZ95" s="455" t="e">
        <f>IF(ISBLANK(KQ3),"",JX95/JX92)</f>
        <v>#DIV/0!</v>
      </c>
      <c r="KA95" s="455"/>
      <c r="KB95" s="293"/>
      <c r="KC95" s="87"/>
      <c r="KD95" s="84"/>
      <c r="KE95" s="457">
        <f>IF(ISBLANK(KJ3),"",COUNTIF(KG12:KG90,"=20")+COUNTIF(KG12:KG90,"=30"))</f>
        <v>31</v>
      </c>
      <c r="KF95" s="457"/>
      <c r="KG95" s="455">
        <f>IF(ISBLANK(KJ3),"",KE95/KE92)</f>
        <v>0.67391304347826086</v>
      </c>
      <c r="KH95" s="455"/>
      <c r="KI95" s="293"/>
      <c r="KJ95" s="87"/>
      <c r="KK95" s="84"/>
      <c r="KL95" s="457">
        <f>IF(ISBLANK(KQ3),"",COUNTIF(KN12:KN90,"=20")+COUNTIF(KN12:KN90,"=30"))</f>
        <v>0</v>
      </c>
      <c r="KM95" s="457"/>
      <c r="KN95" s="455">
        <f>IF(ISBLANK(KQ3),"",KL95/KL92)</f>
        <v>0</v>
      </c>
      <c r="KO95" s="455"/>
      <c r="KP95" s="293"/>
      <c r="KQ95" s="87"/>
      <c r="KR95" s="84"/>
      <c r="KS95" s="457" t="str">
        <f>IF(ISBLANK(KC3),"",COUNTIF(KU12:KU90,"=20")+COUNTIF(KU12:KU90,"=30"))</f>
        <v/>
      </c>
      <c r="KT95" s="457"/>
      <c r="KU95" s="455" t="str">
        <f>IF(ISBLANK(KC3),"",KS95/KS92)</f>
        <v/>
      </c>
      <c r="KV95" s="455"/>
      <c r="KW95" s="293"/>
      <c r="KX95" s="87"/>
      <c r="KY95" s="85"/>
      <c r="KZ95" s="457" t="str">
        <f>IF(ISBLANK(LE3),"",COUNTIF(LB12:LB90,"=20")+COUNTIF(LB12:LB90,"=30"))</f>
        <v/>
      </c>
      <c r="LA95" s="457"/>
      <c r="LB95" s="455" t="str">
        <f>IF(ISBLANK(LE3),"",KZ95/KZ92)</f>
        <v/>
      </c>
      <c r="LC95" s="455"/>
      <c r="LD95" s="293"/>
      <c r="LE95" s="87"/>
      <c r="LF95" s="84"/>
      <c r="LG95" s="457" t="str">
        <f>IF(ISBLANK(LE3),"",COUNTIF(LI12:LI90,"=20")+COUNTIF(LI12:LI90,"=30"))</f>
        <v/>
      </c>
      <c r="LH95" s="457"/>
      <c r="LI95" s="455" t="str">
        <f>IF(ISBLANK(LE3),"",LG95/LG92)</f>
        <v/>
      </c>
      <c r="LJ95" s="455"/>
      <c r="LK95" s="293"/>
      <c r="LL95" s="87"/>
      <c r="LM95" s="84"/>
      <c r="LN95" s="457" t="str">
        <f>IF(ISBLANK(LS3),"",COUNTIF(LP12:LP90,"=20")+COUNTIF(LP12:LP90,"=30"))</f>
        <v/>
      </c>
      <c r="LO95" s="457"/>
      <c r="LP95" s="455" t="str">
        <f>IF(ISBLANK(LS3),"",LN95/LN92)</f>
        <v/>
      </c>
      <c r="LQ95" s="455"/>
      <c r="LR95" s="293"/>
      <c r="LS95" s="87"/>
      <c r="LT95" s="84"/>
      <c r="LU95" s="457" t="str">
        <f>IF(ISBLANK(LS3),"",COUNTIF(LW12:LW90,"=20")+COUNTIF(LW12:LW90,"=30"))</f>
        <v/>
      </c>
      <c r="LV95" s="457"/>
      <c r="LW95" s="455" t="str">
        <f>IF(ISBLANK(LS3),"",LU95/LU92)</f>
        <v/>
      </c>
      <c r="LX95" s="455"/>
      <c r="LY95" s="293"/>
      <c r="LZ95" s="87"/>
      <c r="MA95" s="84"/>
      <c r="MB95" s="457" t="str">
        <f>IF(ISBLANK(MG3),"",COUNTIF(MD12:MD90,"=20")+COUNTIF(MD12:MD90,"=30"))</f>
        <v/>
      </c>
      <c r="MC95" s="457"/>
      <c r="MD95" s="455" t="str">
        <f>IF(ISBLANK(MG3),"",MB95/MB92)</f>
        <v/>
      </c>
      <c r="ME95" s="455"/>
      <c r="MF95" s="293"/>
      <c r="MG95" s="87"/>
      <c r="MH95" s="84"/>
      <c r="MI95" s="457" t="str">
        <f>IF(ISBLANK(MN3),"",COUNTIF(MK12:MK90,"=20")+COUNTIF(MK12:MK90,"=30"))</f>
        <v/>
      </c>
      <c r="MJ95" s="457"/>
      <c r="MK95" s="455" t="str">
        <f>IF(ISBLANK(MN3),"",MI95/MI92)</f>
        <v/>
      </c>
      <c r="ML95" s="455"/>
      <c r="MM95" s="293"/>
      <c r="MN95" s="87"/>
      <c r="MO95" s="84"/>
      <c r="MP95" s="457" t="str">
        <f>IF(ISBLANK(MU3),"",COUNTIF(MR12:MR90,"=20")+COUNTIF(MR12:MR90,"=30"))</f>
        <v/>
      </c>
      <c r="MQ95" s="457"/>
      <c r="MR95" s="455" t="str">
        <f>IF(ISBLANK(MU3),"",MP95/MP92)</f>
        <v/>
      </c>
      <c r="MS95" s="455"/>
      <c r="MT95" s="293"/>
      <c r="MU95" s="87"/>
      <c r="MV95" s="84"/>
      <c r="MW95" s="457" t="str">
        <f>IF(ISBLANK(NP3),"",COUNTIF(MY12:MY90,"=20")+COUNTIF(MY12:MY90,"=30"))</f>
        <v/>
      </c>
      <c r="MX95" s="457"/>
      <c r="MY95" s="455" t="str">
        <f>IF(ISBLANK(NP3),"",MW95/MW92)</f>
        <v/>
      </c>
      <c r="MZ95" s="455"/>
      <c r="NA95" s="293"/>
      <c r="NB95" s="87"/>
      <c r="NC95" s="84"/>
      <c r="ND95" s="457" t="str">
        <f>IF(ISBLANK(NB3),"",COUNTIF(NF12:NF90,"=20")+COUNTIF(NF12:NF90,"=30"))</f>
        <v/>
      </c>
      <c r="NE95" s="457"/>
      <c r="NF95" s="455" t="str">
        <f>IF(ISBLANK(NB3),"",ND95/ND92)</f>
        <v/>
      </c>
      <c r="NG95" s="455"/>
      <c r="NH95" s="293"/>
      <c r="NI95" s="87"/>
      <c r="NJ95" s="84"/>
      <c r="NK95" s="457" t="str">
        <f>IF(ISBLANK(OD3),"",COUNTIF(NM12:NM90,"=20")+COUNTIF(NM12:NM90,"=30"))</f>
        <v/>
      </c>
      <c r="NL95" s="457"/>
      <c r="NM95" s="455" t="str">
        <f>IF(ISBLANK(OD3),"",NK95/NK92)</f>
        <v/>
      </c>
      <c r="NN95" s="455"/>
      <c r="NO95" s="293"/>
      <c r="NP95" s="87"/>
      <c r="NQ95" s="84"/>
      <c r="NR95" s="457" t="str">
        <f>IF(ISBLANK(NI3),"",COUNTIF(NT12:NT90,"=20")+COUNTIF(NT12:NT90,"=30"))</f>
        <v/>
      </c>
      <c r="NS95" s="457"/>
      <c r="NT95" s="455" t="str">
        <f>IF(ISBLANK(NI3),"",NR95/NR92)</f>
        <v/>
      </c>
      <c r="NU95" s="455"/>
      <c r="NV95" s="293"/>
      <c r="NW95" s="87"/>
      <c r="NX95" s="84"/>
      <c r="NY95" s="457" t="str">
        <f>IF(ISBLANK(OK3),"",COUNTIF(OA12:OA90,"=20")+COUNTIF(OA12:OA90,"=30"))</f>
        <v/>
      </c>
      <c r="NZ95" s="457"/>
      <c r="OA95" s="455" t="str">
        <f>IF(ISBLANK(OK3),"",NY95/NY92)</f>
        <v/>
      </c>
      <c r="OB95" s="455"/>
      <c r="OC95" s="293"/>
      <c r="OD95" s="87"/>
      <c r="OE95" s="84"/>
      <c r="OF95" s="457" t="str">
        <f>IF(ISBLANK(NW3),"",COUNTIF(OH12:OH90,"=20")+COUNTIF(OH12:OH90,"=30"))</f>
        <v/>
      </c>
      <c r="OG95" s="457"/>
      <c r="OH95" s="455" t="str">
        <f>IF(ISBLANK(NW3),"",OF95/OF92)</f>
        <v/>
      </c>
      <c r="OI95" s="455"/>
      <c r="OJ95" s="293"/>
      <c r="OK95" s="87"/>
      <c r="OL95" s="84"/>
      <c r="OM95" s="457" t="str">
        <f>IF(ISBLANK(OR3),"",COUNTIF(OO12:OO90,"=20")+COUNTIF(OO12:OO90,"=30"))</f>
        <v/>
      </c>
      <c r="ON95" s="457"/>
      <c r="OO95" s="455" t="str">
        <f>IF(ISBLANK(OR3),"",OM95/OM92)</f>
        <v/>
      </c>
      <c r="OP95" s="455"/>
      <c r="OQ95" s="293"/>
      <c r="OR95" s="87"/>
      <c r="OS95" s="84"/>
      <c r="OT95" s="457" t="str">
        <f>IF(ISBLANK(OY3),"",COUNTIF(OV12:OV90,"=20")+COUNTIF(OV12:OV90,"=30"))</f>
        <v/>
      </c>
      <c r="OU95" s="457"/>
      <c r="OV95" s="455" t="str">
        <f>IF(ISBLANK(OY3),"",OT95/OT92)</f>
        <v/>
      </c>
      <c r="OW95" s="455"/>
      <c r="OX95" s="293"/>
      <c r="OY95" s="87"/>
      <c r="OZ95" s="84"/>
      <c r="PA95" s="457" t="str">
        <f>IF(ISBLANK(PF3),"",COUNTIF(PC12:PC90,"=20")+COUNTIF(PC12:PC90,"=30"))</f>
        <v/>
      </c>
      <c r="PB95" s="457"/>
      <c r="PC95" s="455" t="str">
        <f>IF(ISBLANK(PF3),"",PA95/PA92)</f>
        <v/>
      </c>
      <c r="PD95" s="455"/>
      <c r="PE95" s="293"/>
      <c r="PF95" s="87"/>
      <c r="PG95" s="84"/>
      <c r="PH95" s="457" t="str">
        <f>IF(ISBLANK(PM3),"",COUNTIF(PJ12:PJ90,"=20")+COUNTIF(PJ12:PJ90,"=30"))</f>
        <v/>
      </c>
      <c r="PI95" s="457"/>
      <c r="PJ95" s="455" t="str">
        <f>IF(ISBLANK(PM3),"",PH95/PH92)</f>
        <v/>
      </c>
      <c r="PK95" s="455"/>
      <c r="PL95" s="293"/>
      <c r="PM95" s="87"/>
      <c r="PN95" s="84"/>
      <c r="PO95" s="457" t="str">
        <f>IF(ISBLANK(PT3),"",COUNTIF(PQ12:PQ90,"=20")+COUNTIF(PQ12:PQ90,"=30"))</f>
        <v/>
      </c>
      <c r="PP95" s="457"/>
      <c r="PQ95" s="455" t="str">
        <f>IF(ISBLANK(PT3),"",PO95/PO92)</f>
        <v/>
      </c>
      <c r="PR95" s="455"/>
      <c r="PS95" s="293"/>
      <c r="PT95" s="87"/>
      <c r="PU95" s="84"/>
      <c r="PV95" s="457" t="str">
        <f>IF(ISBLANK(QA3),"",COUNTIF(PX12:PX90,"=20")+COUNTIF(PX12:PX90,"=30"))</f>
        <v/>
      </c>
      <c r="PW95" s="457"/>
      <c r="PX95" s="455" t="str">
        <f>IF(ISBLANK(QA3),"",PV95/PV92)</f>
        <v/>
      </c>
      <c r="PY95" s="455"/>
      <c r="PZ95" s="293"/>
      <c r="QA95" s="87"/>
      <c r="QB95" s="84"/>
      <c r="QC95" s="457" t="str">
        <f>IF(ISBLANK(QH3),"",COUNTIF(QE12:QE90,"=20")+COUNTIF(QE12:QE90,"=30"))</f>
        <v/>
      </c>
      <c r="QD95" s="457"/>
      <c r="QE95" s="455" t="str">
        <f>IF(ISBLANK(QH3),"",QC95/QC92)</f>
        <v/>
      </c>
      <c r="QF95" s="455"/>
      <c r="QG95" s="293"/>
      <c r="QH95" s="87"/>
      <c r="QI95" s="85"/>
      <c r="QJ95" s="457" t="str">
        <f>IF(ISBLANK(QV3),"",COUNTIF(QL12:QL90,"=20")+COUNTIF(QL12:QL90,"=30"))</f>
        <v/>
      </c>
      <c r="QK95" s="457"/>
      <c r="QL95" s="455" t="str">
        <f>IF(ISBLANK(QV3),"",QJ95/QJ92)</f>
        <v/>
      </c>
      <c r="QM95" s="455"/>
      <c r="QN95" s="293"/>
      <c r="QO95" s="87"/>
      <c r="QP95" s="85"/>
      <c r="QQ95" s="457" t="str">
        <f>IF(ISBLANK(QO3),"",COUNTIF(QS12:QS90,"=20")+COUNTIF(QS12:QS90,"=30"))</f>
        <v/>
      </c>
      <c r="QR95" s="457"/>
      <c r="QS95" s="455" t="str">
        <f>IF(ISBLANK(QO3),"",QQ95/QQ92)</f>
        <v/>
      </c>
      <c r="QT95" s="455"/>
      <c r="QU95" s="293"/>
      <c r="QV95" s="87"/>
    </row>
    <row r="96" spans="1:464" ht="15" customHeight="1">
      <c r="A96" s="495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8" t="str">
        <f>IF(ISBLANK(D6),"",D6)</f>
        <v>TAA</v>
      </c>
      <c r="H96" s="458"/>
      <c r="I96" s="459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8" t="str">
        <f>IF(ISBLANK(K6),"",K6)</f>
        <v>Díaz</v>
      </c>
      <c r="O96" s="458"/>
      <c r="P96" s="459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8" t="str">
        <f>IF(ISBLANK(R6),"",R6)</f>
        <v>Díaz</v>
      </c>
      <c r="V96" s="458"/>
      <c r="W96" s="459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8" t="str">
        <f>IF(ISBLANK(Y6),"",Y6)</f>
        <v>Nunez</v>
      </c>
      <c r="AC96" s="458"/>
      <c r="AD96" s="459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8" t="str">
        <f>IF(ISBLANK(AF6),"",AF6)</f>
        <v>Szoboszlai</v>
      </c>
      <c r="AJ96" s="458"/>
      <c r="AK96" s="459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8" t="str">
        <f>IF(ISBLANK(AM6),"",AM6)</f>
        <v>Gakpo</v>
      </c>
      <c r="AQ96" s="458"/>
      <c r="AR96" s="459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8" t="str">
        <f>IF(ISBLANK(AT6),"",AT6)</f>
        <v>Nunez</v>
      </c>
      <c r="AX96" s="458"/>
      <c r="AY96" s="459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8" t="str">
        <f>IF(ISBLANK(BA6),"",BA6)</f>
        <v>Salah</v>
      </c>
      <c r="BE96" s="458"/>
      <c r="BF96" s="459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8" t="str">
        <f>IF(ISBLANK(BH6),"",BH6)</f>
        <v>Gakpo</v>
      </c>
      <c r="BL96" s="458"/>
      <c r="BM96" s="459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8" t="str">
        <f>IF(ISBLANK(BO6),"",BO6)</f>
        <v>Gakpo</v>
      </c>
      <c r="BS96" s="458"/>
      <c r="BT96" s="459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8" t="str">
        <f>IF(ISBLANK(BV6),"",BV6)</f>
        <v>Gravenberch</v>
      </c>
      <c r="BZ96" s="458"/>
      <c r="CA96" s="459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8" t="str">
        <f>IF(ISBLANK(CC6),"",CC6)</f>
        <v>Salah</v>
      </c>
      <c r="CG96" s="458"/>
      <c r="CH96" s="459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8" t="str">
        <f>IF(ISBLANK(CJ6),"",CJ6)</f>
        <v>Salah</v>
      </c>
      <c r="CN96" s="458"/>
      <c r="CO96" s="459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8" t="str">
        <f>IF(ISBLANK(CQ6),"",CQ6)</f>
        <v>Jota</v>
      </c>
      <c r="CU96" s="458"/>
      <c r="CV96" s="459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8" t="str">
        <f>IF(ISBLANK(CX6),"",CX6)</f>
        <v>Jota</v>
      </c>
      <c r="DB96" s="458"/>
      <c r="DC96" s="459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8" t="str">
        <f>IF(ISBLANK(DE6),"",DE6)</f>
        <v>Gakpo</v>
      </c>
      <c r="DI96" s="458"/>
      <c r="DJ96" s="459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8" t="str">
        <f>IF(ISBLANK(DL6),"",DL6)</f>
        <v>Díaz</v>
      </c>
      <c r="DP96" s="458"/>
      <c r="DQ96" s="459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8" t="str">
        <f>IF(ISBLANK(DS6),"",DS6)</f>
        <v>Jota</v>
      </c>
      <c r="DW96" s="458"/>
      <c r="DX96" s="459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8" t="str">
        <f>IF(ISBLANK(DZ6),"",DZ6)</f>
        <v>Salah</v>
      </c>
      <c r="ED96" s="458"/>
      <c r="EE96" s="459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8" t="str">
        <f>IF(ISBLANK(EG6),"",EG6)</f>
        <v>TAA</v>
      </c>
      <c r="EK96" s="458"/>
      <c r="EL96" s="459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8" t="str">
        <f>IF(ISBLANK(EN6),"",EN6)</f>
        <v>Díaz</v>
      </c>
      <c r="ER96" s="458"/>
      <c r="ES96" s="459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8" t="str">
        <f>IF(ISBLANK(EU6),"",EU6)</f>
        <v>MacAllister</v>
      </c>
      <c r="EY96" s="458"/>
      <c r="EZ96" s="459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8" t="str">
        <f>IF(ISBLANK(FB6),"",FB6)</f>
        <v>van Dijk</v>
      </c>
      <c r="FF96" s="458"/>
      <c r="FG96" s="459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8" t="str">
        <f>IF(ISBLANK(FI6),"",FI6)</f>
        <v>Salah</v>
      </c>
      <c r="FM96" s="458"/>
      <c r="FN96" s="459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8" t="str">
        <f>IF(ISBLANK(FP6),"",FP6)</f>
        <v>Quansah</v>
      </c>
      <c r="FT96" s="458"/>
      <c r="FU96" s="459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8" t="str">
        <f>IF(ISBLANK(FW6),"",FW6)</f>
        <v/>
      </c>
      <c r="GA96" s="458"/>
      <c r="GB96" s="459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8" t="str">
        <f>IF(ISBLANK(GD6),"",GD6)</f>
        <v>Bowen</v>
      </c>
      <c r="GH96" s="458"/>
      <c r="GI96" s="459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58" t="str">
        <f>IF(ISBLANK(GK6),"",GK6)</f>
        <v>Salah</v>
      </c>
      <c r="GO96" s="458"/>
      <c r="GP96" s="459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58" t="str">
        <f>IF(ISBLANK(GR6),"",GR6)</f>
        <v>Nunez</v>
      </c>
      <c r="GV96" s="458"/>
      <c r="GW96" s="459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58" t="str">
        <f>IF(ISBLANK(GY6),"",GY6)</f>
        <v>Salah</v>
      </c>
      <c r="HC96" s="458"/>
      <c r="HD96" s="459"/>
      <c r="HE96" s="84"/>
      <c r="HF96" s="88"/>
      <c r="HG96" s="374">
        <f>IF(ISBLANK(HF6),"",COUNTIF(Tipy!$GE$6:$GE$84,Výsledky!HI96))</f>
        <v>3</v>
      </c>
      <c r="HH96" s="89">
        <f>IF(ISBLANK(HF6),"",HG96/HF92)</f>
        <v>6.25E-2</v>
      </c>
      <c r="HI96" s="458" t="str">
        <f>IF(ISBLANK(HF6),"",HF6)</f>
        <v>Díaz</v>
      </c>
      <c r="HJ96" s="458"/>
      <c r="HK96" s="459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58" t="str">
        <f>IF(ISBLANK(HM6),"",HM6)</f>
        <v>Jones</v>
      </c>
      <c r="HQ96" s="458"/>
      <c r="HR96" s="459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58" t="str">
        <f>IF(ISBLANK(HT6),"",HT6)</f>
        <v>Nunez</v>
      </c>
      <c r="HX96" s="458"/>
      <c r="HY96" s="459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58" t="str">
        <f>IF(ISBLANK(IA6),"",IA6)</f>
        <v>Díaz</v>
      </c>
      <c r="IE96" s="458"/>
      <c r="IF96" s="459"/>
      <c r="IG96" s="84"/>
      <c r="IH96" s="88"/>
      <c r="II96" s="374">
        <f>IF(ISBLANK(IH6),"",COUNTIF(Tipy!$HC$6:$HC$84,Výsledky!IK96))</f>
        <v>1</v>
      </c>
      <c r="IJ96" s="89">
        <f>IF(ISBLANK(IH6),"",II96/IH92)</f>
        <v>2.2222222222222223E-2</v>
      </c>
      <c r="IK96" s="458" t="str">
        <f>IF(ISBLANK(IH6),"",IH6)</f>
        <v>Jones</v>
      </c>
      <c r="IL96" s="458"/>
      <c r="IM96" s="459"/>
      <c r="IN96" s="84"/>
      <c r="IO96" s="88"/>
      <c r="IP96" s="293">
        <f>IF(ISBLANK(IO6),"",COUNTIF(Tipy!$HI$6:$HI$84,Výsledky!IR96))</f>
        <v>18</v>
      </c>
      <c r="IQ96" s="89">
        <f>IF(ISBLANK(IO6),"",IP96/IO92)</f>
        <v>0.39130434782608697</v>
      </c>
      <c r="IR96" s="458" t="str">
        <f>IF(ISBLANK(IO6),"",IO6)</f>
        <v>Jota</v>
      </c>
      <c r="IS96" s="458"/>
      <c r="IT96" s="459"/>
      <c r="IU96" s="84"/>
      <c r="IV96" s="88"/>
      <c r="IW96" s="293">
        <f>IF(ISBLANK(IV6),"",COUNTIF(Tipy!$HO$6:$HO$84,Výsledky!IY96))</f>
        <v>1</v>
      </c>
      <c r="IX96" s="89">
        <f>IF(ISBLANK(IV6),"",IW96/IV92)</f>
        <v>2.0408163265306121E-2</v>
      </c>
      <c r="IY96" s="458" t="str">
        <f>IF(ISBLANK(IV6),"",IV6)</f>
        <v>Saka</v>
      </c>
      <c r="IZ96" s="458"/>
      <c r="JA96" s="459"/>
      <c r="JB96" s="84"/>
      <c r="JC96" s="88"/>
      <c r="JD96" s="293">
        <f>IF(ISBLANK(JC6),"",COUNTIF(Tipy!$HU$6:$HU$84,Výsledky!JF96))</f>
        <v>20</v>
      </c>
      <c r="JE96" s="89">
        <f>IF(ISBLANK(JC6),"",JD96/JC92)</f>
        <v>0.47619047619047616</v>
      </c>
      <c r="JF96" s="458" t="str">
        <f>IF(ISBLANK(JC6),"",JC6)</f>
        <v>Jota</v>
      </c>
      <c r="JG96" s="458"/>
      <c r="JH96" s="459"/>
      <c r="JI96" s="84"/>
      <c r="JJ96" s="88"/>
      <c r="JK96" s="374" t="str">
        <f>IF(ISBLANK(JJ6),"",COUNTIF(Tipy!$IA$6:$IA$84,Výsledky!JM96))</f>
        <v/>
      </c>
      <c r="JL96" s="89" t="str">
        <f>IF(ISBLANK(JJ6),"",JK96/JJ89)</f>
        <v/>
      </c>
      <c r="JM96" s="458" t="str">
        <f>IF(ISBLANK(JJ6),"",JJ6)</f>
        <v/>
      </c>
      <c r="JN96" s="458"/>
      <c r="JO96" s="459"/>
      <c r="JP96" s="84"/>
      <c r="JQ96" s="88"/>
      <c r="JR96" s="293">
        <f>IF(ISBLANK(JQ6),"",COUNTIF(Tipy!$IG$6:$IG$84,Výsledky!JT96))</f>
        <v>19</v>
      </c>
      <c r="JS96" s="89">
        <f>IF(ISBLANK(JQ6),"",JR96/JQ92)</f>
        <v>0.45238095238095238</v>
      </c>
      <c r="JT96" s="458" t="str">
        <f>IF(ISBLANK(JQ6),"",JQ6)</f>
        <v>Nunez</v>
      </c>
      <c r="JU96" s="458"/>
      <c r="JV96" s="459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8" t="str">
        <f>IF(ISBLANK(JX6),"",JX6)</f>
        <v/>
      </c>
      <c r="KB96" s="458"/>
      <c r="KC96" s="459"/>
      <c r="KD96" s="84"/>
      <c r="KE96" s="88"/>
      <c r="KF96" s="374">
        <f>IF(ISBLANK(KE6),"",COUNTIF(Tipy!$IS$6:$IS$84,Výsledky!KH96))</f>
        <v>5</v>
      </c>
      <c r="KG96" s="89">
        <f>IF(ISBLANK(KE6),"",KF96/KE92)</f>
        <v>0.10869565217391304</v>
      </c>
      <c r="KH96" s="458" t="str">
        <f>IF(ISBLANK(KE6),"",KE6)</f>
        <v>van Dijk</v>
      </c>
      <c r="KI96" s="458"/>
      <c r="KJ96" s="459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8" t="str">
        <f>IF(ISBLANK(KL6),"",KL6)</f>
        <v/>
      </c>
      <c r="KP96" s="458"/>
      <c r="KQ96" s="459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8" t="str">
        <f>IF(ISBLANK(KS6),"",KS6)</f>
        <v/>
      </c>
      <c r="KW96" s="458"/>
      <c r="KX96" s="459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8" t="str">
        <f>IF(ISBLANK(KZ6),"",KZ6)</f>
        <v/>
      </c>
      <c r="LD96" s="458"/>
      <c r="LE96" s="459"/>
      <c r="LF96" s="84"/>
      <c r="LG96" s="88"/>
      <c r="LH96" s="374" t="str">
        <f>IF(ISBLANK(LG6),"",COUNTIF(Tipy!$IA$6:$IA$84,Výsledky!LJ96))</f>
        <v/>
      </c>
      <c r="LI96" s="89" t="str">
        <f>IF(ISBLANK(LG6),"",LH96/LG89)</f>
        <v/>
      </c>
      <c r="LJ96" s="458" t="str">
        <f>IF(ISBLANK(LG6),"",LG6)</f>
        <v/>
      </c>
      <c r="LK96" s="458"/>
      <c r="LL96" s="459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8" t="str">
        <f>IF(ISBLANK(LN6),"",LN6)</f>
        <v/>
      </c>
      <c r="LR96" s="458"/>
      <c r="LS96" s="459"/>
      <c r="LT96" s="84"/>
      <c r="LU96" s="88"/>
      <c r="LV96" s="374" t="str">
        <f>IF(ISBLANK(LU6),"",COUNTIF(Tipy!$IA$6:$IA$84,Výsledky!LX96))</f>
        <v/>
      </c>
      <c r="LW96" s="89" t="str">
        <f>IF(ISBLANK(LU6),"",LV96/LU89)</f>
        <v/>
      </c>
      <c r="LX96" s="458" t="str">
        <f>IF(ISBLANK(LU6),"",LU6)</f>
        <v/>
      </c>
      <c r="LY96" s="458"/>
      <c r="LZ96" s="459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8" t="str">
        <f>IF(ISBLANK(MB6),"",MB6)</f>
        <v/>
      </c>
      <c r="MF96" s="458"/>
      <c r="MG96" s="459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8" t="str">
        <f>IF(ISBLANK(MI6),"",MI6)</f>
        <v/>
      </c>
      <c r="MM96" s="458"/>
      <c r="MN96" s="459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8" t="str">
        <f>IF(ISBLANK(MP6),"",MP6)</f>
        <v/>
      </c>
      <c r="MT96" s="458"/>
      <c r="MU96" s="459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8" t="str">
        <f>IF(ISBLANK(MW6),"",MW6)</f>
        <v/>
      </c>
      <c r="NA96" s="458"/>
      <c r="NB96" s="459"/>
      <c r="NC96" s="84"/>
      <c r="ND96" s="88"/>
      <c r="NE96" s="374" t="str">
        <f>IF(ISBLANK(ND6),"",COUNTIF(Tipy!$LG$6:$LG$84,Výsledky!NG96))</f>
        <v/>
      </c>
      <c r="NF96" s="89" t="str">
        <f>IF(ISBLANK(ND6),"",NE96/ND89)</f>
        <v/>
      </c>
      <c r="NG96" s="458" t="str">
        <f>IF(ISBLANK(ND6),"",ND6)</f>
        <v/>
      </c>
      <c r="NH96" s="458"/>
      <c r="NI96" s="459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8" t="str">
        <f>IF(ISBLANK(NK6),"",NK6)</f>
        <v/>
      </c>
      <c r="NO96" s="458"/>
      <c r="NP96" s="459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8" t="str">
        <f>IF(ISBLANK(NR6),"",NR6)</f>
        <v/>
      </c>
      <c r="NV96" s="458"/>
      <c r="NW96" s="459"/>
      <c r="NX96" s="84"/>
      <c r="NY96" s="88"/>
      <c r="NZ96" s="374" t="str">
        <f>IF(ISBLANK(NY6),"",COUNTIF(Tipy!$LY$6:$LY$84,Výsledky!OB96))</f>
        <v/>
      </c>
      <c r="OA96" s="89" t="str">
        <f>IF(ISBLANK(NY6),"",NZ96/NY89)</f>
        <v/>
      </c>
      <c r="OB96" s="458" t="str">
        <f>IF(ISBLANK(NY6),"",NY6)</f>
        <v/>
      </c>
      <c r="OC96" s="458"/>
      <c r="OD96" s="459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8" t="str">
        <f>IF(ISBLANK(OF6),"",OF6)</f>
        <v/>
      </c>
      <c r="OJ96" s="458"/>
      <c r="OK96" s="459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8" t="str">
        <f>IF(ISBLANK(OM6),"",OM6)</f>
        <v/>
      </c>
      <c r="OQ96" s="458"/>
      <c r="OR96" s="459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8" t="str">
        <f>IF(ISBLANK(OT6),"",OT6)</f>
        <v/>
      </c>
      <c r="OX96" s="458"/>
      <c r="OY96" s="459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8" t="str">
        <f>IF(ISBLANK(PA6),"",PA6)</f>
        <v/>
      </c>
      <c r="PE96" s="458"/>
      <c r="PF96" s="459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8" t="str">
        <f>IF(ISBLANK(PH6),"",PH6)</f>
        <v/>
      </c>
      <c r="PL96" s="458"/>
      <c r="PM96" s="459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8" t="str">
        <f>IF(ISBLANK(PO6),"",PO6)</f>
        <v/>
      </c>
      <c r="PS96" s="458"/>
      <c r="PT96" s="459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8" t="str">
        <f>IF(ISBLANK(PV6),"",PV6)</f>
        <v/>
      </c>
      <c r="PZ96" s="458"/>
      <c r="QA96" s="459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8" t="str">
        <f>IF(ISBLANK(QC6),"",QC6)</f>
        <v/>
      </c>
      <c r="QG96" s="458"/>
      <c r="QH96" s="459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8" t="str">
        <f>IF(ISBLANK(QJ6),"",QJ6)</f>
        <v/>
      </c>
      <c r="QN96" s="458"/>
      <c r="QO96" s="459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8" t="str">
        <f>IF(ISBLANK(QQ6),"",QQ6)</f>
        <v/>
      </c>
      <c r="QU96" s="458"/>
      <c r="QV96" s="459"/>
    </row>
    <row r="97" spans="1:464" ht="15" customHeight="1">
      <c r="A97" s="495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8" t="str">
        <f>IF(ISBLANK(D7),"",D7)</f>
        <v/>
      </c>
      <c r="H97" s="458"/>
      <c r="I97" s="459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8" t="str">
        <f>IF(ISBLANK(K7),"",K7)</f>
        <v/>
      </c>
      <c r="O97" s="458"/>
      <c r="P97" s="459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8" t="str">
        <f>IF(ISBLANK(R7),"",R7)</f>
        <v>Salah</v>
      </c>
      <c r="V97" s="458"/>
      <c r="W97" s="459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8" t="str">
        <f>IF(ISBLANK(Y7),"",Y7)</f>
        <v/>
      </c>
      <c r="AC97" s="458"/>
      <c r="AD97" s="459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8" t="str">
        <f>IF(ISBLANK(AF7),"",AF7)</f>
        <v>Salah</v>
      </c>
      <c r="AJ97" s="458"/>
      <c r="AK97" s="459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8" t="str">
        <f>IF(ISBLANK(AM7),"",AM7)</f>
        <v>Robertson</v>
      </c>
      <c r="AQ97" s="458"/>
      <c r="AR97" s="459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8" t="str">
        <f>IF(ISBLANK(AT7),"",AT7)</f>
        <v>Díaz</v>
      </c>
      <c r="AX97" s="458"/>
      <c r="AY97" s="459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8" t="str">
        <f>IF(ISBLANK(BA7),"",BA7)</f>
        <v>Nunez</v>
      </c>
      <c r="BE97" s="458"/>
      <c r="BF97" s="459"/>
      <c r="BG97" s="84"/>
      <c r="BH97" s="88"/>
      <c r="BI97" s="374">
        <f>IF(ISBLANK(BH7),"",COUNTIF(Tipy!$BC$6:$BC$84,Výsledky!BK97))</f>
        <v>0</v>
      </c>
      <c r="BJ97" s="89">
        <f>IF(ISBLANK(BH7),"",BI97/BH93)</f>
        <v>0</v>
      </c>
      <c r="BK97" s="458" t="str">
        <f>IF(ISBLANK(BH7),"",BH7)</f>
        <v>Szoboszlai</v>
      </c>
      <c r="BL97" s="458"/>
      <c r="BM97" s="459"/>
      <c r="BN97" s="84"/>
      <c r="BO97" s="88"/>
      <c r="BP97" s="380" t="str">
        <f>IF(ISBLANK(BO7),"",COUNTIF(Tipy!$BI$6:$BI$84,Výsledky!BR97))</f>
        <v/>
      </c>
      <c r="BQ97" s="89" t="str">
        <f>IF(ISBLANK(BO7),"",BP97/BO92)</f>
        <v/>
      </c>
      <c r="BR97" s="458" t="str">
        <f>IF(ISBLANK(BO7),"",BO7)</f>
        <v/>
      </c>
      <c r="BS97" s="458"/>
      <c r="BT97" s="459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8" t="str">
        <f>IF(ISBLANK(BV7),"",BV7)</f>
        <v>Jota</v>
      </c>
      <c r="BZ97" s="458"/>
      <c r="CA97" s="459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8" t="str">
        <f>IF(ISBLANK(CC7),"",CC7)</f>
        <v/>
      </c>
      <c r="CG97" s="458"/>
      <c r="CH97" s="459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8" t="str">
        <f>IF(ISBLANK(CJ7),"",CJ7)</f>
        <v/>
      </c>
      <c r="CN97" s="458"/>
      <c r="CO97" s="459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8" t="str">
        <f>IF(ISBLANK(CQ7),"",CQ7)</f>
        <v>Nunez</v>
      </c>
      <c r="CU97" s="458"/>
      <c r="CV97" s="459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8" t="str">
        <f>IF(ISBLANK(CX7),"",CX7)</f>
        <v>Nunez</v>
      </c>
      <c r="DB97" s="458"/>
      <c r="DC97" s="459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8" t="str">
        <f>IF(ISBLANK(DE7),"",DE7)</f>
        <v>Nunez</v>
      </c>
      <c r="DI97" s="458"/>
      <c r="DJ97" s="459"/>
      <c r="DK97" s="84"/>
      <c r="DL97" s="88"/>
      <c r="DM97" s="374" t="str">
        <f>IF(ISBLANK(DL7),"",COUNTIF(Tipy!$CY$6:$CY$84,Výsledky!DO97))</f>
        <v/>
      </c>
      <c r="DN97" s="89" t="str">
        <f>IF(ISBLANK(DL7),"",DM97/DL93)</f>
        <v/>
      </c>
      <c r="DO97" s="458" t="str">
        <f>IF(ISBLANK(DL7),"",DL7)</f>
        <v/>
      </c>
      <c r="DP97" s="458"/>
      <c r="DQ97" s="459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8" t="str">
        <f>IF(ISBLANK(DS7),"",DS7)</f>
        <v/>
      </c>
      <c r="DW97" s="458"/>
      <c r="DX97" s="459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8" t="str">
        <f>IF(ISBLANK(DZ7),"",DZ7)</f>
        <v>Jota</v>
      </c>
      <c r="ED97" s="458"/>
      <c r="EE97" s="459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8" t="str">
        <f>IF(ISBLANK(EG7),"",EG7)</f>
        <v>Haaland</v>
      </c>
      <c r="EK97" s="458"/>
      <c r="EL97" s="459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8" t="str">
        <f>IF(ISBLANK(EN7),"",EN7)</f>
        <v>Gakpo</v>
      </c>
      <c r="ER97" s="458"/>
      <c r="ES97" s="459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8" t="str">
        <f>IF(ISBLANK(EU7),"",EU7)</f>
        <v>Endo</v>
      </c>
      <c r="EY97" s="458"/>
      <c r="EZ97" s="459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8" t="str">
        <f>IF(ISBLANK(FB7),"",FB7)</f>
        <v>Szoboszlai</v>
      </c>
      <c r="FF97" s="458"/>
      <c r="FG97" s="459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8" t="str">
        <f>IF(ISBLANK(FI7),"",FI7)</f>
        <v>Elliott</v>
      </c>
      <c r="FM97" s="458"/>
      <c r="FN97" s="459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8" t="str">
        <f>IF(ISBLANK(FP7),"",FP7)</f>
        <v>Amoura</v>
      </c>
      <c r="FT97" s="458"/>
      <c r="FU97" s="459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8" t="str">
        <f>IF(ISBLANK(FW7),"",FW7)</f>
        <v/>
      </c>
      <c r="GA97" s="458"/>
      <c r="GB97" s="459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8" t="str">
        <f>IF(ISBLANK(GD7),"",GD7)</f>
        <v>Jones</v>
      </c>
      <c r="GH97" s="458"/>
      <c r="GI97" s="459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8" t="str">
        <f>IF(ISBLANK(GK7),"",GK7)</f>
        <v/>
      </c>
      <c r="GO97" s="458"/>
      <c r="GP97" s="459"/>
      <c r="GQ97" s="84"/>
      <c r="GR97" s="88"/>
      <c r="GS97" s="374">
        <f>IF(ISBLANK(GR7),"",COUNTIF(Tipy!$FS$6:$FS$84,Výsledky!GU97))</f>
        <v>0</v>
      </c>
      <c r="GT97" s="89">
        <f>IF(ISBLANK(GR7),"",GS97/GR93)</f>
        <v>0</v>
      </c>
      <c r="GU97" s="458" t="str">
        <f>IF(ISBLANK(GR7),"",GR7)</f>
        <v>Jota</v>
      </c>
      <c r="GV97" s="458"/>
      <c r="GW97" s="459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58" t="str">
        <f>IF(ISBLANK(GY7),"",GY7)</f>
        <v>Jones</v>
      </c>
      <c r="HC97" s="458"/>
      <c r="HD97" s="459"/>
      <c r="HE97" s="84"/>
      <c r="HF97" s="88"/>
      <c r="HG97" s="374" t="str">
        <f>IF(ISBLANK(HF7),"",COUNTIF(Tipy!$GE$6:$GE$84,Výsledky!HI97))</f>
        <v/>
      </c>
      <c r="HH97" s="89" t="str">
        <f>IF(ISBLANK(HF7),"",HG97/HF90)</f>
        <v/>
      </c>
      <c r="HI97" s="458" t="str">
        <f>IF(ISBLANK(HF7),"",HF7)</f>
        <v/>
      </c>
      <c r="HJ97" s="458"/>
      <c r="HK97" s="459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58" t="str">
        <f>IF(ISBLANK(HM7),"",HM7)</f>
        <v>Gakpo</v>
      </c>
      <c r="HQ97" s="458"/>
      <c r="HR97" s="459"/>
      <c r="HS97" s="84"/>
      <c r="HT97" s="88"/>
      <c r="HU97" s="374">
        <f>IF(ISBLANK(HT7),"",COUNTIF(Tipy!$GQ$6:$GQ$84,Výsledky!HW97))</f>
        <v>20</v>
      </c>
      <c r="HV97" s="89">
        <f>IF(ISBLANK(HT7),"",HU97/HT92)</f>
        <v>0.43478260869565216</v>
      </c>
      <c r="HW97" s="458" t="str">
        <f>IF(ISBLANK(HT7),"",HT7)</f>
        <v>Jota</v>
      </c>
      <c r="HX97" s="458"/>
      <c r="HY97" s="459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8" t="str">
        <f>IF(ISBLANK(IA7),"",IA7)</f>
        <v/>
      </c>
      <c r="IE97" s="458"/>
      <c r="IF97" s="459"/>
      <c r="IG97" s="84"/>
      <c r="IH97" s="88"/>
      <c r="II97" s="374">
        <f>IF(ISBLANK(IH7),"",COUNTIF(Tipy!$HC$6:$HC$84,Výsledky!IK97))</f>
        <v>12</v>
      </c>
      <c r="IJ97" s="89">
        <f>IF(ISBLANK(IH7),"",II97/IH92)</f>
        <v>0.26666666666666666</v>
      </c>
      <c r="IK97" s="458" t="str">
        <f>IF(ISBLANK(IH7),"",IH7)</f>
        <v>Nunez</v>
      </c>
      <c r="IL97" s="458"/>
      <c r="IM97" s="459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58" t="str">
        <f>IF(ISBLANK(IO7),"",IO7)</f>
        <v>Bradley</v>
      </c>
      <c r="IS97" s="458"/>
      <c r="IT97" s="459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8" t="str">
        <f>IF(ISBLANK(IV7),"",IV7)</f>
        <v/>
      </c>
      <c r="IZ97" s="458"/>
      <c r="JA97" s="459"/>
      <c r="JB97" s="84"/>
      <c r="JC97" s="88"/>
      <c r="JD97" s="293">
        <f>IF(ISBLANK(JC7),"",COUNTIF(Tipy!$HU$6:$HU$84,Výsledky!JF97))</f>
        <v>0</v>
      </c>
      <c r="JE97" s="89">
        <f>IF(ISBLANK(JC7),"",JD97/JC92)</f>
        <v>0</v>
      </c>
      <c r="JF97" s="458" t="str">
        <f>IF(ISBLANK(JC7),"",JC7)</f>
        <v>Díaz</v>
      </c>
      <c r="JG97" s="458"/>
      <c r="JH97" s="459"/>
      <c r="JI97" s="84"/>
      <c r="JJ97" s="88"/>
      <c r="JK97" s="374" t="str">
        <f>IF(ISBLANK(JJ7),"",COUNTIF(Tipy!$IA$6:$IA$84,Výsledky!JM97))</f>
        <v/>
      </c>
      <c r="JL97" s="89" t="str">
        <f>IF(ISBLANK(JJ7),"",JK97/JJ90)</f>
        <v/>
      </c>
      <c r="JM97" s="458" t="str">
        <f>IF(ISBLANK(JJ7),"",JJ7)</f>
        <v/>
      </c>
      <c r="JN97" s="458"/>
      <c r="JO97" s="459"/>
      <c r="JP97" s="84"/>
      <c r="JQ97" s="88"/>
      <c r="JR97" s="293">
        <f>IF(ISBLANK(JQ7),"",COUNTIF(Tipy!$IG$6:$IG$84,Výsledky!JT97))</f>
        <v>0</v>
      </c>
      <c r="JS97" s="89">
        <f>IF(ISBLANK(JQ7),"",JR97/JQ92)</f>
        <v>0</v>
      </c>
      <c r="JT97" s="458" t="str">
        <f>IF(ISBLANK(JQ7),"",JQ7)</f>
        <v>MacAllistter</v>
      </c>
      <c r="JU97" s="458"/>
      <c r="JV97" s="459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8" t="str">
        <f>IF(ISBLANK(JX7),"",JX7)</f>
        <v/>
      </c>
      <c r="KB97" s="458"/>
      <c r="KC97" s="459"/>
      <c r="KD97" s="84"/>
      <c r="KE97" s="88"/>
      <c r="KF97" s="374">
        <f>IF(ISBLANK(KE7),"",COUNTIF(Tipy!$IS$6:$IS$84,Výsledky!KH97))</f>
        <v>10</v>
      </c>
      <c r="KG97" s="89">
        <f>IF(ISBLANK(KE7),"",KF97/KE92)</f>
        <v>0.21739130434782608</v>
      </c>
      <c r="KH97" s="458" t="str">
        <f>IF(ISBLANK(KE7),"",KE7)</f>
        <v>Gakpo</v>
      </c>
      <c r="KI97" s="458"/>
      <c r="KJ97" s="459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8" t="str">
        <f>IF(ISBLANK(KL7),"",KL7)</f>
        <v/>
      </c>
      <c r="KP97" s="458"/>
      <c r="KQ97" s="459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8" t="str">
        <f>IF(ISBLANK(KS7),"",KS7)</f>
        <v/>
      </c>
      <c r="KW97" s="458"/>
      <c r="KX97" s="459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8" t="str">
        <f>IF(ISBLANK(KZ7),"",KZ7)</f>
        <v/>
      </c>
      <c r="LD97" s="458"/>
      <c r="LE97" s="459"/>
      <c r="LF97" s="84"/>
      <c r="LG97" s="88"/>
      <c r="LH97" s="374" t="str">
        <f>IF(ISBLANK(LG7),"",COUNTIF(Tipy!$IA$6:$IA$84,Výsledky!LJ97))</f>
        <v/>
      </c>
      <c r="LI97" s="89" t="str">
        <f>IF(ISBLANK(LG7),"",LH97/LG90)</f>
        <v/>
      </c>
      <c r="LJ97" s="458" t="str">
        <f>IF(ISBLANK(LG7),"",LG7)</f>
        <v/>
      </c>
      <c r="LK97" s="458"/>
      <c r="LL97" s="459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8" t="str">
        <f>IF(ISBLANK(LN7),"",LN7)</f>
        <v/>
      </c>
      <c r="LR97" s="458"/>
      <c r="LS97" s="459"/>
      <c r="LT97" s="84"/>
      <c r="LU97" s="88"/>
      <c r="LV97" s="374" t="str">
        <f>IF(ISBLANK(LU7),"",COUNTIF(Tipy!$IA$6:$IA$84,Výsledky!LX97))</f>
        <v/>
      </c>
      <c r="LW97" s="89" t="str">
        <f>IF(ISBLANK(LU7),"",LV97/LU90)</f>
        <v/>
      </c>
      <c r="LX97" s="458" t="str">
        <f>IF(ISBLANK(LU7),"",LU7)</f>
        <v/>
      </c>
      <c r="LY97" s="458"/>
      <c r="LZ97" s="459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8" t="str">
        <f>IF(ISBLANK(MB7),"",MB7)</f>
        <v/>
      </c>
      <c r="MF97" s="458"/>
      <c r="MG97" s="459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8" t="str">
        <f>IF(ISBLANK(MI7),"",MI7)</f>
        <v/>
      </c>
      <c r="MM97" s="458"/>
      <c r="MN97" s="459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8" t="str">
        <f>IF(ISBLANK(MP7),"",MP7)</f>
        <v/>
      </c>
      <c r="MT97" s="458"/>
      <c r="MU97" s="459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8" t="str">
        <f>IF(ISBLANK(MW7),"",MW7)</f>
        <v/>
      </c>
      <c r="NA97" s="458"/>
      <c r="NB97" s="459"/>
      <c r="NC97" s="84"/>
      <c r="ND97" s="88"/>
      <c r="NE97" s="374" t="str">
        <f>IF(ISBLANK(ND7),"",COUNTIF(Tipy!$LG$6:$LG$84,Výsledky!NG97))</f>
        <v/>
      </c>
      <c r="NF97" s="89" t="str">
        <f>IF(ISBLANK(ND7),"",NE97/ND90)</f>
        <v/>
      </c>
      <c r="NG97" s="458" t="str">
        <f>IF(ISBLANK(ND7),"",ND7)</f>
        <v/>
      </c>
      <c r="NH97" s="458"/>
      <c r="NI97" s="459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8" t="str">
        <f>IF(ISBLANK(NK7),"",NK7)</f>
        <v/>
      </c>
      <c r="NO97" s="458"/>
      <c r="NP97" s="459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8" t="str">
        <f>IF(ISBLANK(NR7),"",NR7)</f>
        <v/>
      </c>
      <c r="NV97" s="458"/>
      <c r="NW97" s="459"/>
      <c r="NX97" s="84"/>
      <c r="NY97" s="88"/>
      <c r="NZ97" s="374" t="str">
        <f>IF(ISBLANK(NY7),"",COUNTIF(Tipy!$LY$6:$LY$84,Výsledky!OB97))</f>
        <v/>
      </c>
      <c r="OA97" s="89" t="str">
        <f>IF(ISBLANK(NY7),"",NZ97/NY90)</f>
        <v/>
      </c>
      <c r="OB97" s="458" t="str">
        <f>IF(ISBLANK(NY7),"",NY7)</f>
        <v/>
      </c>
      <c r="OC97" s="458"/>
      <c r="OD97" s="459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8" t="str">
        <f>IF(ISBLANK(OF7),"",OF7)</f>
        <v/>
      </c>
      <c r="OJ97" s="458"/>
      <c r="OK97" s="459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8" t="str">
        <f>IF(ISBLANK(OM7),"",OM7)</f>
        <v/>
      </c>
      <c r="OQ97" s="458"/>
      <c r="OR97" s="459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8" t="str">
        <f>IF(ISBLANK(OT7),"",OT7)</f>
        <v/>
      </c>
      <c r="OX97" s="458"/>
      <c r="OY97" s="459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8" t="str">
        <f>IF(ISBLANK(PA7),"",PA7)</f>
        <v/>
      </c>
      <c r="PE97" s="458"/>
      <c r="PF97" s="459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8" t="str">
        <f>IF(ISBLANK(PH7),"",PH7)</f>
        <v/>
      </c>
      <c r="PL97" s="458"/>
      <c r="PM97" s="459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8" t="str">
        <f>IF(ISBLANK(PO7),"",PO7)</f>
        <v/>
      </c>
      <c r="PS97" s="458"/>
      <c r="PT97" s="459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8" t="str">
        <f>IF(ISBLANK(PV7),"",PV7)</f>
        <v/>
      </c>
      <c r="PZ97" s="458"/>
      <c r="QA97" s="459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8" t="str">
        <f>IF(ISBLANK(QC7),"",QC7)</f>
        <v/>
      </c>
      <c r="QG97" s="458"/>
      <c r="QH97" s="459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8" t="str">
        <f>IF(ISBLANK(QJ7),"",QJ7)</f>
        <v/>
      </c>
      <c r="QN97" s="458"/>
      <c r="QO97" s="459"/>
      <c r="QP97" s="85"/>
      <c r="QQ97" s="88"/>
      <c r="QR97" s="374" t="str">
        <f>IF(ISBLANK(QQ7),"",COUNTIF(Tipy!$OG$6:$OG$84,Výsledky!QT97))</f>
        <v/>
      </c>
      <c r="QS97" s="89" t="str">
        <f>IF(ISBLANK(QQ7),"",QR97/QQ93)</f>
        <v/>
      </c>
      <c r="QT97" s="458" t="str">
        <f>IF(ISBLANK(QQ7),"",QQ7)</f>
        <v/>
      </c>
      <c r="QU97" s="458"/>
      <c r="QV97" s="459"/>
    </row>
    <row r="98" spans="1:464" ht="15" customHeight="1">
      <c r="A98" s="495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8" t="str">
        <f>IF(ISBLANK(D8),"",D8)</f>
        <v/>
      </c>
      <c r="H98" s="458"/>
      <c r="I98" s="459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8" t="str">
        <f>IF(ISBLANK(K8),"",K8)</f>
        <v/>
      </c>
      <c r="O98" s="458"/>
      <c r="P98" s="459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8" t="str">
        <f>IF(ISBLANK(R8),"",R8)</f>
        <v>Jota</v>
      </c>
      <c r="V98" s="458"/>
      <c r="W98" s="459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8" t="str">
        <f>IF(ISBLANK(Y8),"",Y8)</f>
        <v/>
      </c>
      <c r="AC98" s="458"/>
      <c r="AD98" s="459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8" t="str">
        <f>IF(ISBLANK(AF8),"",AF8)</f>
        <v/>
      </c>
      <c r="AJ98" s="458"/>
      <c r="AK98" s="459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8" t="str">
        <f>IF(ISBLANK(AM8),"",AM8)</f>
        <v/>
      </c>
      <c r="AQ98" s="458"/>
      <c r="AR98" s="459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8" t="str">
        <f>IF(ISBLANK(AT8),"",AT8)</f>
        <v>Salah</v>
      </c>
      <c r="AX98" s="458"/>
      <c r="AY98" s="459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8" t="str">
        <f>IF(ISBLANK(BA8),"",BA8)</f>
        <v>Jota</v>
      </c>
      <c r="BE98" s="458"/>
      <c r="BF98" s="459"/>
      <c r="BG98" s="84"/>
      <c r="BH98" s="88"/>
      <c r="BI98" s="374">
        <f>IF(ISBLANK(BH8),"",COUNTIF(Tipy!$BC$6:$BC$84,Výsledky!BK98))</f>
        <v>28</v>
      </c>
      <c r="BJ98" s="89">
        <f>IF(ISBLANK(BH8),"",BI98/BH94)</f>
        <v>0.71794871794871795</v>
      </c>
      <c r="BK98" s="458" t="str">
        <f>IF(ISBLANK(BH8),"",BH8)</f>
        <v>Jota</v>
      </c>
      <c r="BL98" s="458"/>
      <c r="BM98" s="459"/>
      <c r="BN98" s="84"/>
      <c r="BO98" s="88"/>
      <c r="BP98" s="380" t="str">
        <f>IF(ISBLANK(BO8),"",COUNTIF(Tipy!$BI$6:$BI$84,Výsledky!BR98))</f>
        <v/>
      </c>
      <c r="BQ98" s="89" t="str">
        <f>IF(ISBLANK(BO8),"",BP98/BO92)</f>
        <v/>
      </c>
      <c r="BR98" s="458" t="str">
        <f>IF(ISBLANK(BO8),"",BO8)</f>
        <v/>
      </c>
      <c r="BS98" s="458"/>
      <c r="BT98" s="459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8" t="str">
        <f>IF(ISBLANK(BV8),"",BV8)</f>
        <v/>
      </c>
      <c r="BZ98" s="458"/>
      <c r="CA98" s="459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8" t="str">
        <f>IF(ISBLANK(CC8),"",CC8)</f>
        <v/>
      </c>
      <c r="CG98" s="458"/>
      <c r="CH98" s="459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8" t="str">
        <f>IF(ISBLANK(CJ8),"",CJ8)</f>
        <v/>
      </c>
      <c r="CN98" s="458"/>
      <c r="CO98" s="459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8" t="str">
        <f>IF(ISBLANK(CQ8),"",CQ8)</f>
        <v>Gravenberch</v>
      </c>
      <c r="CU98" s="458"/>
      <c r="CV98" s="459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8" t="str">
        <f>IF(ISBLANK(CX8),"",CX8)</f>
        <v>Salah</v>
      </c>
      <c r="DB98" s="458"/>
      <c r="DC98" s="459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8" t="str">
        <f>IF(ISBLANK(DE8),"",DE8)</f>
        <v/>
      </c>
      <c r="DI98" s="458"/>
      <c r="DJ98" s="459"/>
      <c r="DK98" s="84"/>
      <c r="DL98" s="88"/>
      <c r="DM98" s="374" t="str">
        <f>IF(ISBLANK(DL8),"",COUNTIF(Tipy!$CY$6:$CY$84,Výsledky!DO98))</f>
        <v/>
      </c>
      <c r="DN98" s="89" t="str">
        <f>IF(ISBLANK(DL8),"",DM98/DL94)</f>
        <v/>
      </c>
      <c r="DO98" s="458" t="str">
        <f>IF(ISBLANK(DL8),"",DL8)</f>
        <v/>
      </c>
      <c r="DP98" s="458"/>
      <c r="DQ98" s="459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8" t="str">
        <f>IF(ISBLANK(DS8),"",DS8)</f>
        <v/>
      </c>
      <c r="DW98" s="458"/>
      <c r="DX98" s="459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8" t="str">
        <f>IF(ISBLANK(DZ8),"",DZ8)</f>
        <v/>
      </c>
      <c r="ED98" s="458"/>
      <c r="EE98" s="459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8" t="str">
        <f>IF(ISBLANK(EG8),"",EG8)</f>
        <v/>
      </c>
      <c r="EK98" s="458"/>
      <c r="EL98" s="459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8" t="str">
        <f>IF(ISBLANK(EN8),"",EN8)</f>
        <v>Salah</v>
      </c>
      <c r="ER98" s="458"/>
      <c r="ES98" s="459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8" t="str">
        <f>IF(ISBLANK(EU8),"",EU8)</f>
        <v>TAA</v>
      </c>
      <c r="EY98" s="458"/>
      <c r="EZ98" s="459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8" t="str">
        <f>IF(ISBLANK(FB8),"",FB8)</f>
        <v/>
      </c>
      <c r="FF98" s="458"/>
      <c r="FG98" s="459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8" t="str">
        <f>IF(ISBLANK(FI8),"",FI8)</f>
        <v/>
      </c>
      <c r="FM98" s="458"/>
      <c r="FN98" s="459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8" t="str">
        <f>IF(ISBLANK(FP8),"",FP8)</f>
        <v/>
      </c>
      <c r="FT98" s="458"/>
      <c r="FU98" s="459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8" t="str">
        <f>IF(ISBLANK(FW8),"",FW8)</f>
        <v/>
      </c>
      <c r="GA98" s="458"/>
      <c r="GB98" s="459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8" t="str">
        <f>IF(ISBLANK(GD8),"",GD8)</f>
        <v>Gakpo</v>
      </c>
      <c r="GH98" s="458"/>
      <c r="GI98" s="459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8" t="str">
        <f>IF(ISBLANK(GK8),"",GK8)</f>
        <v/>
      </c>
      <c r="GO98" s="458"/>
      <c r="GP98" s="459"/>
      <c r="GQ98" s="84"/>
      <c r="GR98" s="88"/>
      <c r="GS98" s="374" t="str">
        <f>IF(ISBLANK(GR8),"",COUNTIF(Tipy!$FS$6:$FS$84,Výsledky!GU98))</f>
        <v/>
      </c>
      <c r="GT98" s="89" t="str">
        <f>IF(ISBLANK(GR8),"",GS98/GR94)</f>
        <v/>
      </c>
      <c r="GU98" s="458" t="str">
        <f>IF(ISBLANK(GR8),"",GR8)</f>
        <v/>
      </c>
      <c r="GV98" s="458"/>
      <c r="GW98" s="459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58" t="str">
        <f>IF(ISBLANK(GY8),"",GY8)</f>
        <v>Gakpo</v>
      </c>
      <c r="HC98" s="458"/>
      <c r="HD98" s="459"/>
      <c r="HE98" s="84"/>
      <c r="HF98" s="88"/>
      <c r="HG98" s="374" t="str">
        <f>IF(ISBLANK(HF8),"",COUNTIF(Tipy!$GE$6:$GE$84,Výsledky!HI98))</f>
        <v/>
      </c>
      <c r="HH98" s="89" t="str">
        <f>IF(ISBLANK(HF8),"",HG98/HF91)</f>
        <v/>
      </c>
      <c r="HI98" s="458" t="str">
        <f>IF(ISBLANK(HF8),"",HF8)</f>
        <v/>
      </c>
      <c r="HJ98" s="458"/>
      <c r="HK98" s="459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8" t="str">
        <f>IF(ISBLANK(HM8),"",HM8)</f>
        <v/>
      </c>
      <c r="HQ98" s="458"/>
      <c r="HR98" s="459"/>
      <c r="HS98" s="84"/>
      <c r="HT98" s="88"/>
      <c r="HU98" s="374" t="str">
        <f>IF(ISBLANK(HT8),"",COUNTIF(Tipy!$GQ$6:$GQ$84,Výsledky!HW98))</f>
        <v/>
      </c>
      <c r="HV98" s="89" t="str">
        <f>IF(ISBLANK(HT8),"",HU98/HT94)</f>
        <v/>
      </c>
      <c r="HW98" s="458" t="str">
        <f>IF(ISBLANK(HT8),"",HT8)</f>
        <v/>
      </c>
      <c r="HX98" s="458"/>
      <c r="HY98" s="459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8" t="str">
        <f>IF(ISBLANK(IA8),"",IA8)</f>
        <v/>
      </c>
      <c r="IE98" s="458"/>
      <c r="IF98" s="459"/>
      <c r="IG98" s="84"/>
      <c r="IH98" s="88"/>
      <c r="II98" s="374">
        <f>IF(ISBLANK(IH8),"",COUNTIF(Tipy!$HC$6:$HC$84,Výsledky!IK98))</f>
        <v>23</v>
      </c>
      <c r="IJ98" s="89">
        <f>IF(ISBLANK(IH8),"",II98/IH92)</f>
        <v>0.51111111111111107</v>
      </c>
      <c r="IK98" s="458" t="str">
        <f>IF(ISBLANK(IH8),"",IH8)</f>
        <v>Jota</v>
      </c>
      <c r="IL98" s="458"/>
      <c r="IM98" s="459"/>
      <c r="IN98" s="84"/>
      <c r="IO98" s="88"/>
      <c r="IP98" s="293">
        <f>IF(ISBLANK(IO8),"",COUNTIF(Tipy!$HI$6:$HI$84,Výsledky!IR98))</f>
        <v>1</v>
      </c>
      <c r="IQ98" s="89">
        <f>IF(ISBLANK(IO8),"",IP98/IO92)</f>
        <v>2.1739130434782608E-2</v>
      </c>
      <c r="IR98" s="458" t="str">
        <f>IF(ISBLANK(IO8),"",IO8)</f>
        <v>Szoboszlai</v>
      </c>
      <c r="IS98" s="458"/>
      <c r="IT98" s="459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8" t="str">
        <f>IF(ISBLANK(IV8),"",IV8)</f>
        <v/>
      </c>
      <c r="IZ98" s="458"/>
      <c r="JA98" s="459"/>
      <c r="JB98" s="84"/>
      <c r="JC98" s="88"/>
      <c r="JD98" s="293">
        <f>IF(ISBLANK(JC8),"",COUNTIF(Tipy!$HU$6:$HU$84,Výsledky!JF98))</f>
        <v>20</v>
      </c>
      <c r="JE98" s="89">
        <f>IF(ISBLANK(JC8),"",JD98/JC92)</f>
        <v>0.47619047619047616</v>
      </c>
      <c r="JF98" s="458" t="str">
        <f>IF(ISBLANK(JC8),"",JC8)</f>
        <v>Nunez</v>
      </c>
      <c r="JG98" s="458"/>
      <c r="JH98" s="459"/>
      <c r="JI98" s="84"/>
      <c r="JJ98" s="88"/>
      <c r="JK98" s="374" t="str">
        <f>IF(ISBLANK(JJ8),"",COUNTIF(Tipy!$IA$6:$IA$84,Výsledky!JM98))</f>
        <v/>
      </c>
      <c r="JL98" s="89" t="str">
        <f>IF(ISBLANK(JJ8),"",JK98/JJ91)</f>
        <v/>
      </c>
      <c r="JM98" s="458" t="str">
        <f>IF(ISBLANK(JJ8),"",JJ8)</f>
        <v/>
      </c>
      <c r="JN98" s="458"/>
      <c r="JO98" s="459"/>
      <c r="JP98" s="84"/>
      <c r="JQ98" s="88"/>
      <c r="JR98" s="293">
        <f>IF(ISBLANK(JQ8),"",COUNTIF(Tipy!$IG$6:$IG$84,Výsledky!JT98))</f>
        <v>3</v>
      </c>
      <c r="JS98" s="89">
        <f>IF(ISBLANK(JQ8),"",JR98/JQ92)</f>
        <v>7.1428571428571425E-2</v>
      </c>
      <c r="JT98" s="458" t="str">
        <f>IF(ISBLANK(JQ8),"",JQ8)</f>
        <v>Salah</v>
      </c>
      <c r="JU98" s="458"/>
      <c r="JV98" s="459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8" t="str">
        <f>IF(ISBLANK(JX8),"",JX8)</f>
        <v/>
      </c>
      <c r="KB98" s="458"/>
      <c r="KC98" s="459"/>
      <c r="KD98" s="84"/>
      <c r="KE98" s="88"/>
      <c r="KF98" s="374">
        <f>IF(ISBLANK(KE8),"",COUNTIF(Tipy!$IS$6:$IS$84,Výsledky!KH98))</f>
        <v>18</v>
      </c>
      <c r="KG98" s="89">
        <f>IF(ISBLANK(KE8),"",KF98/KE92)</f>
        <v>0.39130434782608697</v>
      </c>
      <c r="KH98" s="458" t="str">
        <f>IF(ISBLANK(KE8),"",KE8)</f>
        <v>Díaz</v>
      </c>
      <c r="KI98" s="458"/>
      <c r="KJ98" s="459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8" t="str">
        <f>IF(ISBLANK(KL8),"",KL8)</f>
        <v/>
      </c>
      <c r="KP98" s="458"/>
      <c r="KQ98" s="459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8" t="str">
        <f>IF(ISBLANK(KS8),"",KS8)</f>
        <v/>
      </c>
      <c r="KW98" s="458"/>
      <c r="KX98" s="459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8" t="str">
        <f>IF(ISBLANK(KZ8),"",KZ8)</f>
        <v/>
      </c>
      <c r="LD98" s="458"/>
      <c r="LE98" s="459"/>
      <c r="LF98" s="84"/>
      <c r="LG98" s="88"/>
      <c r="LH98" s="374" t="str">
        <f>IF(ISBLANK(LG8),"",COUNTIF(Tipy!$IA$6:$IA$84,Výsledky!LJ98))</f>
        <v/>
      </c>
      <c r="LI98" s="89" t="str">
        <f>IF(ISBLANK(LG8),"",LH98/LG91)</f>
        <v/>
      </c>
      <c r="LJ98" s="458" t="str">
        <f>IF(ISBLANK(LG8),"",LG8)</f>
        <v/>
      </c>
      <c r="LK98" s="458"/>
      <c r="LL98" s="459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8" t="str">
        <f>IF(ISBLANK(LN8),"",LN8)</f>
        <v/>
      </c>
      <c r="LR98" s="458"/>
      <c r="LS98" s="459"/>
      <c r="LT98" s="84"/>
      <c r="LU98" s="88"/>
      <c r="LV98" s="374" t="str">
        <f>IF(ISBLANK(LU8),"",COUNTIF(Tipy!$IA$6:$IA$84,Výsledky!LX98))</f>
        <v/>
      </c>
      <c r="LW98" s="89" t="str">
        <f>IF(ISBLANK(LU8),"",LV98/LU91)</f>
        <v/>
      </c>
      <c r="LX98" s="458" t="str">
        <f>IF(ISBLANK(LU8),"",LU8)</f>
        <v/>
      </c>
      <c r="LY98" s="458"/>
      <c r="LZ98" s="459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8" t="str">
        <f>IF(ISBLANK(MB8),"",MB8)</f>
        <v/>
      </c>
      <c r="MF98" s="458"/>
      <c r="MG98" s="459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8" t="str">
        <f>IF(ISBLANK(MI8),"",MI8)</f>
        <v/>
      </c>
      <c r="MM98" s="458"/>
      <c r="MN98" s="459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8" t="str">
        <f>IF(ISBLANK(MP8),"",MP8)</f>
        <v/>
      </c>
      <c r="MT98" s="458"/>
      <c r="MU98" s="459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8" t="str">
        <f>IF(ISBLANK(MW8),"",MW8)</f>
        <v/>
      </c>
      <c r="NA98" s="458"/>
      <c r="NB98" s="459"/>
      <c r="NC98" s="84"/>
      <c r="ND98" s="88"/>
      <c r="NE98" s="374" t="str">
        <f>IF(ISBLANK(ND8),"",COUNTIF(Tipy!$LG$6:$LG$84,Výsledky!NG98))</f>
        <v/>
      </c>
      <c r="NF98" s="89" t="str">
        <f>IF(ISBLANK(ND8),"",NE98/ND91)</f>
        <v/>
      </c>
      <c r="NG98" s="458" t="str">
        <f>IF(ISBLANK(ND8),"",ND8)</f>
        <v/>
      </c>
      <c r="NH98" s="458"/>
      <c r="NI98" s="459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8" t="str">
        <f>IF(ISBLANK(NK8),"",NK8)</f>
        <v/>
      </c>
      <c r="NO98" s="458"/>
      <c r="NP98" s="459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8" t="str">
        <f>IF(ISBLANK(NR8),"",NR8)</f>
        <v/>
      </c>
      <c r="NV98" s="458"/>
      <c r="NW98" s="459"/>
      <c r="NX98" s="84"/>
      <c r="NY98" s="88"/>
      <c r="NZ98" s="374" t="str">
        <f>IF(ISBLANK(NY8),"",COUNTIF(Tipy!$LY$6:$LY$84,Výsledky!OB98))</f>
        <v/>
      </c>
      <c r="OA98" s="89" t="str">
        <f>IF(ISBLANK(NY8),"",NZ98/NY91)</f>
        <v/>
      </c>
      <c r="OB98" s="458" t="str">
        <f>IF(ISBLANK(NY8),"",NY8)</f>
        <v/>
      </c>
      <c r="OC98" s="458"/>
      <c r="OD98" s="459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8" t="str">
        <f>IF(ISBLANK(OF8),"",OF8)</f>
        <v/>
      </c>
      <c r="OJ98" s="458"/>
      <c r="OK98" s="459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8" t="str">
        <f>IF(ISBLANK(OM8),"",OM8)</f>
        <v/>
      </c>
      <c r="OQ98" s="458"/>
      <c r="OR98" s="459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8" t="str">
        <f>IF(ISBLANK(OT8),"",OT8)</f>
        <v/>
      </c>
      <c r="OX98" s="458"/>
      <c r="OY98" s="459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8" t="str">
        <f>IF(ISBLANK(PA8),"",PA8)</f>
        <v/>
      </c>
      <c r="PE98" s="458"/>
      <c r="PF98" s="459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8" t="str">
        <f>IF(ISBLANK(PH8),"",PH8)</f>
        <v/>
      </c>
      <c r="PL98" s="458"/>
      <c r="PM98" s="459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8" t="str">
        <f>IF(ISBLANK(PO8),"",PO8)</f>
        <v/>
      </c>
      <c r="PS98" s="458"/>
      <c r="PT98" s="459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8" t="str">
        <f>IF(ISBLANK(PV8),"",PV8)</f>
        <v/>
      </c>
      <c r="PZ98" s="458"/>
      <c r="QA98" s="459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8" t="str">
        <f>IF(ISBLANK(QC8),"",QC8)</f>
        <v/>
      </c>
      <c r="QG98" s="458"/>
      <c r="QH98" s="459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8" t="str">
        <f>IF(ISBLANK(QJ8),"",QJ8)</f>
        <v/>
      </c>
      <c r="QN98" s="458"/>
      <c r="QO98" s="459"/>
      <c r="QP98" s="85"/>
      <c r="QQ98" s="88"/>
      <c r="QR98" s="374" t="str">
        <f>IF(ISBLANK(QQ8),"",COUNTIF(Tipy!$OG$6:$OG$84,Výsledky!QT98))</f>
        <v/>
      </c>
      <c r="QS98" s="89" t="str">
        <f>IF(ISBLANK(QQ8),"",QR98/QQ94)</f>
        <v/>
      </c>
      <c r="QT98" s="458" t="str">
        <f>IF(ISBLANK(QQ8),"",QQ8)</f>
        <v/>
      </c>
      <c r="QU98" s="458"/>
      <c r="QV98" s="459"/>
    </row>
    <row r="99" spans="1:464" ht="15" customHeight="1">
      <c r="A99" s="495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8" t="str">
        <f>IF(ISBLANK(D9),"",D9)</f>
        <v/>
      </c>
      <c r="H99" s="458"/>
      <c r="I99" s="459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8" t="str">
        <f>IF(ISBLANK(K9),"",K9)</f>
        <v/>
      </c>
      <c r="O99" s="458"/>
      <c r="P99" s="459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8" t="str">
        <f>IF(ISBLANK(R9),"",R9)</f>
        <v/>
      </c>
      <c r="V99" s="458"/>
      <c r="W99" s="459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8" t="str">
        <f>IF(ISBLANK(Y9),"",Y9)</f>
        <v/>
      </c>
      <c r="AC99" s="458"/>
      <c r="AD99" s="459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8" t="str">
        <f>IF(ISBLANK(AF9),"",AF9)</f>
        <v/>
      </c>
      <c r="AJ99" s="458"/>
      <c r="AK99" s="459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8" t="str">
        <f>IF(ISBLANK(AM9),"",AM9)</f>
        <v/>
      </c>
      <c r="AQ99" s="458"/>
      <c r="AR99" s="459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8" t="str">
        <f>IF(ISBLANK(AT9),"",AT9)</f>
        <v/>
      </c>
      <c r="AX99" s="458"/>
      <c r="AY99" s="459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8" t="str">
        <f>IF(ISBLANK(BA9),"",BA9)</f>
        <v/>
      </c>
      <c r="BE99" s="458"/>
      <c r="BF99" s="459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8" t="str">
        <f>IF(ISBLANK(BH9),"",BH9)</f>
        <v/>
      </c>
      <c r="BL99" s="458"/>
      <c r="BM99" s="459"/>
      <c r="BN99" s="84"/>
      <c r="BO99" s="88"/>
      <c r="BP99" s="380" t="str">
        <f>IF(ISBLANK(BO9),"",COUNTIF(Tipy!$BI$6:$BI$84,Výsledky!BR99))</f>
        <v/>
      </c>
      <c r="BQ99" s="89" t="str">
        <f>IF(ISBLANK(BO9),"",BP99/BO92)</f>
        <v/>
      </c>
      <c r="BR99" s="458" t="str">
        <f>IF(ISBLANK(BO9),"",BO9)</f>
        <v/>
      </c>
      <c r="BS99" s="458"/>
      <c r="BT99" s="459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8" t="str">
        <f>IF(ISBLANK(BV9),"",BV9)</f>
        <v/>
      </c>
      <c r="BZ99" s="458"/>
      <c r="CA99" s="459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8" t="str">
        <f>IF(ISBLANK(CC9),"",CC9)</f>
        <v/>
      </c>
      <c r="CG99" s="458"/>
      <c r="CH99" s="459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8" t="str">
        <f>IF(ISBLANK(CJ9),"",CJ9)</f>
        <v/>
      </c>
      <c r="CN99" s="458"/>
      <c r="CO99" s="459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8" t="str">
        <f>IF(ISBLANK(CQ9),"",CQ9)</f>
        <v>Salah</v>
      </c>
      <c r="CU99" s="458"/>
      <c r="CV99" s="459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8" t="str">
        <f>IF(ISBLANK(CX9),"",CX9)</f>
        <v/>
      </c>
      <c r="DB99" s="458"/>
      <c r="DC99" s="459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8" t="str">
        <f>IF(ISBLANK(DE9),"",DE9)</f>
        <v/>
      </c>
      <c r="DI99" s="458"/>
      <c r="DJ99" s="459"/>
      <c r="DK99" s="84"/>
      <c r="DL99" s="88"/>
      <c r="DM99" s="374" t="str">
        <f>IF(ISBLANK(DL9),"",COUNTIF(Tipy!$CY$6:$CY$84,Výsledky!DO99))</f>
        <v/>
      </c>
      <c r="DN99" s="89" t="str">
        <f>IF(ISBLANK(DL9),"",DM99/DL95)</f>
        <v/>
      </c>
      <c r="DO99" s="458" t="str">
        <f>IF(ISBLANK(DL9),"",DL9)</f>
        <v/>
      </c>
      <c r="DP99" s="458"/>
      <c r="DQ99" s="459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8" t="str">
        <f>IF(ISBLANK(DS9),"",DS9)</f>
        <v/>
      </c>
      <c r="DW99" s="458"/>
      <c r="DX99" s="459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8" t="str">
        <f>IF(ISBLANK(DZ9),"",DZ9)</f>
        <v/>
      </c>
      <c r="ED99" s="458"/>
      <c r="EE99" s="459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8" t="str">
        <f>IF(ISBLANK(EG9),"",EG9)</f>
        <v/>
      </c>
      <c r="EK99" s="458"/>
      <c r="EL99" s="459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8" t="str">
        <f>IF(ISBLANK(EN9),"",EN9)</f>
        <v/>
      </c>
      <c r="ER99" s="458"/>
      <c r="ES99" s="459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8" t="str">
        <f>IF(ISBLANK(EU9),"",EU9)</f>
        <v/>
      </c>
      <c r="EY99" s="458"/>
      <c r="EZ99" s="459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8" t="str">
        <f>IF(ISBLANK(FB9),"",FB9)</f>
        <v/>
      </c>
      <c r="FF99" s="458"/>
      <c r="FG99" s="459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8" t="str">
        <f>IF(ISBLANK(FI9),"",FI9)</f>
        <v/>
      </c>
      <c r="FM99" s="458"/>
      <c r="FN99" s="459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8" t="str">
        <f>IF(ISBLANK(FP9),"",FP9)</f>
        <v/>
      </c>
      <c r="FT99" s="458"/>
      <c r="FU99" s="459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8" t="str">
        <f>IF(ISBLANK(FW9),"",FW9)</f>
        <v/>
      </c>
      <c r="GA99" s="458"/>
      <c r="GB99" s="459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8" t="str">
        <f>IF(ISBLANK(GD9),"",GD9)</f>
        <v>Salah</v>
      </c>
      <c r="GH99" s="458"/>
      <c r="GI99" s="459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8" t="str">
        <f>IF(ISBLANK(GK9),"",GK9)</f>
        <v/>
      </c>
      <c r="GO99" s="458"/>
      <c r="GP99" s="459"/>
      <c r="GQ99" s="84"/>
      <c r="GR99" s="88"/>
      <c r="GS99" s="374" t="str">
        <f>IF(ISBLANK(GR9),"",COUNTIF(Tipy!$FS$6:$FS$84,Výsledky!GU99))</f>
        <v/>
      </c>
      <c r="GT99" s="89" t="str">
        <f>IF(ISBLANK(GR9),"",GS99/GR95)</f>
        <v/>
      </c>
      <c r="GU99" s="458" t="str">
        <f>IF(ISBLANK(GR9),"",GR9)</f>
        <v/>
      </c>
      <c r="GV99" s="458"/>
      <c r="GW99" s="459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8" t="str">
        <f>IF(ISBLANK(GY9),"",GY9)</f>
        <v/>
      </c>
      <c r="HC99" s="458"/>
      <c r="HD99" s="459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8" t="str">
        <f>IF(ISBLANK(HF9),"",HF9)</f>
        <v/>
      </c>
      <c r="HJ99" s="458"/>
      <c r="HK99" s="459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8" t="str">
        <f>IF(ISBLANK(HM9),"",HM9)</f>
        <v/>
      </c>
      <c r="HQ99" s="458"/>
      <c r="HR99" s="459"/>
      <c r="HS99" s="84"/>
      <c r="HT99" s="88"/>
      <c r="HU99" s="374" t="str">
        <f>IF(ISBLANK(HT9),"",COUNTIF(Tipy!$GQ$6:$GQ$84,Výsledky!HW99))</f>
        <v/>
      </c>
      <c r="HV99" s="89" t="str">
        <f>IF(ISBLANK(HT9),"",HU99/HT95)</f>
        <v/>
      </c>
      <c r="HW99" s="458" t="str">
        <f>IF(ISBLANK(HT9),"",HT9)</f>
        <v/>
      </c>
      <c r="HX99" s="458"/>
      <c r="HY99" s="459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8" t="str">
        <f>IF(ISBLANK(IA9),"",IA9)</f>
        <v/>
      </c>
      <c r="IE99" s="458"/>
      <c r="IF99" s="459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58" t="str">
        <f>IF(ISBLANK(IH9),"",IH9)</f>
        <v>van Dijk</v>
      </c>
      <c r="IL99" s="458"/>
      <c r="IM99" s="459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58" t="str">
        <f>IF(ISBLANK(IO9),"",IO9)</f>
        <v>Díaz</v>
      </c>
      <c r="IS99" s="458"/>
      <c r="IT99" s="459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8" t="str">
        <f>IF(ISBLANK(IV9),"",IV9)</f>
        <v/>
      </c>
      <c r="IZ99" s="458"/>
      <c r="JA99" s="459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8" t="str">
        <f>IF(ISBLANK(JC9),"",JC9)</f>
        <v/>
      </c>
      <c r="JG99" s="458"/>
      <c r="JH99" s="459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8" t="str">
        <f>IF(ISBLANK(JJ9),"",JJ9)</f>
        <v/>
      </c>
      <c r="JN99" s="458"/>
      <c r="JO99" s="459"/>
      <c r="JP99" s="84"/>
      <c r="JQ99" s="88"/>
      <c r="JR99" s="293">
        <f>IF(ISBLANK(JQ9),"",COUNTIF(Tipy!$IG$6:$IG$84,Výsledky!JT99))</f>
        <v>0</v>
      </c>
      <c r="JS99" s="89">
        <f>IF(ISBLANK(JQ9),"",JR99/JQ92)</f>
        <v>0</v>
      </c>
      <c r="JT99" s="458" t="str">
        <f>IF(ISBLANK(JQ9),"",JQ9)</f>
        <v>Gakpo</v>
      </c>
      <c r="JU99" s="458"/>
      <c r="JV99" s="459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8" t="str">
        <f>IF(ISBLANK(JX9),"",JX9)</f>
        <v/>
      </c>
      <c r="KB99" s="458"/>
      <c r="KC99" s="459"/>
      <c r="KD99" s="84"/>
      <c r="KE99" s="88"/>
      <c r="KF99" s="293">
        <f>IF(ISBLANK(KE9),"",COUNTIF(Tipy!$IS$6:$IS$84,Výsledky!KH99))</f>
        <v>3</v>
      </c>
      <c r="KG99" s="89">
        <f>IF(ISBLANK(KE9),"",KF99/KE92)</f>
        <v>6.5217391304347824E-2</v>
      </c>
      <c r="KH99" s="458" t="str">
        <f>IF(ISBLANK(KE9),"",KE9)</f>
        <v>Elliott</v>
      </c>
      <c r="KI99" s="458"/>
      <c r="KJ99" s="459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8" t="str">
        <f>IF(ISBLANK(KL9),"",KL9)</f>
        <v/>
      </c>
      <c r="KP99" s="458"/>
      <c r="KQ99" s="459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8" t="str">
        <f>IF(ISBLANK(KS9),"",KS9)</f>
        <v/>
      </c>
      <c r="KW99" s="458"/>
      <c r="KX99" s="459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8" t="str">
        <f>IF(ISBLANK(KZ9),"",KZ9)</f>
        <v/>
      </c>
      <c r="LD99" s="458"/>
      <c r="LE99" s="459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8" t="str">
        <f>IF(ISBLANK(LG9),"",LG9)</f>
        <v/>
      </c>
      <c r="LK99" s="458"/>
      <c r="LL99" s="459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8" t="str">
        <f>IF(ISBLANK(LN9),"",LN9)</f>
        <v/>
      </c>
      <c r="LR99" s="458"/>
      <c r="LS99" s="459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8" t="str">
        <f>IF(ISBLANK(LU9),"",LU9)</f>
        <v/>
      </c>
      <c r="LY99" s="458"/>
      <c r="LZ99" s="459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8" t="str">
        <f>IF(ISBLANK(MB9),"",MB9)</f>
        <v/>
      </c>
      <c r="MF99" s="458"/>
      <c r="MG99" s="459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8" t="str">
        <f>IF(ISBLANK(MI9),"",MI9)</f>
        <v/>
      </c>
      <c r="MM99" s="458"/>
      <c r="MN99" s="459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8" t="str">
        <f>IF(ISBLANK(MP9),"",MP9)</f>
        <v/>
      </c>
      <c r="MT99" s="458"/>
      <c r="MU99" s="459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8" t="str">
        <f>IF(ISBLANK(MW9),"",MW9)</f>
        <v/>
      </c>
      <c r="NA99" s="458"/>
      <c r="NB99" s="459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8" t="str">
        <f>IF(ISBLANK(ND9),"",ND9)</f>
        <v/>
      </c>
      <c r="NH99" s="458"/>
      <c r="NI99" s="459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8" t="str">
        <f>IF(ISBLANK(NK9),"",NK9)</f>
        <v/>
      </c>
      <c r="NO99" s="458"/>
      <c r="NP99" s="459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8" t="str">
        <f>IF(ISBLANK(NR9),"",NR9)</f>
        <v/>
      </c>
      <c r="NV99" s="458"/>
      <c r="NW99" s="459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8" t="str">
        <f>IF(ISBLANK(NY9),"",NY9)</f>
        <v/>
      </c>
      <c r="OC99" s="458"/>
      <c r="OD99" s="459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8" t="str">
        <f>IF(ISBLANK(OF9),"",OF9)</f>
        <v/>
      </c>
      <c r="OJ99" s="458"/>
      <c r="OK99" s="459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8" t="str">
        <f>IF(ISBLANK(OM9),"",OM9)</f>
        <v/>
      </c>
      <c r="OQ99" s="458"/>
      <c r="OR99" s="459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8" t="str">
        <f>IF(ISBLANK(OT9),"",OT9)</f>
        <v/>
      </c>
      <c r="OX99" s="458"/>
      <c r="OY99" s="459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8" t="str">
        <f>IF(ISBLANK(PA9),"",PA9)</f>
        <v/>
      </c>
      <c r="PE99" s="458"/>
      <c r="PF99" s="459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8" t="str">
        <f>IF(ISBLANK(PH9),"",PH9)</f>
        <v/>
      </c>
      <c r="PL99" s="458"/>
      <c r="PM99" s="459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8" t="str">
        <f>IF(ISBLANK(PO9),"",PO9)</f>
        <v/>
      </c>
      <c r="PS99" s="458"/>
      <c r="PT99" s="459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8" t="str">
        <f>IF(ISBLANK(PV9),"",PV9)</f>
        <v/>
      </c>
      <c r="PZ99" s="458"/>
      <c r="QA99" s="459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8" t="str">
        <f>IF(ISBLANK(QC9),"",QC9)</f>
        <v/>
      </c>
      <c r="QG99" s="458"/>
      <c r="QH99" s="459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8" t="str">
        <f>IF(ISBLANK(QJ9),"",QJ9)</f>
        <v/>
      </c>
      <c r="QN99" s="458"/>
      <c r="QO99" s="459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8" t="str">
        <f>IF(ISBLANK(QQ9),"",QQ9)</f>
        <v/>
      </c>
      <c r="QU99" s="458"/>
      <c r="QV99" s="459"/>
    </row>
    <row r="100" spans="1:464" ht="15" customHeight="1">
      <c r="A100" s="495"/>
      <c r="B100" s="86" t="s">
        <v>148</v>
      </c>
      <c r="C100" s="80"/>
      <c r="D100" s="457">
        <f>IF(ISBLANK(I3),"",COUNTIF(G12:G90,"=20")+COUNTIF(G12:G90,"=30"))</f>
        <v>0</v>
      </c>
      <c r="E100" s="457"/>
      <c r="F100" s="455" t="e">
        <f>IF(ISBLANK(I3),"",D100/D92)</f>
        <v>#DIV/0!</v>
      </c>
      <c r="G100" s="455"/>
      <c r="H100" s="77"/>
      <c r="I100" s="90"/>
      <c r="J100" s="83"/>
      <c r="K100" s="457">
        <f>IF(ISBLANK(P3),"",COUNTIF(N12:N90,"=20")+COUNTIF(N12:N90,"=30"))</f>
        <v>37</v>
      </c>
      <c r="L100" s="457"/>
      <c r="M100" s="455">
        <f>IF(ISBLANK(P3),"",K100/K92)</f>
        <v>0.55223880597014929</v>
      </c>
      <c r="N100" s="455"/>
      <c r="O100" s="77"/>
      <c r="P100" s="90"/>
      <c r="Q100" s="84"/>
      <c r="R100" s="457">
        <f>IF(ISBLANK(W3),"",COUNTIF(U12:U90,"=20")+COUNTIF(U12:U90,"=30"))</f>
        <v>3</v>
      </c>
      <c r="S100" s="457"/>
      <c r="T100" s="455">
        <f>IF(ISBLANK(W3),"",R100/R92)</f>
        <v>4.8387096774193547E-2</v>
      </c>
      <c r="U100" s="455"/>
      <c r="V100" s="77"/>
      <c r="W100" s="90"/>
      <c r="X100" s="84"/>
      <c r="Y100" s="457">
        <f>IF(ISBLANK(AD3),"",COUNTIF(AB12:AB90,"=20")+COUNTIF(AB12:AB90,"=30"))</f>
        <v>25</v>
      </c>
      <c r="Z100" s="457"/>
      <c r="AA100" s="455">
        <f>IF(ISBLANK(AD3),"",Y100/Y92)</f>
        <v>0.40322580645161288</v>
      </c>
      <c r="AB100" s="455"/>
      <c r="AC100" s="77"/>
      <c r="AD100" s="90"/>
      <c r="AE100" s="84"/>
      <c r="AF100" s="457">
        <f>IF(ISBLANK(AK3),"",COUNTIF(AI12:AI90,"=20")+COUNTIF(AI12:AI90,"=30"))</f>
        <v>9</v>
      </c>
      <c r="AG100" s="457"/>
      <c r="AH100" s="455">
        <f>IF(ISBLANK(AK3),"",AF100/AF92)</f>
        <v>0.15517241379310345</v>
      </c>
      <c r="AI100" s="455"/>
      <c r="AJ100" s="77"/>
      <c r="AK100" s="90"/>
      <c r="AL100" s="84"/>
      <c r="AM100" s="457">
        <f>IF(ISBLANK(AR3),"",COUNTIF(AP12:AP90,"=20")+COUNTIF(AP12:AP90,"=30"))</f>
        <v>31</v>
      </c>
      <c r="AN100" s="457"/>
      <c r="AO100" s="455">
        <f>IF(ISBLANK(AR3),"",AM100/AM92)</f>
        <v>0.5</v>
      </c>
      <c r="AP100" s="455"/>
      <c r="AQ100" s="77"/>
      <c r="AR100" s="90"/>
      <c r="AS100" s="84"/>
      <c r="AT100" s="457">
        <f>IF(ISBLANK(AY3),"",COUNTIF(AW12:AW90,"=20")+COUNTIF(AW12:AW90,"=30"))</f>
        <v>8</v>
      </c>
      <c r="AU100" s="457"/>
      <c r="AV100" s="455">
        <f>IF(ISBLANK(AY3),"",AT100/AT92)</f>
        <v>0.13333333333333333</v>
      </c>
      <c r="AW100" s="455"/>
      <c r="AX100" s="77"/>
      <c r="AY100" s="90"/>
      <c r="AZ100" s="84"/>
      <c r="BA100" s="457">
        <f>IF(ISBLANK(BF3),"",COUNTIF(BD12:BD90,"=20")+COUNTIF(BD12:BD90,"=30"))</f>
        <v>2</v>
      </c>
      <c r="BB100" s="457"/>
      <c r="BC100" s="455">
        <f>IF(ISBLANK(BF3),"",BA100/BA92)</f>
        <v>3.9215686274509803E-2</v>
      </c>
      <c r="BD100" s="455"/>
      <c r="BE100" s="77"/>
      <c r="BF100" s="90"/>
      <c r="BG100" s="84"/>
      <c r="BH100" s="457">
        <f>IF(ISBLANK(BM3),"",COUNTIF(BK12:BK90,"=20")+COUNTIF(BK12:BK90,"=30"))</f>
        <v>14</v>
      </c>
      <c r="BI100" s="457"/>
      <c r="BJ100" s="455">
        <f>IF(ISBLANK(BM3),"",BH100/BH92)</f>
        <v>0.25925925925925924</v>
      </c>
      <c r="BK100" s="455"/>
      <c r="BL100" s="77"/>
      <c r="BM100" s="90"/>
      <c r="BN100" s="84"/>
      <c r="BO100" s="457">
        <f>IF(ISBLANK(BT3),"",COUNTIF(BR12:BR90,"=20")+COUNTIF(BR12:BR90,"=30"))</f>
        <v>0</v>
      </c>
      <c r="BP100" s="457"/>
      <c r="BQ100" s="455">
        <f>IF(ISBLANK(BT3),"",BO100/BO92)</f>
        <v>0</v>
      </c>
      <c r="BR100" s="455"/>
      <c r="BS100" s="77"/>
      <c r="BT100" s="90"/>
      <c r="BU100" s="84"/>
      <c r="BV100" s="457">
        <f>IF(ISBLANK(CA3),"",COUNTIF(BY12:BY90,"=20")+COUNTIF(BY12:BY90,"=30"))</f>
        <v>4</v>
      </c>
      <c r="BW100" s="457"/>
      <c r="BX100" s="455">
        <f>IF(ISBLANK(CA3),"",BV100/BV92)</f>
        <v>7.0175438596491224E-2</v>
      </c>
      <c r="BY100" s="455"/>
      <c r="BZ100" s="77"/>
      <c r="CA100" s="90"/>
      <c r="CB100" s="84"/>
      <c r="CC100" s="457">
        <f>IF(ISBLANK(CH3),"",COUNTIF(CF12:CF90,"=20")+COUNTIF(CF12:CF90,"=30"))</f>
        <v>0</v>
      </c>
      <c r="CD100" s="457"/>
      <c r="CE100" s="455">
        <f>IF(ISBLANK(CH3),"",CC100/CC92)</f>
        <v>0</v>
      </c>
      <c r="CF100" s="455"/>
      <c r="CG100" s="77"/>
      <c r="CH100" s="90"/>
      <c r="CI100" s="84"/>
      <c r="CJ100" s="457">
        <f>IF(ISBLANK(CO3),"",COUNTIF(CM12:CM90,"=20")+COUNTIF(CM12:CM90,"=30"))</f>
        <v>5</v>
      </c>
      <c r="CK100" s="457"/>
      <c r="CL100" s="455">
        <f>IF(ISBLANK(CO3),"",CJ100/CJ92)</f>
        <v>8.771929824561403E-2</v>
      </c>
      <c r="CM100" s="455"/>
      <c r="CN100" s="77"/>
      <c r="CO100" s="90"/>
      <c r="CP100" s="84"/>
      <c r="CQ100" s="457">
        <f>IF(ISBLANK(CV3),"",COUNTIF(CT12:CT90,"=20")+COUNTIF(CT12:CT90,"=30"))</f>
        <v>12</v>
      </c>
      <c r="CR100" s="457"/>
      <c r="CS100" s="455">
        <f>IF(ISBLANK(CV3),"",CQ100/CQ92)</f>
        <v>0.22222222222222221</v>
      </c>
      <c r="CT100" s="455"/>
      <c r="CU100" s="77"/>
      <c r="CV100" s="90"/>
      <c r="CW100" s="84"/>
      <c r="CX100" s="457">
        <f>IF(ISBLANK(DC3),"",COUNTIF(DA12:DA90,"=20")+COUNTIF(DA12:DA90,"=30"))</f>
        <v>16</v>
      </c>
      <c r="CY100" s="457"/>
      <c r="CZ100" s="455">
        <f>IF(ISBLANK(DC3),"",CX100/CX92)</f>
        <v>0.30188679245283018</v>
      </c>
      <c r="DA100" s="455"/>
      <c r="DB100" s="77"/>
      <c r="DC100" s="90"/>
      <c r="DD100" s="84"/>
      <c r="DE100" s="457">
        <f>IF(ISBLANK(DJ3),"",COUNTIF(DH12:DH90,"=20")+COUNTIF(DH12:DH90,"=30"))</f>
        <v>14</v>
      </c>
      <c r="DF100" s="457"/>
      <c r="DG100" s="455">
        <f>IF(ISBLANK(DJ3),"",DE100/DE92)</f>
        <v>0.26923076923076922</v>
      </c>
      <c r="DH100" s="455"/>
      <c r="DI100" s="77"/>
      <c r="DJ100" s="90"/>
      <c r="DK100" s="84"/>
      <c r="DL100" s="457">
        <f>IF(ISBLANK(DQ3),"",COUNTIF(DO12:DO90,"=20")+COUNTIF(DO12:DO90,"=30"))</f>
        <v>0</v>
      </c>
      <c r="DM100" s="457"/>
      <c r="DN100" s="455">
        <f>IF(ISBLANK(DQ3),"",DL100/DL92)</f>
        <v>0</v>
      </c>
      <c r="DO100" s="455"/>
      <c r="DP100" s="77"/>
      <c r="DQ100" s="90"/>
      <c r="DR100" s="84"/>
      <c r="DS100" s="457">
        <f>IF(ISBLANK(DX3),"",COUNTIF(DV12:DV90,"=20")+COUNTIF(DV12:DV90,"=30"))</f>
        <v>1</v>
      </c>
      <c r="DT100" s="457"/>
      <c r="DU100" s="455">
        <f>IF(ISBLANK(DX3),"",DS100/DS92)</f>
        <v>2.2727272727272728E-2</v>
      </c>
      <c r="DV100" s="455"/>
      <c r="DW100" s="77"/>
      <c r="DX100" s="90"/>
      <c r="DY100" s="84"/>
      <c r="DZ100" s="457">
        <f>IF(ISBLANK(EE3),"",COUNTIF(EC12:EC90,"=20")+COUNTIF(EC12:EC90,"=30"))</f>
        <v>6</v>
      </c>
      <c r="EA100" s="457"/>
      <c r="EB100" s="455">
        <f>IF(ISBLANK(EE3),"",DZ100/DZ92)</f>
        <v>0.11538461538461539</v>
      </c>
      <c r="EC100" s="455"/>
      <c r="ED100" s="77"/>
      <c r="EE100" s="90"/>
      <c r="EF100" s="84"/>
      <c r="EG100" s="457">
        <f>IF(ISBLANK(EL3),"",COUNTIF(EJ12:EJ90,"=20")+COUNTIF(EJ12:EJ90,"=30"))</f>
        <v>22</v>
      </c>
      <c r="EH100" s="457"/>
      <c r="EI100" s="455">
        <f>IF(ISBLANK(EL3),"",EG100/EG92)</f>
        <v>0.43137254901960786</v>
      </c>
      <c r="EJ100" s="455"/>
      <c r="EK100" s="77"/>
      <c r="EL100" s="90"/>
      <c r="EM100" s="84"/>
      <c r="EN100" s="457">
        <f>IF(ISBLANK(ES3),"",COUNTIF(EQ12:EQ90,"=20")+COUNTIF(EQ12:EQ90,"=30"))</f>
        <v>6</v>
      </c>
      <c r="EO100" s="457"/>
      <c r="EP100" s="455">
        <f>IF(ISBLANK(ES3),"",EN100/EN92)</f>
        <v>0.11764705882352941</v>
      </c>
      <c r="EQ100" s="455"/>
      <c r="ER100" s="77"/>
      <c r="ES100" s="90"/>
      <c r="ET100" s="84"/>
      <c r="EU100" s="457">
        <f>IF(ISBLANK(EZ3),"",COUNTIF(EX12:EX90,"=20")+COUNTIF(EX12:EX90,"=30"))</f>
        <v>18</v>
      </c>
      <c r="EV100" s="457"/>
      <c r="EW100" s="455">
        <f>IF(ISBLANK(EZ3),"",EU100/EU92)</f>
        <v>0.375</v>
      </c>
      <c r="EX100" s="455"/>
      <c r="EY100" s="77"/>
      <c r="EZ100" s="90"/>
      <c r="FA100" s="84"/>
      <c r="FB100" s="457">
        <f>IF(ISBLANK(BM3),"",COUNTIF(FE12:FE90,"=20")+COUNTIF(FE12:FE90,"=30"))</f>
        <v>13</v>
      </c>
      <c r="FC100" s="457"/>
      <c r="FD100" s="455">
        <f>IF(ISBLANK(BM3),"",FB100/FB92)</f>
        <v>0.27659574468085107</v>
      </c>
      <c r="FE100" s="455"/>
      <c r="FF100" s="77"/>
      <c r="FG100" s="90"/>
      <c r="FH100" s="84"/>
      <c r="FI100" s="457">
        <f>IF(ISBLANK(FN3),"",COUNTIF(FL12:FL90,"=20")+COUNTIF(FL12:FL90,"=30"))</f>
        <v>22</v>
      </c>
      <c r="FJ100" s="457"/>
      <c r="FK100" s="455">
        <f>IF(ISBLANK(FN3),"",FI100/FI92)</f>
        <v>0.46808510638297873</v>
      </c>
      <c r="FL100" s="455"/>
      <c r="FM100" s="77"/>
      <c r="FN100" s="90"/>
      <c r="FO100" s="84"/>
      <c r="FP100" s="457">
        <f>IF(ISBLANK(DJ3),"",COUNTIF(FS12:FS90,"=20")+COUNTIF(FS12:FS90,"=30"))</f>
        <v>7</v>
      </c>
      <c r="FQ100" s="457"/>
      <c r="FR100" s="455">
        <f>IF(ISBLANK(DJ3),"",FP100/FP92)</f>
        <v>0.13725490196078433</v>
      </c>
      <c r="FS100" s="455"/>
      <c r="FT100" s="77"/>
      <c r="FU100" s="90"/>
      <c r="FV100" s="84"/>
      <c r="FW100" s="457">
        <f>IF(ISBLANK(GB3),"",COUNTIF(FZ12:FZ90,"=20")+COUNTIF(FZ12:FZ90,"=30"))</f>
        <v>0</v>
      </c>
      <c r="FX100" s="457"/>
      <c r="FY100" s="455">
        <f>IF(ISBLANK(GB3),"",FW100/FW92)</f>
        <v>0</v>
      </c>
      <c r="FZ100" s="455"/>
      <c r="GA100" s="77"/>
      <c r="GB100" s="90"/>
      <c r="GC100" s="84"/>
      <c r="GD100" s="457">
        <f>IF(ISBLANK(GI3),"",COUNTIF(GG12:GG90,"=20")+COUNTIF(GG12:GG90,"=30"))</f>
        <v>10</v>
      </c>
      <c r="GE100" s="457"/>
      <c r="GF100" s="455">
        <f>IF(ISBLANK(GI3),"",GD100/GD92)</f>
        <v>0.22222222222222221</v>
      </c>
      <c r="GG100" s="455"/>
      <c r="GH100" s="77"/>
      <c r="GI100" s="90"/>
      <c r="GJ100" s="84"/>
      <c r="GK100" s="457">
        <f>IF(ISBLANK(GP3),"",COUNTIF(GN12:GN90,"=20")+COUNTIF(GN12:GN90,"=30"))</f>
        <v>20</v>
      </c>
      <c r="GL100" s="457"/>
      <c r="GM100" s="455">
        <f>IF(ISBLANK(GP3),"",GK100/GK92)</f>
        <v>0.42553191489361702</v>
      </c>
      <c r="GN100" s="455"/>
      <c r="GO100" s="77"/>
      <c r="GP100" s="90"/>
      <c r="GQ100" s="84"/>
      <c r="GR100" s="457">
        <f>IF(ISBLANK(GW3),"",COUNTIF(GU12:GU90,"=20")+COUNTIF(GU12:GU90,"=30"))</f>
        <v>1</v>
      </c>
      <c r="GS100" s="457"/>
      <c r="GT100" s="455">
        <f>IF(ISBLANK(GI3),"",GR100/GR92)</f>
        <v>2.2222222222222223E-2</v>
      </c>
      <c r="GU100" s="455"/>
      <c r="GV100" s="77"/>
      <c r="GW100" s="90"/>
      <c r="GX100" s="84"/>
      <c r="GY100" s="457">
        <f>IF(ISBLANK(HD3),"",COUNTIF(HB12:HB90,"=20")+COUNTIF(HB12:HB90,"=30"))</f>
        <v>27</v>
      </c>
      <c r="GZ100" s="457"/>
      <c r="HA100" s="455">
        <f>IF(ISBLANK(HD3),"",GY100/GY92)</f>
        <v>0.54</v>
      </c>
      <c r="HB100" s="455"/>
      <c r="HC100" s="77"/>
      <c r="HD100" s="90"/>
      <c r="HE100" s="84"/>
      <c r="HF100" s="457">
        <f>IF(ISBLANK(HK3),"",COUNTIF(HI12:HI90,"=20")+COUNTIF(HI12:HI90,"=30"))</f>
        <v>5</v>
      </c>
      <c r="HG100" s="457"/>
      <c r="HH100" s="455">
        <f>IF(ISBLANK(HK3),"",HF100/HF92)</f>
        <v>0.10416666666666667</v>
      </c>
      <c r="HI100" s="455"/>
      <c r="HJ100" s="77"/>
      <c r="HK100" s="90"/>
      <c r="HL100" s="84"/>
      <c r="HM100" s="457">
        <f>IF(ISBLANK(HR3),"",COUNTIF(HP12:HP90,"=20")+COUNTIF(HP12:HP90,"=30"))</f>
        <v>10</v>
      </c>
      <c r="HN100" s="457"/>
      <c r="HO100" s="455">
        <f>IF(ISBLANK(HR3),"",HM100/HM92)</f>
        <v>0.20833333333333334</v>
      </c>
      <c r="HP100" s="455"/>
      <c r="HQ100" s="77"/>
      <c r="HR100" s="90"/>
      <c r="HS100" s="84"/>
      <c r="HT100" s="457">
        <f>IF(ISBLANK(HY3),"",COUNTIF(HW12:HW90,"=20")+COUNTIF(HW12:HW90,"=30"))</f>
        <v>11</v>
      </c>
      <c r="HU100" s="457"/>
      <c r="HV100" s="455">
        <f>IF(ISBLANK(HR3),"",HT100/HT92)</f>
        <v>0.2391304347826087</v>
      </c>
      <c r="HW100" s="455"/>
      <c r="HX100" s="77"/>
      <c r="HY100" s="90"/>
      <c r="HZ100" s="84"/>
      <c r="IA100" s="457">
        <f>IF(ISBLANK(IF3),"",COUNTIF(ID12:ID90,"=20")+COUNTIF(ID12:ID90,"=30"))</f>
        <v>0</v>
      </c>
      <c r="IB100" s="457"/>
      <c r="IC100" s="455">
        <f>IF(ISBLANK(IM3),"",IA100/IA92)</f>
        <v>0</v>
      </c>
      <c r="ID100" s="455"/>
      <c r="IE100" s="77"/>
      <c r="IF100" s="90"/>
      <c r="IG100" s="84"/>
      <c r="IH100" s="457">
        <f>IF(ISBLANK(IF3),"",COUNTIF(IK12:IK90,"=20")+COUNTIF(IK12:IK90,"=30"))</f>
        <v>11</v>
      </c>
      <c r="II100" s="457"/>
      <c r="IJ100" s="455">
        <f>IF(ISBLANK(IF3),"",IH100/IH92)</f>
        <v>0.24444444444444444</v>
      </c>
      <c r="IK100" s="455"/>
      <c r="IL100" s="77"/>
      <c r="IM100" s="90"/>
      <c r="IN100" s="84"/>
      <c r="IO100" s="457">
        <f>IF(ISBLANK(IT3),"",COUNTIF(IR12:IR90,"=20")+COUNTIF(IR12:IR90,"=30"))</f>
        <v>17</v>
      </c>
      <c r="IP100" s="457"/>
      <c r="IQ100" s="455">
        <f>IF(ISBLANK(IT3),"",IO100/IO92)</f>
        <v>0.36956521739130432</v>
      </c>
      <c r="IR100" s="455"/>
      <c r="IS100" s="77"/>
      <c r="IT100" s="90"/>
      <c r="IU100" s="84"/>
      <c r="IV100" s="457">
        <f>IF(ISBLANK(JA3),"",COUNTIF(IY12:IY90,"=20")+COUNTIF(IY12:IY90,"=30"))</f>
        <v>0</v>
      </c>
      <c r="IW100" s="457"/>
      <c r="IX100" s="455">
        <f>IF(ISBLANK(JA3),"",IV100/IV92)</f>
        <v>0</v>
      </c>
      <c r="IY100" s="455"/>
      <c r="IZ100" s="77"/>
      <c r="JA100" s="90"/>
      <c r="JB100" s="84"/>
      <c r="JC100" s="457">
        <f>IF(ISBLANK(JH3),"",COUNTIF(JF12:JF90,"=20")+COUNTIF(JF12:JF90,"=30"))</f>
        <v>17</v>
      </c>
      <c r="JD100" s="457"/>
      <c r="JE100" s="455">
        <f>IF(ISBLANK(JH3),"",JC100/JC92)</f>
        <v>0.40476190476190477</v>
      </c>
      <c r="JF100" s="455"/>
      <c r="JG100" s="77"/>
      <c r="JH100" s="90"/>
      <c r="JI100" s="84"/>
      <c r="JJ100" s="457">
        <f>IF(ISBLANK(JH3),"",COUNTIF(JM12:JM90,"=20")+COUNTIF(JM12:JM90,"=30"))</f>
        <v>0</v>
      </c>
      <c r="JK100" s="457"/>
      <c r="JL100" s="455" t="e">
        <f>IF(ISBLANK(JH3),"",JJ100/JJ92)</f>
        <v>#DIV/0!</v>
      </c>
      <c r="JM100" s="455"/>
      <c r="JN100" s="77"/>
      <c r="JO100" s="90"/>
      <c r="JP100" s="84"/>
      <c r="JQ100" s="457">
        <f>IF(ISBLANK(JV3),"",COUNTIF(JT12:JT90,"=20")+COUNTIF(JT12:JT90,"=30"))</f>
        <v>10</v>
      </c>
      <c r="JR100" s="457"/>
      <c r="JS100" s="455">
        <f>IF(ISBLANK(JV3),"",JQ100/JQ92)</f>
        <v>0.23809523809523808</v>
      </c>
      <c r="JT100" s="455"/>
      <c r="JU100" s="77"/>
      <c r="JV100" s="90"/>
      <c r="JW100" s="84"/>
      <c r="JX100" s="457">
        <f>IF(ISBLANK(KQ3),"",COUNTIF(KA12:KA90,"=20")+COUNTIF(KA12:KA90,"=30"))</f>
        <v>0</v>
      </c>
      <c r="JY100" s="457"/>
      <c r="JZ100" s="455" t="e">
        <f>IF(ISBLANK(KQ3),"",JX100/JX92)</f>
        <v>#DIV/0!</v>
      </c>
      <c r="KA100" s="455"/>
      <c r="KB100" s="77"/>
      <c r="KC100" s="90"/>
      <c r="KD100" s="84"/>
      <c r="KE100" s="457">
        <f>IF(ISBLANK(KJ3),"",COUNTIF(KH12:KH90,"=20")+COUNTIF(KH12:KH90,"=30"))</f>
        <v>12</v>
      </c>
      <c r="KF100" s="457"/>
      <c r="KG100" s="455">
        <f>IF(ISBLANK(KJ3),"",KE100/KE92)</f>
        <v>0.2608695652173913</v>
      </c>
      <c r="KH100" s="455"/>
      <c r="KI100" s="77"/>
      <c r="KJ100" s="90"/>
      <c r="KK100" s="84"/>
      <c r="KL100" s="457">
        <f>IF(ISBLANK(KQ3),"",COUNTIF(KO12:KO90,"=20")+COUNTIF(KO12:KO90,"=30"))</f>
        <v>0</v>
      </c>
      <c r="KM100" s="457"/>
      <c r="KN100" s="455">
        <f>IF(ISBLANK(KQ3),"",KL100/KL92)</f>
        <v>0</v>
      </c>
      <c r="KO100" s="455"/>
      <c r="KP100" s="77"/>
      <c r="KQ100" s="90"/>
      <c r="KR100" s="84"/>
      <c r="KS100" s="457" t="str">
        <f>IF(ISBLANK(KC3),"",COUNTIF(KV12:KV90,"=20")+COUNTIF(KV12:KV90,"=30"))</f>
        <v/>
      </c>
      <c r="KT100" s="457"/>
      <c r="KU100" s="455" t="str">
        <f>IF(ISBLANK(KC3),"",KS100/KS92)</f>
        <v/>
      </c>
      <c r="KV100" s="455"/>
      <c r="KW100" s="77"/>
      <c r="KX100" s="90"/>
      <c r="KY100" s="85"/>
      <c r="KZ100" s="457" t="str">
        <f>IF(ISBLANK(LE3),"",COUNTIF(LC12:LC90,"=20")+COUNTIF(LC12:LC90,"=30"))</f>
        <v/>
      </c>
      <c r="LA100" s="457"/>
      <c r="LB100" s="455" t="str">
        <f>IF(ISBLANK(LE3),"",KZ100/KZ92)</f>
        <v/>
      </c>
      <c r="LC100" s="455"/>
      <c r="LD100" s="77"/>
      <c r="LE100" s="90"/>
      <c r="LF100" s="84"/>
      <c r="LG100" s="457" t="str">
        <f>IF(ISBLANK(LE3),"",COUNTIF(LJ12:LJ90,"=20")+COUNTIF(LJ12:LJ90,"=30"))</f>
        <v/>
      </c>
      <c r="LH100" s="457"/>
      <c r="LI100" s="455" t="str">
        <f>IF(ISBLANK(LE3),"",LG100/LG92)</f>
        <v/>
      </c>
      <c r="LJ100" s="455"/>
      <c r="LK100" s="77"/>
      <c r="LL100" s="90"/>
      <c r="LM100" s="84"/>
      <c r="LN100" s="457" t="str">
        <f>IF(ISBLANK(LS3),"",COUNTIF(LQ12:LQ90,"=20")+COUNTIF(LQ12:LQ90,"=30"))</f>
        <v/>
      </c>
      <c r="LO100" s="457"/>
      <c r="LP100" s="455" t="str">
        <f>IF(ISBLANK(LS3),"",LN100/LN92)</f>
        <v/>
      </c>
      <c r="LQ100" s="455"/>
      <c r="LR100" s="77"/>
      <c r="LS100" s="90"/>
      <c r="LT100" s="84"/>
      <c r="LU100" s="457" t="str">
        <f>IF(ISBLANK(LS3),"",COUNTIF(LX12:LX90,"=20")+COUNTIF(LX12:LX90,"=30"))</f>
        <v/>
      </c>
      <c r="LV100" s="457"/>
      <c r="LW100" s="455" t="str">
        <f>IF(ISBLANK(LS3),"",LU100/LU92)</f>
        <v/>
      </c>
      <c r="LX100" s="455"/>
      <c r="LY100" s="77"/>
      <c r="LZ100" s="90"/>
      <c r="MA100" s="84"/>
      <c r="MB100" s="457" t="str">
        <f>IF(ISBLANK(MG3),"",COUNTIF(ME12:ME90,"=20")+COUNTIF(ME12:ME90,"=30"))</f>
        <v/>
      </c>
      <c r="MC100" s="457"/>
      <c r="MD100" s="455" t="str">
        <f>IF(ISBLANK(MG3),"",MB100/MB92)</f>
        <v/>
      </c>
      <c r="ME100" s="455"/>
      <c r="MF100" s="77"/>
      <c r="MG100" s="90"/>
      <c r="MH100" s="84"/>
      <c r="MI100" s="457" t="str">
        <f>IF(ISBLANK(MN3),"",COUNTIF(ML12:ML90,"=20")+COUNTIF(ML12:ML90,"=30"))</f>
        <v/>
      </c>
      <c r="MJ100" s="457"/>
      <c r="MK100" s="455" t="str">
        <f>IF(ISBLANK(MN3),"",MI100/MI92)</f>
        <v/>
      </c>
      <c r="ML100" s="455"/>
      <c r="MM100" s="77"/>
      <c r="MN100" s="90"/>
      <c r="MO100" s="84"/>
      <c r="MP100" s="457" t="str">
        <f>IF(ISBLANK(MU3),"",COUNTIF(MS12:MS90,"=20")+COUNTIF(MS12:MS90,"=30"))</f>
        <v/>
      </c>
      <c r="MQ100" s="457"/>
      <c r="MR100" s="455" t="str">
        <f>IF(ISBLANK(MU3),"",MP100/MP92)</f>
        <v/>
      </c>
      <c r="MS100" s="455"/>
      <c r="MT100" s="77"/>
      <c r="MU100" s="90"/>
      <c r="MV100" s="84"/>
      <c r="MW100" s="457" t="str">
        <f>IF(ISBLANK(NP3),"",COUNTIF(MZ12:MZ90,"=20")+COUNTIF(MZ12:MZ90,"=30"))</f>
        <v/>
      </c>
      <c r="MX100" s="457"/>
      <c r="MY100" s="455" t="str">
        <f>IF(ISBLANK(NP3),"",MW100/MW92)</f>
        <v/>
      </c>
      <c r="MZ100" s="455"/>
      <c r="NA100" s="77"/>
      <c r="NB100" s="90"/>
      <c r="NC100" s="84"/>
      <c r="ND100" s="457" t="str">
        <f>IF(ISBLANK(NB3),"",COUNTIF(NG12:NG90,"=20")+COUNTIF(NG12:NG90,"=30"))</f>
        <v/>
      </c>
      <c r="NE100" s="457"/>
      <c r="NF100" s="455" t="str">
        <f>IF(ISBLANK(NB3),"",ND100/ND92)</f>
        <v/>
      </c>
      <c r="NG100" s="455"/>
      <c r="NH100" s="77"/>
      <c r="NI100" s="90"/>
      <c r="NJ100" s="84"/>
      <c r="NK100" s="457" t="str">
        <f>IF(ISBLANK(OD3),"",COUNTIF(NN12:NN90,"=20")+COUNTIF(NN12:NN90,"=30"))</f>
        <v/>
      </c>
      <c r="NL100" s="457"/>
      <c r="NM100" s="455" t="str">
        <f>IF(ISBLANK(OD3),"",NK100/NK92)</f>
        <v/>
      </c>
      <c r="NN100" s="455"/>
      <c r="NO100" s="77"/>
      <c r="NP100" s="90"/>
      <c r="NQ100" s="84"/>
      <c r="NR100" s="457" t="str">
        <f>IF(ISBLANK(NI3),"",COUNTIF(NU12:NU90,"=20")+COUNTIF(NU12:NU90,"=30"))</f>
        <v/>
      </c>
      <c r="NS100" s="457"/>
      <c r="NT100" s="455" t="str">
        <f>IF(ISBLANK(NI3),"",NR100/NR92)</f>
        <v/>
      </c>
      <c r="NU100" s="455"/>
      <c r="NV100" s="77"/>
      <c r="NW100" s="90"/>
      <c r="NX100" s="84"/>
      <c r="NY100" s="457" t="str">
        <f>IF(ISBLANK(OK3),"",COUNTIF(OB12:OB90,"=20")+COUNTIF(OB12:OB90,"=30"))</f>
        <v/>
      </c>
      <c r="NZ100" s="457"/>
      <c r="OA100" s="455" t="str">
        <f>IF(ISBLANK(OK3),"",NY100/NY92)</f>
        <v/>
      </c>
      <c r="OB100" s="455"/>
      <c r="OC100" s="77"/>
      <c r="OD100" s="90"/>
      <c r="OE100" s="84"/>
      <c r="OF100" s="457" t="str">
        <f>IF(ISBLANK(NW3),"",COUNTIF(OI12:OI90,"=20")+COUNTIF(OI12:OI90,"=30"))</f>
        <v/>
      </c>
      <c r="OG100" s="457"/>
      <c r="OH100" s="455" t="str">
        <f>IF(ISBLANK(NW3),"",OF100/OF92)</f>
        <v/>
      </c>
      <c r="OI100" s="455"/>
      <c r="OJ100" s="77"/>
      <c r="OK100" s="90"/>
      <c r="OL100" s="84"/>
      <c r="OM100" s="457" t="str">
        <f>IF(ISBLANK(OR3),"",COUNTIF(OP12:OP90,"=20")+COUNTIF(OP12:OP90,"=30"))</f>
        <v/>
      </c>
      <c r="ON100" s="457"/>
      <c r="OO100" s="455" t="str">
        <f>IF(ISBLANK(OR3),"",OM100/OM92)</f>
        <v/>
      </c>
      <c r="OP100" s="455"/>
      <c r="OQ100" s="77"/>
      <c r="OR100" s="90"/>
      <c r="OS100" s="84"/>
      <c r="OT100" s="457" t="str">
        <f>IF(ISBLANK(OY3),"",COUNTIF(OW12:OW90,"=20")+COUNTIF(OW12:OW90,"=30"))</f>
        <v/>
      </c>
      <c r="OU100" s="457"/>
      <c r="OV100" s="455" t="str">
        <f>IF(ISBLANK(OY3),"",OT100/OT92)</f>
        <v/>
      </c>
      <c r="OW100" s="455"/>
      <c r="OX100" s="77"/>
      <c r="OY100" s="90"/>
      <c r="OZ100" s="84"/>
      <c r="PA100" s="457" t="str">
        <f>IF(ISBLANK(PF3),"",COUNTIF(PD12:PD90,"=20")+COUNTIF(PD12:PD90,"=30"))</f>
        <v/>
      </c>
      <c r="PB100" s="457"/>
      <c r="PC100" s="455" t="str">
        <f>IF(ISBLANK(PF3),"",PA100/PA92)</f>
        <v/>
      </c>
      <c r="PD100" s="455"/>
      <c r="PE100" s="77"/>
      <c r="PF100" s="90"/>
      <c r="PG100" s="84"/>
      <c r="PH100" s="457" t="str">
        <f>IF(ISBLANK(PM3),"",COUNTIF(PK12:PK90,"=20")+COUNTIF(PK12:PK90,"=30"))</f>
        <v/>
      </c>
      <c r="PI100" s="457"/>
      <c r="PJ100" s="455" t="str">
        <f>IF(ISBLANK(PM3),"",PH100/PH92)</f>
        <v/>
      </c>
      <c r="PK100" s="455"/>
      <c r="PL100" s="77"/>
      <c r="PM100" s="90"/>
      <c r="PN100" s="84"/>
      <c r="PO100" s="457" t="str">
        <f>IF(ISBLANK(PT3),"",COUNTIF(PR12:PR90,"=20")+COUNTIF(PR12:PR90,"=30"))</f>
        <v/>
      </c>
      <c r="PP100" s="457"/>
      <c r="PQ100" s="455" t="str">
        <f>IF(ISBLANK(PT3),"",PO100/PO92)</f>
        <v/>
      </c>
      <c r="PR100" s="455"/>
      <c r="PS100" s="77"/>
      <c r="PT100" s="90"/>
      <c r="PU100" s="84"/>
      <c r="PV100" s="457" t="str">
        <f>IF(ISBLANK(QA3),"",COUNTIF(PY12:PY90,"=20")+COUNTIF(PY12:PY90,"=30"))</f>
        <v/>
      </c>
      <c r="PW100" s="457"/>
      <c r="PX100" s="455" t="str">
        <f>IF(ISBLANK(QA3),"",PV100/PV92)</f>
        <v/>
      </c>
      <c r="PY100" s="455"/>
      <c r="PZ100" s="77"/>
      <c r="QA100" s="90"/>
      <c r="QB100" s="84"/>
      <c r="QC100" s="457" t="str">
        <f>IF(ISBLANK(QH3),"",COUNTIF(QF12:QF90,"=20")+COUNTIF(QF12:QF90,"=30"))</f>
        <v/>
      </c>
      <c r="QD100" s="457"/>
      <c r="QE100" s="455" t="str">
        <f>IF(ISBLANK(QH3),"",QC100/QC92)</f>
        <v/>
      </c>
      <c r="QF100" s="455"/>
      <c r="QG100" s="77"/>
      <c r="QH100" s="90"/>
      <c r="QI100" s="85"/>
      <c r="QJ100" s="457" t="str">
        <f>IF(ISBLANK(QV3),"",COUNTIF(QM12:QM90,"=20")+COUNTIF(QM12:QM90,"=30"))</f>
        <v/>
      </c>
      <c r="QK100" s="457"/>
      <c r="QL100" s="455" t="str">
        <f>IF(ISBLANK(QV3),"",QJ100/QJ92)</f>
        <v/>
      </c>
      <c r="QM100" s="455"/>
      <c r="QN100" s="77"/>
      <c r="QO100" s="90"/>
      <c r="QP100" s="85"/>
      <c r="QQ100" s="457" t="str">
        <f>IF(ISBLANK(QO3),"",COUNTIF(QT12:QT90,"=20")+COUNTIF(QT12:QT90,"=30"))</f>
        <v/>
      </c>
      <c r="QR100" s="457"/>
      <c r="QS100" s="455" t="str">
        <f>IF(ISBLANK(QO3),"",QQ100/QQ92)</f>
        <v/>
      </c>
      <c r="QT100" s="455"/>
      <c r="QU100" s="77"/>
      <c r="QV100" s="90"/>
    </row>
    <row r="101" spans="1:464" ht="15" customHeight="1">
      <c r="A101" s="495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8" t="str">
        <f>IF(ISBLANK(G6),"",G6)</f>
        <v>Salah</v>
      </c>
      <c r="H101" s="458"/>
      <c r="I101" s="459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8" t="str">
        <f>IF(ISBLANK(N6),"",N6)</f>
        <v>Salah</v>
      </c>
      <c r="O101" s="458"/>
      <c r="P101" s="459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8" t="str">
        <f>IF(ISBLANK(U6),"",U6)</f>
        <v>Jota</v>
      </c>
      <c r="V101" s="458"/>
      <c r="W101" s="459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8" t="str">
        <f>IF(ISBLANK(AB6),"",AB6)</f>
        <v>Jota</v>
      </c>
      <c r="AC101" s="458"/>
      <c r="AD101" s="459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8" t="str">
        <f>IF(ISBLANK(AI6),"",AI6)</f>
        <v>TAA</v>
      </c>
      <c r="AJ101" s="458"/>
      <c r="AK101" s="459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8" t="str">
        <f>IF(ISBLANK(AP6),"",AP6)</f>
        <v>Salah</v>
      </c>
      <c r="AQ101" s="458"/>
      <c r="AR101" s="459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8" t="str">
        <f>IF(ISBLANK(AW6),"",AW6)</f>
        <v/>
      </c>
      <c r="AX101" s="458"/>
      <c r="AY101" s="459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8" t="str">
        <f>IF(ISBLANK(BD6),"",BD6)</f>
        <v/>
      </c>
      <c r="BE101" s="458"/>
      <c r="BF101" s="459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8" t="str">
        <f>IF(ISBLANK(BK6),"",BK6)</f>
        <v>Gravenberch</v>
      </c>
      <c r="BL101" s="458"/>
      <c r="BM101" s="459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8" t="str">
        <f>IF(ISBLANK(BR6),"",BR6)</f>
        <v>van Dijk</v>
      </c>
      <c r="BS101" s="458"/>
      <c r="BT101" s="459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8" t="str">
        <f>IF(ISBLANK(BY6),"",BY6)</f>
        <v>TAA</v>
      </c>
      <c r="BZ101" s="458"/>
      <c r="CA101" s="459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8" t="str">
        <f>IF(ISBLANK(CF6),"",CF6)</f>
        <v>Nunez</v>
      </c>
      <c r="CG101" s="458"/>
      <c r="CH101" s="459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8" t="str">
        <f>IF(ISBLANK(CM6),"",CM6)</f>
        <v>Nunez</v>
      </c>
      <c r="CN101" s="458"/>
      <c r="CO101" s="459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8" t="str">
        <f>IF(ISBLANK(CT6),"",CT6)</f>
        <v>TAA</v>
      </c>
      <c r="CU101" s="458"/>
      <c r="CV101" s="459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8" t="str">
        <f>IF(ISBLANK(DA6),"",DA6)</f>
        <v>Nunez</v>
      </c>
      <c r="DB101" s="458"/>
      <c r="DC101" s="459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8" t="str">
        <f>IF(ISBLANK(DH6),"",DH6)</f>
        <v>Elliott</v>
      </c>
      <c r="DI101" s="458"/>
      <c r="DJ101" s="459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8" t="str">
        <f>IF(ISBLANK(DO6),"",DO6)</f>
        <v>Elliott</v>
      </c>
      <c r="DP101" s="458"/>
      <c r="DQ101" s="459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8" t="str">
        <f>IF(ISBLANK(DV6),"",DV6)</f>
        <v>MacAllister</v>
      </c>
      <c r="DW101" s="458"/>
      <c r="DX101" s="459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8" t="str">
        <f>IF(ISBLANK(EC6),"",EC6)</f>
        <v>Nunez</v>
      </c>
      <c r="ED101" s="458"/>
      <c r="EE101" s="459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8" t="str">
        <f>IF(ISBLANK(EJ6),"",EJ6)</f>
        <v>Salah</v>
      </c>
      <c r="EK101" s="458"/>
      <c r="EL101" s="459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8" t="str">
        <f>IF(ISBLANK(EQ6),"",EQ6)</f>
        <v>Gomez</v>
      </c>
      <c r="ER101" s="458"/>
      <c r="ES101" s="459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8" t="str">
        <f>IF(ISBLANK(EX6),"",EX6)</f>
        <v/>
      </c>
      <c r="EY101" s="458"/>
      <c r="EZ101" s="459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8" t="str">
        <f>IF(ISBLANK(FE6),"",FE6)</f>
        <v>TAA</v>
      </c>
      <c r="FF101" s="458"/>
      <c r="FG101" s="459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8" t="str">
        <f>IF(ISBLANK(FL6),"",FL6)</f>
        <v>Jones</v>
      </c>
      <c r="FM101" s="458"/>
      <c r="FN101" s="459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8" t="str">
        <f>IF(ISBLANK(FS6),"",FS6)</f>
        <v>Jones</v>
      </c>
      <c r="FT101" s="458"/>
      <c r="FU101" s="459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8" t="str">
        <f>IF(ISBLANK(FZ6),"",FZ6)</f>
        <v/>
      </c>
      <c r="GA101" s="458"/>
      <c r="GB101" s="459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8" t="str">
        <f>IF(ISBLANK(GG6),"",GG6)</f>
        <v>Quansah</v>
      </c>
      <c r="GH101" s="458"/>
      <c r="GI101" s="459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58" t="str">
        <f>IF(ISBLANK(GN6),"",GN6)</f>
        <v>TAA</v>
      </c>
      <c r="GO101" s="458"/>
      <c r="GP101" s="459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62" t="str">
        <f>IF(ISBLANK(GU6),"",GU6)</f>
        <v>Gakpo</v>
      </c>
      <c r="GV101" s="462"/>
      <c r="GW101" s="459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58" t="str">
        <f>IF(ISBLANK(HB6),"",HB6)</f>
        <v>Nunez</v>
      </c>
      <c r="HC101" s="458"/>
      <c r="HD101" s="459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62" t="str">
        <f>IF(ISBLANK(HI6),"",HI6)</f>
        <v>Jota</v>
      </c>
      <c r="HJ101" s="462"/>
      <c r="HK101" s="459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58" t="str">
        <f>IF(ISBLANK(HP6),"",HP6)</f>
        <v>Nunez</v>
      </c>
      <c r="HQ101" s="458"/>
      <c r="HR101" s="459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58" t="str">
        <f>IF(ISBLANK(HW6),"",HW6)</f>
        <v>Jota</v>
      </c>
      <c r="HX101" s="458"/>
      <c r="HY101" s="459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58" t="str">
        <f>IF(ISBLANK(ID6),"",ID6)</f>
        <v>Quansah</v>
      </c>
      <c r="IE101" s="458"/>
      <c r="IF101" s="459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62" t="str">
        <f>IF(ISBLANK(IK6),"",IK6)</f>
        <v>McConnell</v>
      </c>
      <c r="IL101" s="462"/>
      <c r="IM101" s="459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58" t="str">
        <f>IF(ISBLANK(IR6),"",IR6)</f>
        <v>Bradley</v>
      </c>
      <c r="IS101" s="458"/>
      <c r="IT101" s="459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8" t="str">
        <f>IF(ISBLANK(IY6),"",IY6)</f>
        <v/>
      </c>
      <c r="IZ101" s="458"/>
      <c r="JA101" s="459"/>
      <c r="JB101" s="84"/>
      <c r="JC101" s="88"/>
      <c r="JD101" s="91">
        <f>IF(ISBLANK(JF6),"",COUNTIF(Tipy!$HV$6:$HV$84,Výsledky!JF101))</f>
        <v>15</v>
      </c>
      <c r="JE101" s="89">
        <f>IF(ISBLANK(JF6),"",JD101/JC92)</f>
        <v>0.35714285714285715</v>
      </c>
      <c r="JF101" s="458" t="str">
        <f>IF(ISBLANK(JF6),"",JF6)</f>
        <v>TAA</v>
      </c>
      <c r="JG101" s="458"/>
      <c r="JH101" s="459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62" t="str">
        <f>IF(ISBLANK(JM6),"",JM6)</f>
        <v/>
      </c>
      <c r="JN101" s="462"/>
      <c r="JO101" s="459"/>
      <c r="JP101" s="84"/>
      <c r="JQ101" s="88"/>
      <c r="JR101" s="91">
        <f>IF(ISBLANK(JT6),"",COUNTIF(Tipy!$IH$6:$IH$84,Výsledky!JT101))</f>
        <v>4</v>
      </c>
      <c r="JS101" s="89">
        <f>IF(ISBLANK(JT6),"",JR101/JQ92)</f>
        <v>9.5238095238095233E-2</v>
      </c>
      <c r="JT101" s="458" t="str">
        <f>IF(ISBLANK(JT6),"",JT6)</f>
        <v>Jota</v>
      </c>
      <c r="JU101" s="458"/>
      <c r="JV101" s="459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8" t="str">
        <f>IF(ISBLANK(KA6),"",KA6)</f>
        <v/>
      </c>
      <c r="KB101" s="458"/>
      <c r="KC101" s="459"/>
      <c r="KD101" s="84"/>
      <c r="KE101" s="88"/>
      <c r="KF101" s="91">
        <f>IF(ISBLANK(KH6),"",COUNTIF(Tipy!$IT$6:$IT$84,Výsledky!KH101))</f>
        <v>2</v>
      </c>
      <c r="KG101" s="89">
        <f>IF(ISBLANK(KH6),"",KF101/KE92)</f>
        <v>4.3478260869565216E-2</v>
      </c>
      <c r="KH101" s="462" t="str">
        <f>IF(ISBLANK(KH6),"",KH6)</f>
        <v>MacAllister</v>
      </c>
      <c r="KI101" s="462"/>
      <c r="KJ101" s="459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8" t="str">
        <f>IF(ISBLANK(KO6),"",KO6)</f>
        <v/>
      </c>
      <c r="KP101" s="458"/>
      <c r="KQ101" s="459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8" t="str">
        <f>IF(ISBLANK(KV6),"",KV6)</f>
        <v/>
      </c>
      <c r="KW101" s="458"/>
      <c r="KX101" s="459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8" t="str">
        <f>IF(ISBLANK(LC6),"",LC6)</f>
        <v/>
      </c>
      <c r="LD101" s="458"/>
      <c r="LE101" s="459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62" t="str">
        <f>IF(ISBLANK(LJ6),"",LJ6)</f>
        <v/>
      </c>
      <c r="LK101" s="462"/>
      <c r="LL101" s="459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8" t="str">
        <f>IF(ISBLANK(LQ6),"",LQ6)</f>
        <v/>
      </c>
      <c r="LR101" s="458"/>
      <c r="LS101" s="459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62" t="str">
        <f>IF(ISBLANK(LX6),"",LX6)</f>
        <v/>
      </c>
      <c r="LY101" s="462"/>
      <c r="LZ101" s="459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8" t="str">
        <f>IF(ISBLANK(ME6),"",ME6)</f>
        <v/>
      </c>
      <c r="MF101" s="458"/>
      <c r="MG101" s="459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8" t="str">
        <f>IF(ISBLANK(ML6),"",ML6)</f>
        <v/>
      </c>
      <c r="MM101" s="458"/>
      <c r="MN101" s="459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8" t="str">
        <f>IF(ISBLANK(MS6),"",MS6)</f>
        <v/>
      </c>
      <c r="MT101" s="458"/>
      <c r="MU101" s="459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8" t="str">
        <f>IF(ISBLANK(MZ6),"",MZ6)</f>
        <v/>
      </c>
      <c r="NA101" s="458"/>
      <c r="NB101" s="459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62" t="str">
        <f>IF(ISBLANK(NG6),"",NG6)</f>
        <v/>
      </c>
      <c r="NH101" s="462"/>
      <c r="NI101" s="459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8" t="str">
        <f>IF(ISBLANK(NN6),"",NN6)</f>
        <v/>
      </c>
      <c r="NO101" s="458"/>
      <c r="NP101" s="459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8" t="str">
        <f>IF(ISBLANK(NU6),"",NU6)</f>
        <v/>
      </c>
      <c r="NV101" s="458"/>
      <c r="NW101" s="459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62" t="str">
        <f>IF(ISBLANK(OB6),"",OB6)</f>
        <v/>
      </c>
      <c r="OC101" s="462"/>
      <c r="OD101" s="459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8" t="str">
        <f>IF(ISBLANK(OI6),"",OI6)</f>
        <v/>
      </c>
      <c r="OJ101" s="458"/>
      <c r="OK101" s="459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8" t="str">
        <f>IF(ISBLANK(OP6),"",OP6)</f>
        <v/>
      </c>
      <c r="OQ101" s="458"/>
      <c r="OR101" s="459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8" t="str">
        <f>IF(ISBLANK(OW6),"",OW6)</f>
        <v/>
      </c>
      <c r="OX101" s="458"/>
      <c r="OY101" s="459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8" t="str">
        <f>IF(ISBLANK(PD6),"",PD6)</f>
        <v/>
      </c>
      <c r="PE101" s="458"/>
      <c r="PF101" s="459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8" t="str">
        <f>IF(ISBLANK(PK6),"",PK6)</f>
        <v/>
      </c>
      <c r="PL101" s="458"/>
      <c r="PM101" s="459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8" t="str">
        <f>IF(ISBLANK(PR6),"",PR6)</f>
        <v/>
      </c>
      <c r="PS101" s="458"/>
      <c r="PT101" s="459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8" t="str">
        <f>IF(ISBLANK(PY6),"",PY6)</f>
        <v/>
      </c>
      <c r="PZ101" s="458"/>
      <c r="QA101" s="459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8" t="str">
        <f>IF(ISBLANK(QF6),"",QF6)</f>
        <v/>
      </c>
      <c r="QG101" s="458"/>
      <c r="QH101" s="459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8" t="str">
        <f>IF(ISBLANK(QM6),"",QM6)</f>
        <v/>
      </c>
      <c r="QN101" s="458"/>
      <c r="QO101" s="459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8" t="str">
        <f>IF(ISBLANK(QT6),"",QT6)</f>
        <v/>
      </c>
      <c r="QU101" s="458"/>
      <c r="QV101" s="459"/>
    </row>
    <row r="102" spans="1:464" ht="15" customHeight="1">
      <c r="A102" s="495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8" t="str">
        <f>IF(ISBLANK(G7),"",G7)</f>
        <v/>
      </c>
      <c r="H102" s="458"/>
      <c r="I102" s="459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8" t="str">
        <f>IF(ISBLANK(N7),"",N7)</f>
        <v/>
      </c>
      <c r="O102" s="458"/>
      <c r="P102" s="459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8" t="str">
        <f>IF(ISBLANK(U7),"",U7)</f>
        <v/>
      </c>
      <c r="V102" s="458"/>
      <c r="W102" s="459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8" t="str">
        <f>IF(ISBLANK(AB7),"",AB7)</f>
        <v>Salah</v>
      </c>
      <c r="AC102" s="458"/>
      <c r="AD102" s="459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8" t="str">
        <f>IF(ISBLANK(AI7),"",AI7)</f>
        <v>Nunez</v>
      </c>
      <c r="AJ102" s="458"/>
      <c r="AK102" s="459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8" t="str">
        <f>IF(ISBLANK(AP7),"",AP7)</f>
        <v/>
      </c>
      <c r="AQ102" s="458"/>
      <c r="AR102" s="459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8" t="str">
        <f>IF(ISBLANK(AW7),"",AW7)</f>
        <v>Gravenberch</v>
      </c>
      <c r="AX102" s="458"/>
      <c r="AY102" s="459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8" t="str">
        <f>IF(ISBLANK(BD7),"",BD7)</f>
        <v>MacAllister</v>
      </c>
      <c r="BE102" s="458"/>
      <c r="BF102" s="459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8" t="str">
        <f>IF(ISBLANK(BK7),"",BK7)</f>
        <v>Endo</v>
      </c>
      <c r="BL102" s="458"/>
      <c r="BM102" s="459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8" t="str">
        <f>IF(ISBLANK(BR7),"",BR7)</f>
        <v/>
      </c>
      <c r="BS102" s="458"/>
      <c r="BT102" s="459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8" t="str">
        <f>IF(ISBLANK(BY7),"",BY7)</f>
        <v/>
      </c>
      <c r="BZ102" s="458"/>
      <c r="CA102" s="459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8" t="str">
        <f>IF(ISBLANK(CF7),"",CF7)</f>
        <v/>
      </c>
      <c r="CG102" s="458"/>
      <c r="CH102" s="459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8" t="str">
        <f>IF(ISBLANK(CM7),"",CM7)</f>
        <v/>
      </c>
      <c r="CN102" s="458"/>
      <c r="CO102" s="459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8" t="str">
        <f>IF(ISBLANK(CT7),"",CT7)</f>
        <v>Jones</v>
      </c>
      <c r="CU102" s="458"/>
      <c r="CV102" s="459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8" t="str">
        <f>IF(ISBLANK(DA7),"",DA7)</f>
        <v>Szoboszlai</v>
      </c>
      <c r="DB102" s="458"/>
      <c r="DC102" s="459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8" t="str">
        <f>IF(ISBLANK(DH7),"",DH7)</f>
        <v>TAA</v>
      </c>
      <c r="DI102" s="458"/>
      <c r="DJ102" s="459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8" t="str">
        <f>IF(ISBLANK(DO7),"",DO7)</f>
        <v/>
      </c>
      <c r="DP102" s="458"/>
      <c r="DQ102" s="459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8" t="str">
        <f>IF(ISBLANK(DV7),"",DV7)</f>
        <v/>
      </c>
      <c r="DW102" s="458"/>
      <c r="DX102" s="459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8" t="str">
        <f>IF(ISBLANK(EC7),"",EC7)</f>
        <v>Tsimikas</v>
      </c>
      <c r="ED102" s="458"/>
      <c r="EE102" s="459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8" t="str">
        <f>IF(ISBLANK(EJ7),"",EJ7)</f>
        <v/>
      </c>
      <c r="EK102" s="458"/>
      <c r="EL102" s="459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8" t="str">
        <f>IF(ISBLANK(EQ7),"",EQ7)</f>
        <v>Salah</v>
      </c>
      <c r="ER102" s="458"/>
      <c r="ES102" s="459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8" t="str">
        <f>IF(ISBLANK(EX7),"",EX7)</f>
        <v>Salah</v>
      </c>
      <c r="EY102" s="458"/>
      <c r="EZ102" s="459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8" t="str">
        <f>IF(ISBLANK(FE7),"",FE7)</f>
        <v>Nunez</v>
      </c>
      <c r="FF102" s="458"/>
      <c r="FG102" s="459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8" t="str">
        <f>IF(ISBLANK(FL7),"",FL7)</f>
        <v>Salah</v>
      </c>
      <c r="FM102" s="458"/>
      <c r="FN102" s="459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8" t="str">
        <f>IF(ISBLANK(FS7),"",FS7)</f>
        <v/>
      </c>
      <c r="FT102" s="458"/>
      <c r="FU102" s="459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8" t="str">
        <f>IF(ISBLANK(FZ7),"",FZ7)</f>
        <v/>
      </c>
      <c r="GA102" s="458"/>
      <c r="GB102" s="459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8" t="str">
        <f>IF(ISBLANK(GG7),"",GG7)</f>
        <v>Nunez</v>
      </c>
      <c r="GH102" s="458"/>
      <c r="GI102" s="459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8" t="str">
        <f>IF(ISBLANK(GN7),"",GN7)</f>
        <v/>
      </c>
      <c r="GO102" s="458"/>
      <c r="GP102" s="459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62" t="str">
        <f>IF(ISBLANK(GU7),"",GU7)</f>
        <v>Díaz</v>
      </c>
      <c r="GV102" s="462"/>
      <c r="GW102" s="459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58" t="str">
        <f>IF(ISBLANK(HB7),"",HB7)</f>
        <v>Jota</v>
      </c>
      <c r="HC102" s="458"/>
      <c r="HD102" s="459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62" t="str">
        <f>IF(ISBLANK(HI7),"",HI7)</f>
        <v/>
      </c>
      <c r="HJ102" s="462"/>
      <c r="HK102" s="459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8" t="str">
        <f>IF(ISBLANK(HP7),"",HP7)</f>
        <v/>
      </c>
      <c r="HQ102" s="458"/>
      <c r="HR102" s="459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58" t="str">
        <f>IF(ISBLANK(HW7),"",HW7)</f>
        <v>Gakpo</v>
      </c>
      <c r="HX102" s="458"/>
      <c r="HY102" s="459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8" t="str">
        <f>IF(ISBLANK(ID7),"",ID7)</f>
        <v/>
      </c>
      <c r="IE102" s="458"/>
      <c r="IF102" s="459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62" t="str">
        <f>IF(ISBLANK(IK7),"",IK7)</f>
        <v>Bradley</v>
      </c>
      <c r="IL102" s="462"/>
      <c r="IM102" s="459"/>
      <c r="IN102" s="84"/>
      <c r="IO102" s="88"/>
      <c r="IP102" s="91">
        <f>IF(ISBLANK(IR7),"",COUNTIF(Tipy!$HJ$6:$HJ$84,Výsledky!IR102))</f>
        <v>1</v>
      </c>
      <c r="IQ102" s="89">
        <f>IF(ISBLANK(IR7),"",IP102/IO92)</f>
        <v>2.1739130434782608E-2</v>
      </c>
      <c r="IR102" s="458" t="str">
        <f>IF(ISBLANK(IR7),"",IR7)</f>
        <v>Díaz</v>
      </c>
      <c r="IS102" s="458"/>
      <c r="IT102" s="459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8" t="str">
        <f>IF(ISBLANK(IY7),"",IY7)</f>
        <v/>
      </c>
      <c r="IZ102" s="458"/>
      <c r="JA102" s="459"/>
      <c r="JB102" s="84"/>
      <c r="JC102" s="88"/>
      <c r="JD102" s="91">
        <f>IF(ISBLANK(JF7),"",COUNTIF(Tipy!$HV$6:$HV$84,Výsledky!JF102))</f>
        <v>2</v>
      </c>
      <c r="JE102" s="89">
        <f>IF(ISBLANK(JF7),"",JD102/JC92)</f>
        <v>4.7619047619047616E-2</v>
      </c>
      <c r="JF102" s="458" t="str">
        <f>IF(ISBLANK(JF7),"",JF7)</f>
        <v>Elliott</v>
      </c>
      <c r="JG102" s="458"/>
      <c r="JH102" s="459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62" t="str">
        <f>IF(ISBLANK(JM7),"",JM7)</f>
        <v/>
      </c>
      <c r="JN102" s="462"/>
      <c r="JO102" s="459"/>
      <c r="JP102" s="84"/>
      <c r="JQ102" s="88"/>
      <c r="JR102" s="91">
        <f>IF(ISBLANK(JT7),"",COUNTIF(Tipy!$IH$6:$IH$84,Výsledky!JT102))</f>
        <v>5</v>
      </c>
      <c r="JS102" s="89">
        <f>IF(ISBLANK(JT7),"",JR102/JQ92)</f>
        <v>0.11904761904761904</v>
      </c>
      <c r="JT102" s="458" t="str">
        <f>IF(ISBLANK(JT7),"",JT7)</f>
        <v>Salah</v>
      </c>
      <c r="JU102" s="458"/>
      <c r="JV102" s="459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8" t="str">
        <f>IF(ISBLANK(KA7),"",KA7)</f>
        <v/>
      </c>
      <c r="KB102" s="458"/>
      <c r="KC102" s="459"/>
      <c r="KD102" s="84"/>
      <c r="KE102" s="88"/>
      <c r="KF102" s="91">
        <f>IF(ISBLANK(KH7),"",COUNTIF(Tipy!$IT$6:$IT$84,Výsledky!KH102))</f>
        <v>10</v>
      </c>
      <c r="KG102" s="89">
        <f>IF(ISBLANK(KH7),"",KF102/KE92)</f>
        <v>0.21739130434782608</v>
      </c>
      <c r="KH102" s="462" t="str">
        <f>IF(ISBLANK(KH7),"",KH7)</f>
        <v>Robertson</v>
      </c>
      <c r="KI102" s="462"/>
      <c r="KJ102" s="459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8" t="str">
        <f>IF(ISBLANK(KO7),"",KO7)</f>
        <v/>
      </c>
      <c r="KP102" s="458"/>
      <c r="KQ102" s="459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8" t="str">
        <f>IF(ISBLANK(KV7),"",KV7)</f>
        <v/>
      </c>
      <c r="KW102" s="458"/>
      <c r="KX102" s="459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8" t="str">
        <f>IF(ISBLANK(LC7),"",LC7)</f>
        <v/>
      </c>
      <c r="LD102" s="458"/>
      <c r="LE102" s="459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62" t="str">
        <f>IF(ISBLANK(LJ7),"",LJ7)</f>
        <v/>
      </c>
      <c r="LK102" s="462"/>
      <c r="LL102" s="459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8" t="str">
        <f>IF(ISBLANK(LQ7),"",LQ7)</f>
        <v/>
      </c>
      <c r="LR102" s="458"/>
      <c r="LS102" s="459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62" t="str">
        <f>IF(ISBLANK(LX7),"",LX7)</f>
        <v/>
      </c>
      <c r="LY102" s="462"/>
      <c r="LZ102" s="459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8" t="str">
        <f>IF(ISBLANK(ME7),"",ME7)</f>
        <v/>
      </c>
      <c r="MF102" s="458"/>
      <c r="MG102" s="459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8" t="str">
        <f>IF(ISBLANK(ML7),"",ML7)</f>
        <v/>
      </c>
      <c r="MM102" s="458"/>
      <c r="MN102" s="459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8" t="str">
        <f>IF(ISBLANK(MS7),"",MS7)</f>
        <v/>
      </c>
      <c r="MT102" s="458"/>
      <c r="MU102" s="459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8" t="str">
        <f>IF(ISBLANK(MZ7),"",MZ7)</f>
        <v/>
      </c>
      <c r="NA102" s="458"/>
      <c r="NB102" s="459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62" t="str">
        <f>IF(ISBLANK(NG7),"",NG7)</f>
        <v/>
      </c>
      <c r="NH102" s="462"/>
      <c r="NI102" s="459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8" t="str">
        <f>IF(ISBLANK(NN7),"",NN7)</f>
        <v/>
      </c>
      <c r="NO102" s="458"/>
      <c r="NP102" s="459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8" t="str">
        <f>IF(ISBLANK(NU7),"",NU7)</f>
        <v/>
      </c>
      <c r="NV102" s="458"/>
      <c r="NW102" s="459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62" t="str">
        <f>IF(ISBLANK(OB7),"",OB7)</f>
        <v/>
      </c>
      <c r="OC102" s="462"/>
      <c r="OD102" s="459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8" t="str">
        <f>IF(ISBLANK(OI7),"",OI7)</f>
        <v/>
      </c>
      <c r="OJ102" s="458"/>
      <c r="OK102" s="459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8" t="str">
        <f>IF(ISBLANK(OP7),"",OP7)</f>
        <v/>
      </c>
      <c r="OQ102" s="458"/>
      <c r="OR102" s="459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8" t="str">
        <f>IF(ISBLANK(OW7),"",OW7)</f>
        <v/>
      </c>
      <c r="OX102" s="458"/>
      <c r="OY102" s="459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8" t="str">
        <f>IF(ISBLANK(PD7),"",PD7)</f>
        <v/>
      </c>
      <c r="PE102" s="458"/>
      <c r="PF102" s="459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8" t="str">
        <f>IF(ISBLANK(PK7),"",PK7)</f>
        <v/>
      </c>
      <c r="PL102" s="458"/>
      <c r="PM102" s="459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8" t="str">
        <f>IF(ISBLANK(PR7),"",PR7)</f>
        <v/>
      </c>
      <c r="PS102" s="458"/>
      <c r="PT102" s="459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8" t="str">
        <f>IF(ISBLANK(PY7),"",PY7)</f>
        <v/>
      </c>
      <c r="PZ102" s="458"/>
      <c r="QA102" s="459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8" t="str">
        <f>IF(ISBLANK(QF7),"",QF7)</f>
        <v/>
      </c>
      <c r="QG102" s="458"/>
      <c r="QH102" s="459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8" t="str">
        <f>IF(ISBLANK(QM7),"",QM7)</f>
        <v/>
      </c>
      <c r="QN102" s="458"/>
      <c r="QO102" s="459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8" t="str">
        <f>IF(ISBLANK(QT7),"",QT7)</f>
        <v/>
      </c>
      <c r="QU102" s="458"/>
      <c r="QV102" s="459"/>
    </row>
    <row r="103" spans="1:464" ht="15" customHeight="1">
      <c r="A103" s="495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8" t="str">
        <f>IF(ISBLANK(G8),"",G8)</f>
        <v/>
      </c>
      <c r="H103" s="458"/>
      <c r="I103" s="459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8" t="str">
        <f>IF(ISBLANK(N8),"",N8)</f>
        <v/>
      </c>
      <c r="O103" s="458"/>
      <c r="P103" s="459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8" t="str">
        <f>IF(ISBLANK(U8),"",U8)</f>
        <v/>
      </c>
      <c r="V103" s="458"/>
      <c r="W103" s="459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8" t="str">
        <f>IF(ISBLANK(AB8),"",AB8)</f>
        <v/>
      </c>
      <c r="AC103" s="458"/>
      <c r="AD103" s="459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8" t="str">
        <f>IF(ISBLANK(AI8),"",AI8)</f>
        <v/>
      </c>
      <c r="AJ103" s="458"/>
      <c r="AK103" s="459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8" t="str">
        <f>IF(ISBLANK(AP8),"",AP8)</f>
        <v/>
      </c>
      <c r="AQ103" s="458"/>
      <c r="AR103" s="459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8" t="str">
        <f>IF(ISBLANK(AW8),"",AW8)</f>
        <v>Nunez</v>
      </c>
      <c r="AX103" s="458"/>
      <c r="AY103" s="459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8" t="str">
        <f>IF(ISBLANK(BD8),"",BD8)</f>
        <v>van Dijk</v>
      </c>
      <c r="BE103" s="458"/>
      <c r="BF103" s="459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8" t="str">
        <f>IF(ISBLANK(BK8),"",BK8)</f>
        <v>Quansah</v>
      </c>
      <c r="BL103" s="458"/>
      <c r="BM103" s="459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8" t="str">
        <f>IF(ISBLANK(BR8),"",BR8)</f>
        <v/>
      </c>
      <c r="BS103" s="458"/>
      <c r="BT103" s="459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8" t="str">
        <f>IF(ISBLANK(BY8),"",BY8)</f>
        <v/>
      </c>
      <c r="BZ103" s="458"/>
      <c r="CA103" s="459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8" t="str">
        <f>IF(ISBLANK(CF8),"",CF8)</f>
        <v/>
      </c>
      <c r="CG103" s="458"/>
      <c r="CH103" s="459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8" t="str">
        <f>IF(ISBLANK(CM8),"",CM8)</f>
        <v/>
      </c>
      <c r="CN103" s="458"/>
      <c r="CO103" s="459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8" t="str">
        <f>IF(ISBLANK(CT8),"",CT8)</f>
        <v>Nunez</v>
      </c>
      <c r="CU103" s="458"/>
      <c r="CV103" s="459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8" t="str">
        <f>IF(ISBLANK(DA8),"",DA8)</f>
        <v/>
      </c>
      <c r="DB103" s="458"/>
      <c r="DC103" s="459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8" t="str">
        <f>IF(ISBLANK(DH8),"",DH8)</f>
        <v/>
      </c>
      <c r="DI103" s="458"/>
      <c r="DJ103" s="459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8" t="str">
        <f>IF(ISBLANK(DO8),"",DO8)</f>
        <v/>
      </c>
      <c r="DP103" s="458"/>
      <c r="DQ103" s="459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8" t="str">
        <f>IF(ISBLANK(DV8),"",DV8)</f>
        <v/>
      </c>
      <c r="DW103" s="458"/>
      <c r="DX103" s="459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8" t="str">
        <f>IF(ISBLANK(EC8),"",EC8)</f>
        <v/>
      </c>
      <c r="ED103" s="458"/>
      <c r="EE103" s="459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8" t="str">
        <f>IF(ISBLANK(EJ8),"",EJ8)</f>
        <v/>
      </c>
      <c r="EK103" s="458"/>
      <c r="EL103" s="459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8" t="str">
        <f>IF(ISBLANK(EQ8),"",EQ8)</f>
        <v>TAA</v>
      </c>
      <c r="ER103" s="458"/>
      <c r="ES103" s="459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8" t="str">
        <f>IF(ISBLANK(EX8),"",EX8)</f>
        <v>Tsimikas</v>
      </c>
      <c r="EY103" s="458"/>
      <c r="EZ103" s="459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8" t="str">
        <f>IF(ISBLANK(FE8),"",FE8)</f>
        <v/>
      </c>
      <c r="FF103" s="458"/>
      <c r="FG103" s="459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8" t="str">
        <f>IF(ISBLANK(FL8),"",FL8)</f>
        <v/>
      </c>
      <c r="FM103" s="458"/>
      <c r="FN103" s="459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8" t="str">
        <f>IF(ISBLANK(FS8),"",FS8)</f>
        <v/>
      </c>
      <c r="FT103" s="458"/>
      <c r="FU103" s="459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8" t="str">
        <f>IF(ISBLANK(FZ8),"",FZ8)</f>
        <v/>
      </c>
      <c r="GA103" s="458"/>
      <c r="GB103" s="459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8" t="str">
        <f>IF(ISBLANK(GG8),"",GG8)</f>
        <v>Konaté</v>
      </c>
      <c r="GH103" s="458"/>
      <c r="GI103" s="459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8" t="str">
        <f>IF(ISBLANK(GN8),"",GN8)</f>
        <v/>
      </c>
      <c r="GO103" s="458"/>
      <c r="GP103" s="459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62" t="str">
        <f>IF(ISBLANK(GU8),"",GU8)</f>
        <v/>
      </c>
      <c r="GV103" s="462"/>
      <c r="GW103" s="459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58" t="str">
        <f>IF(ISBLANK(HB8),"",HB8)</f>
        <v>Salah</v>
      </c>
      <c r="HC103" s="458"/>
      <c r="HD103" s="459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62" t="str">
        <f>IF(ISBLANK(HI8),"",HI8)</f>
        <v/>
      </c>
      <c r="HJ103" s="462"/>
      <c r="HK103" s="459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8" t="str">
        <f>IF(ISBLANK(HP8),"",HP8)</f>
        <v/>
      </c>
      <c r="HQ103" s="458"/>
      <c r="HR103" s="459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58" t="str">
        <f>IF(ISBLANK(HW8),"",HW8)</f>
        <v>Bradley</v>
      </c>
      <c r="HX103" s="458"/>
      <c r="HY103" s="459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8" t="str">
        <f>IF(ISBLANK(ID8),"",ID8)</f>
        <v/>
      </c>
      <c r="IE103" s="458"/>
      <c r="IF103" s="459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62" t="str">
        <f>IF(ISBLANK(IK8),"",IK8)</f>
        <v>Jones</v>
      </c>
      <c r="IL103" s="462"/>
      <c r="IM103" s="459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8" t="str">
        <f>IF(ISBLANK(IR8),"",IR8)</f>
        <v/>
      </c>
      <c r="IS103" s="458"/>
      <c r="IT103" s="459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8" t="str">
        <f>IF(ISBLANK(IY8),"",IY8)</f>
        <v/>
      </c>
      <c r="IZ103" s="458"/>
      <c r="JA103" s="459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8" t="str">
        <f>IF(ISBLANK(JF8),"",JF8)</f>
        <v/>
      </c>
      <c r="JG103" s="458"/>
      <c r="JH103" s="459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62" t="str">
        <f>IF(ISBLANK(JM8),"",JM8)</f>
        <v/>
      </c>
      <c r="JN103" s="462"/>
      <c r="JO103" s="459"/>
      <c r="JP103" s="84"/>
      <c r="JQ103" s="88"/>
      <c r="JR103" s="91">
        <f>IF(ISBLANK(JT8),"",COUNTIF(Tipy!$IH$6:$IH$84,Výsledky!JT103))</f>
        <v>0</v>
      </c>
      <c r="JS103" s="89">
        <f>IF(ISBLANK(JT8),"",JR103/JQ92)</f>
        <v>0</v>
      </c>
      <c r="JT103" s="458" t="str">
        <f>IF(ISBLANK(JT8),"",JT8)</f>
        <v>Gakpo</v>
      </c>
      <c r="JU103" s="458"/>
      <c r="JV103" s="459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8" t="str">
        <f>IF(ISBLANK(KA8),"",KA8)</f>
        <v/>
      </c>
      <c r="KB103" s="458"/>
      <c r="KC103" s="459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62" t="str">
        <f>IF(ISBLANK(KH8),"",KH8)</f>
        <v/>
      </c>
      <c r="KI103" s="462"/>
      <c r="KJ103" s="459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8" t="str">
        <f>IF(ISBLANK(KO8),"",KO8)</f>
        <v/>
      </c>
      <c r="KP103" s="458"/>
      <c r="KQ103" s="459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8" t="str">
        <f>IF(ISBLANK(KV8),"",KV8)</f>
        <v/>
      </c>
      <c r="KW103" s="458"/>
      <c r="KX103" s="459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8" t="str">
        <f>IF(ISBLANK(LC8),"",LC8)</f>
        <v/>
      </c>
      <c r="LD103" s="458"/>
      <c r="LE103" s="459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62" t="str">
        <f>IF(ISBLANK(LJ8),"",LJ8)</f>
        <v/>
      </c>
      <c r="LK103" s="462"/>
      <c r="LL103" s="459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8" t="str">
        <f>IF(ISBLANK(LQ8),"",LQ8)</f>
        <v/>
      </c>
      <c r="LR103" s="458"/>
      <c r="LS103" s="459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62" t="str">
        <f>IF(ISBLANK(LX8),"",LX8)</f>
        <v/>
      </c>
      <c r="LY103" s="462"/>
      <c r="LZ103" s="459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8" t="str">
        <f>IF(ISBLANK(ME8),"",ME8)</f>
        <v/>
      </c>
      <c r="MF103" s="458"/>
      <c r="MG103" s="459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8" t="str">
        <f>IF(ISBLANK(ML8),"",ML8)</f>
        <v/>
      </c>
      <c r="MM103" s="458"/>
      <c r="MN103" s="459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8" t="str">
        <f>IF(ISBLANK(MS8),"",MS8)</f>
        <v/>
      </c>
      <c r="MT103" s="458"/>
      <c r="MU103" s="459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8" t="str">
        <f>IF(ISBLANK(MZ8),"",MZ8)</f>
        <v/>
      </c>
      <c r="NA103" s="458"/>
      <c r="NB103" s="459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62" t="str">
        <f>IF(ISBLANK(NG8),"",NG8)</f>
        <v/>
      </c>
      <c r="NH103" s="462"/>
      <c r="NI103" s="459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8" t="str">
        <f>IF(ISBLANK(NN8),"",NN8)</f>
        <v/>
      </c>
      <c r="NO103" s="458"/>
      <c r="NP103" s="459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8" t="str">
        <f>IF(ISBLANK(NU8),"",NU8)</f>
        <v/>
      </c>
      <c r="NV103" s="458"/>
      <c r="NW103" s="459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62" t="str">
        <f>IF(ISBLANK(OB8),"",OB8)</f>
        <v/>
      </c>
      <c r="OC103" s="462"/>
      <c r="OD103" s="459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8" t="str">
        <f>IF(ISBLANK(OI8),"",OI8)</f>
        <v/>
      </c>
      <c r="OJ103" s="458"/>
      <c r="OK103" s="459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8" t="str">
        <f>IF(ISBLANK(OP8),"",OP8)</f>
        <v/>
      </c>
      <c r="OQ103" s="458"/>
      <c r="OR103" s="459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8" t="str">
        <f>IF(ISBLANK(OW8),"",OW8)</f>
        <v/>
      </c>
      <c r="OX103" s="458"/>
      <c r="OY103" s="459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8" t="str">
        <f>IF(ISBLANK(PD8),"",PD8)</f>
        <v/>
      </c>
      <c r="PE103" s="458"/>
      <c r="PF103" s="459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8" t="str">
        <f>IF(ISBLANK(PK8),"",PK8)</f>
        <v/>
      </c>
      <c r="PL103" s="458"/>
      <c r="PM103" s="459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8" t="str">
        <f>IF(ISBLANK(PR8),"",PR8)</f>
        <v/>
      </c>
      <c r="PS103" s="458"/>
      <c r="PT103" s="459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8" t="str">
        <f>IF(ISBLANK(PY8),"",PY8)</f>
        <v/>
      </c>
      <c r="PZ103" s="458"/>
      <c r="QA103" s="459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8" t="str">
        <f>IF(ISBLANK(QF8),"",QF8)</f>
        <v/>
      </c>
      <c r="QG103" s="458"/>
      <c r="QH103" s="459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8" t="str">
        <f>IF(ISBLANK(QM8),"",QM8)</f>
        <v/>
      </c>
      <c r="QN103" s="458"/>
      <c r="QO103" s="459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8" t="str">
        <f>IF(ISBLANK(QT8),"",QT8)</f>
        <v/>
      </c>
      <c r="QU103" s="458"/>
      <c r="QV103" s="459"/>
    </row>
    <row r="104" spans="1:464" ht="15" customHeight="1">
      <c r="A104" s="495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62" t="str">
        <f>IF(ISBLANK(G9),"",G9)</f>
        <v/>
      </c>
      <c r="H104" s="462"/>
      <c r="I104" s="459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62" t="str">
        <f>IF(ISBLANK(N9),"",N9)</f>
        <v/>
      </c>
      <c r="O104" s="462"/>
      <c r="P104" s="459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62" t="str">
        <f>IF(ISBLANK(U9),"",U9)</f>
        <v/>
      </c>
      <c r="V104" s="462"/>
      <c r="W104" s="459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62" t="str">
        <f>IF(ISBLANK(AB9),"",AB9)</f>
        <v/>
      </c>
      <c r="AC104" s="462"/>
      <c r="AD104" s="459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62" t="str">
        <f>IF(ISBLANK(AI9),"",AI9)</f>
        <v/>
      </c>
      <c r="AJ104" s="462"/>
      <c r="AK104" s="459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62" t="str">
        <f>IF(ISBLANK(AP9),"",AP9)</f>
        <v/>
      </c>
      <c r="AQ104" s="462"/>
      <c r="AR104" s="459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8" t="str">
        <f>IF(ISBLANK(AW9),"",AW9)</f>
        <v/>
      </c>
      <c r="AX104" s="458"/>
      <c r="AY104" s="459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62" t="str">
        <f>IF(ISBLANK(BD9),"",BD9)</f>
        <v/>
      </c>
      <c r="BE104" s="462"/>
      <c r="BF104" s="459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8" t="str">
        <f>IF(ISBLANK(BK9),"",BK9)</f>
        <v/>
      </c>
      <c r="BL104" s="458"/>
      <c r="BM104" s="459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62" t="str">
        <f>IF(ISBLANK(BR9),"",BR9)</f>
        <v/>
      </c>
      <c r="BS104" s="462"/>
      <c r="BT104" s="459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62" t="str">
        <f>IF(ISBLANK(BY9),"",BY9)</f>
        <v/>
      </c>
      <c r="BZ104" s="462"/>
      <c r="CA104" s="459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62" t="str">
        <f>IF(ISBLANK(CF9),"",CF9)</f>
        <v/>
      </c>
      <c r="CG104" s="462"/>
      <c r="CH104" s="459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62" t="str">
        <f>IF(ISBLANK(CM9),"",CM9)</f>
        <v/>
      </c>
      <c r="CN104" s="462"/>
      <c r="CO104" s="459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62" t="str">
        <f>IF(ISBLANK(CT9),"",CT9)</f>
        <v>Gakpo</v>
      </c>
      <c r="CU104" s="462"/>
      <c r="CV104" s="459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62" t="str">
        <f>IF(ISBLANK(DA9),"",DA9)</f>
        <v/>
      </c>
      <c r="DB104" s="462"/>
      <c r="DC104" s="459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62" t="str">
        <f>IF(ISBLANK(DH9),"",DH9)</f>
        <v/>
      </c>
      <c r="DI104" s="462"/>
      <c r="DJ104" s="459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8" t="str">
        <f>IF(ISBLANK(DO9),"",DO9)</f>
        <v/>
      </c>
      <c r="DP104" s="458"/>
      <c r="DQ104" s="459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62" t="str">
        <f>IF(ISBLANK(DV9),"",DV9)</f>
        <v/>
      </c>
      <c r="DW104" s="462"/>
      <c r="DX104" s="459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62" t="str">
        <f>IF(ISBLANK(EC9),"",EC9)</f>
        <v/>
      </c>
      <c r="ED104" s="462"/>
      <c r="EE104" s="459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62" t="str">
        <f>IF(ISBLANK(EJ9),"",EJ9)</f>
        <v/>
      </c>
      <c r="EK104" s="462"/>
      <c r="EL104" s="459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62" t="str">
        <f>IF(ISBLANK(EQ9),"",EQ9)</f>
        <v/>
      </c>
      <c r="ER104" s="462"/>
      <c r="ES104" s="459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62" t="str">
        <f>IF(ISBLANK(EX9),"",EX9)</f>
        <v/>
      </c>
      <c r="EY104" s="462"/>
      <c r="EZ104" s="459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62" t="str">
        <f>IF(ISBLANK(FE9),"",FE9)</f>
        <v/>
      </c>
      <c r="FF104" s="462"/>
      <c r="FG104" s="459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62" t="str">
        <f>IF(ISBLANK(FL9),"",FL9)</f>
        <v/>
      </c>
      <c r="FM104" s="462"/>
      <c r="FN104" s="459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62" t="str">
        <f>IF(ISBLANK(FS9),"",FS9)</f>
        <v/>
      </c>
      <c r="FT104" s="462"/>
      <c r="FU104" s="459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62" t="str">
        <f>IF(ISBLANK(FZ9),"",FZ9)</f>
        <v/>
      </c>
      <c r="GA104" s="462"/>
      <c r="GB104" s="459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62" t="str">
        <f>IF(ISBLANK(GG9),"",GG9)</f>
        <v>TAA</v>
      </c>
      <c r="GH104" s="462"/>
      <c r="GI104" s="459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62" t="str">
        <f>IF(ISBLANK(GN9),"",GN9)</f>
        <v/>
      </c>
      <c r="GO104" s="462"/>
      <c r="GP104" s="459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62" t="str">
        <f>IF(ISBLANK(GU9),"",GU9)</f>
        <v/>
      </c>
      <c r="GV104" s="462"/>
      <c r="GW104" s="459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62" t="str">
        <f>IF(ISBLANK(HB9),"",HB9)</f>
        <v/>
      </c>
      <c r="HC104" s="462"/>
      <c r="HD104" s="459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62" t="str">
        <f>IF(ISBLANK(HI9),"",HI9)</f>
        <v/>
      </c>
      <c r="HJ104" s="462"/>
      <c r="HK104" s="459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62" t="str">
        <f>IF(ISBLANK(HP9),"",HP9)</f>
        <v/>
      </c>
      <c r="HQ104" s="462"/>
      <c r="HR104" s="459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58" t="str">
        <f>IF(ISBLANK(HW9),"",HW9)</f>
        <v>Gomez</v>
      </c>
      <c r="HX104" s="458"/>
      <c r="HY104" s="459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62" t="str">
        <f>IF(ISBLANK(ID9),"",ID9)</f>
        <v/>
      </c>
      <c r="IE104" s="462"/>
      <c r="IF104" s="459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62" t="str">
        <f>IF(ISBLANK(IK9),"",IK9)</f>
        <v>Szoboszlai</v>
      </c>
      <c r="IL104" s="462"/>
      <c r="IM104" s="459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0.34782608695652173</v>
      </c>
      <c r="IR104" s="462" t="str">
        <f>IF(ISBLANK(IR9),"",IR9)</f>
        <v>Nunez</v>
      </c>
      <c r="IS104" s="462"/>
      <c r="IT104" s="459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62" t="str">
        <f>IF(ISBLANK(IY9),"",IY9)</f>
        <v/>
      </c>
      <c r="IZ104" s="462"/>
      <c r="JA104" s="459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62" t="str">
        <f>IF(ISBLANK(JF9),"",JF9)</f>
        <v/>
      </c>
      <c r="JG104" s="462"/>
      <c r="JH104" s="459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62" t="str">
        <f>IF(ISBLANK(JM9),"",JM9)</f>
        <v/>
      </c>
      <c r="JN104" s="462"/>
      <c r="JO104" s="459"/>
      <c r="JP104" s="84"/>
      <c r="JQ104" s="88"/>
      <c r="JR104" s="91">
        <f>IF(ISBLANK(JT9),"",COUNTIF(Tipy!$IH$6:$IH$84,Výsledky!JT104))</f>
        <v>1</v>
      </c>
      <c r="JS104" s="89">
        <f>IF(ISBLANK(JT9),"",JR104/JQ92)</f>
        <v>2.3809523809523808E-2</v>
      </c>
      <c r="JT104" s="462" t="str">
        <f>IF(ISBLANK(JT9),"",JT9)</f>
        <v>Díaz</v>
      </c>
      <c r="JU104" s="462"/>
      <c r="JV104" s="459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62" t="str">
        <f>IF(ISBLANK(KA9),"",KA9)</f>
        <v/>
      </c>
      <c r="KB104" s="462"/>
      <c r="KC104" s="459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62" t="str">
        <f>IF(ISBLANK(KH9),"",KH9)</f>
        <v/>
      </c>
      <c r="KI104" s="462"/>
      <c r="KJ104" s="459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62" t="str">
        <f>IF(ISBLANK(KO9),"",KO9)</f>
        <v/>
      </c>
      <c r="KP104" s="462"/>
      <c r="KQ104" s="459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62" t="str">
        <f>IF(ISBLANK(KV9),"",KV9)</f>
        <v/>
      </c>
      <c r="KW104" s="462"/>
      <c r="KX104" s="459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62" t="str">
        <f>IF(ISBLANK(LC9),"",LC9)</f>
        <v/>
      </c>
      <c r="LD104" s="462"/>
      <c r="LE104" s="459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62" t="str">
        <f>IF(ISBLANK(LJ9),"",LJ9)</f>
        <v/>
      </c>
      <c r="LK104" s="462"/>
      <c r="LL104" s="459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62" t="str">
        <f>IF(ISBLANK(LQ9),"",LQ9)</f>
        <v/>
      </c>
      <c r="LR104" s="462"/>
      <c r="LS104" s="459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62" t="str">
        <f>IF(ISBLANK(LX9),"",LX9)</f>
        <v/>
      </c>
      <c r="LY104" s="462"/>
      <c r="LZ104" s="459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62" t="str">
        <f>IF(ISBLANK(ME9),"",ME9)</f>
        <v/>
      </c>
      <c r="MF104" s="462"/>
      <c r="MG104" s="459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62" t="str">
        <f>IF(ISBLANK(ML9),"",ML9)</f>
        <v/>
      </c>
      <c r="MM104" s="462"/>
      <c r="MN104" s="459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62" t="str">
        <f>IF(ISBLANK(MS9),"",MS9)</f>
        <v/>
      </c>
      <c r="MT104" s="462"/>
      <c r="MU104" s="459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62" t="str">
        <f>IF(ISBLANK(MZ9),"",MZ9)</f>
        <v/>
      </c>
      <c r="NA104" s="462"/>
      <c r="NB104" s="459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62" t="str">
        <f>IF(ISBLANK(NG9),"",NG9)</f>
        <v/>
      </c>
      <c r="NH104" s="462"/>
      <c r="NI104" s="459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62" t="str">
        <f>IF(ISBLANK(NN9),"",NN9)</f>
        <v/>
      </c>
      <c r="NO104" s="462"/>
      <c r="NP104" s="459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62" t="str">
        <f>IF(ISBLANK(NU9),"",NU9)</f>
        <v/>
      </c>
      <c r="NV104" s="462"/>
      <c r="NW104" s="459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62" t="str">
        <f>IF(ISBLANK(OB9),"",OB9)</f>
        <v/>
      </c>
      <c r="OC104" s="462"/>
      <c r="OD104" s="459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62" t="str">
        <f>IF(ISBLANK(OI9),"",OI9)</f>
        <v/>
      </c>
      <c r="OJ104" s="462"/>
      <c r="OK104" s="459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62" t="str">
        <f>IF(ISBLANK(OP9),"",OP9)</f>
        <v/>
      </c>
      <c r="OQ104" s="462"/>
      <c r="OR104" s="459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62" t="str">
        <f>IF(ISBLANK(OW9),"",OW9)</f>
        <v/>
      </c>
      <c r="OX104" s="462"/>
      <c r="OY104" s="459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62" t="str">
        <f>IF(ISBLANK(PD9),"",PD9)</f>
        <v/>
      </c>
      <c r="PE104" s="462"/>
      <c r="PF104" s="459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62" t="str">
        <f>IF(ISBLANK(PK9),"",PK9)</f>
        <v/>
      </c>
      <c r="PL104" s="462"/>
      <c r="PM104" s="459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62" t="str">
        <f>IF(ISBLANK(PR9),"",PR9)</f>
        <v/>
      </c>
      <c r="PS104" s="462"/>
      <c r="PT104" s="459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62" t="str">
        <f>IF(ISBLANK(PY9),"",PY9)</f>
        <v/>
      </c>
      <c r="PZ104" s="462"/>
      <c r="QA104" s="459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62" t="str">
        <f>IF(ISBLANK(QF9),"",QF9)</f>
        <v/>
      </c>
      <c r="QG104" s="462"/>
      <c r="QH104" s="459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62" t="str">
        <f>IF(ISBLANK(QM9),"",QM9)</f>
        <v/>
      </c>
      <c r="QN104" s="462"/>
      <c r="QO104" s="459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8" t="str">
        <f>IF(ISBLANK(QT9),"",QT9)</f>
        <v/>
      </c>
      <c r="QU104" s="458"/>
      <c r="QV104" s="459"/>
    </row>
    <row r="105" spans="1:464" ht="15" customHeight="1">
      <c r="A105" s="495"/>
      <c r="B105" s="86" t="s">
        <v>149</v>
      </c>
      <c r="C105" s="80"/>
      <c r="D105" s="457">
        <f>IF(ISBLANK(I3),"",COUNTIF(H12:H90,"=10"))</f>
        <v>0</v>
      </c>
      <c r="E105" s="457"/>
      <c r="F105" s="455" t="e">
        <f>IF(ISBLANK(I3),"",D105/D92)</f>
        <v>#DIV/0!</v>
      </c>
      <c r="G105" s="455"/>
      <c r="H105" s="77"/>
      <c r="I105" s="90"/>
      <c r="J105" s="83"/>
      <c r="K105" s="457">
        <f>IF(ISBLANK(P3),"",COUNTIF(O12:O90,"=10"))</f>
        <v>12</v>
      </c>
      <c r="L105" s="457"/>
      <c r="M105" s="455">
        <f>IF(ISBLANK(P3),"",K105/K92)</f>
        <v>0.17910447761194029</v>
      </c>
      <c r="N105" s="455"/>
      <c r="O105" s="77"/>
      <c r="P105" s="90"/>
      <c r="Q105" s="84"/>
      <c r="R105" s="457">
        <f>IF(ISBLANK(W3),"",COUNTIF(V12:V90,"=10"))</f>
        <v>16</v>
      </c>
      <c r="S105" s="457"/>
      <c r="T105" s="455">
        <f>IF(ISBLANK(W3),"",R105/R92)</f>
        <v>0.25806451612903225</v>
      </c>
      <c r="U105" s="455"/>
      <c r="V105" s="77"/>
      <c r="W105" s="90"/>
      <c r="X105" s="84"/>
      <c r="Y105" s="457">
        <f>IF(ISBLANK(AD3),"",COUNTIF(AC12:AC90,"=10"))</f>
        <v>26</v>
      </c>
      <c r="Z105" s="457"/>
      <c r="AA105" s="455">
        <f>IF(ISBLANK(AD3),"",Y105/Y92)</f>
        <v>0.41935483870967744</v>
      </c>
      <c r="AB105" s="455"/>
      <c r="AC105" s="77"/>
      <c r="AD105" s="90"/>
      <c r="AE105" s="84"/>
      <c r="AF105" s="457">
        <f>IF(ISBLANK(AK3),"",COUNTIF(AJ12:AJ90,"=10"))</f>
        <v>23</v>
      </c>
      <c r="AG105" s="457"/>
      <c r="AH105" s="455">
        <f>IF(ISBLANK(AK3),"",AF105/AF92)</f>
        <v>0.39655172413793105</v>
      </c>
      <c r="AI105" s="455"/>
      <c r="AJ105" s="77"/>
      <c r="AK105" s="90"/>
      <c r="AL105" s="84"/>
      <c r="AM105" s="457">
        <f>IF(ISBLANK(AR3),"",COUNTIF(AQ12:AQ90,"=10"))</f>
        <v>31</v>
      </c>
      <c r="AN105" s="457"/>
      <c r="AO105" s="455">
        <f>IF(ISBLANK(AR3),"",AM105/AM92)</f>
        <v>0.5</v>
      </c>
      <c r="AP105" s="455"/>
      <c r="AQ105" s="77"/>
      <c r="AR105" s="90"/>
      <c r="AS105" s="84"/>
      <c r="AT105" s="457">
        <f>IF(ISBLANK(AY3),"",COUNTIF(AX12:AX90,"=10"))</f>
        <v>30</v>
      </c>
      <c r="AU105" s="457"/>
      <c r="AV105" s="455">
        <f>IF(ISBLANK(AY3),"",AT105/AT92)</f>
        <v>0.5</v>
      </c>
      <c r="AW105" s="455"/>
      <c r="AX105" s="77"/>
      <c r="AY105" s="90"/>
      <c r="AZ105" s="84"/>
      <c r="BA105" s="457">
        <f>IF(ISBLANK(BF3),"",COUNTIF(BE12:BE90,"=10"))</f>
        <v>18</v>
      </c>
      <c r="BB105" s="457"/>
      <c r="BC105" s="455">
        <f>IF(ISBLANK(BF3),"",BA105/BA92)</f>
        <v>0.35294117647058826</v>
      </c>
      <c r="BD105" s="455"/>
      <c r="BE105" s="77"/>
      <c r="BF105" s="90"/>
      <c r="BG105" s="84"/>
      <c r="BH105" s="457">
        <f>IF(ISBLANK(BM3),"",COUNTIF(BL12:BL90,"=10"))</f>
        <v>21</v>
      </c>
      <c r="BI105" s="457"/>
      <c r="BJ105" s="455">
        <f>IF(ISBLANK(BM3),"",BH105/BH92)</f>
        <v>0.3888888888888889</v>
      </c>
      <c r="BK105" s="455"/>
      <c r="BL105" s="77"/>
      <c r="BM105" s="90"/>
      <c r="BN105" s="84"/>
      <c r="BO105" s="457">
        <f>IF(ISBLANK(BT3),"",COUNTIF(BS12:BS90,"=10"))</f>
        <v>10</v>
      </c>
      <c r="BP105" s="457"/>
      <c r="BQ105" s="455">
        <f>IF(ISBLANK(BT3),"",BO105/BO92)</f>
        <v>0.17241379310344829</v>
      </c>
      <c r="BR105" s="455"/>
      <c r="BS105" s="77"/>
      <c r="BT105" s="90"/>
      <c r="BU105" s="84"/>
      <c r="BV105" s="457">
        <f>IF(ISBLANK(CA3),"",COUNTIF(BZ12:BZ90,"=10"))</f>
        <v>15</v>
      </c>
      <c r="BW105" s="457"/>
      <c r="BX105" s="455">
        <f>IF(ISBLANK(CA3),"",BV105/BV92)</f>
        <v>0.26315789473684209</v>
      </c>
      <c r="BY105" s="455"/>
      <c r="BZ105" s="77"/>
      <c r="CA105" s="90"/>
      <c r="CB105" s="84"/>
      <c r="CC105" s="457">
        <f>IF(ISBLANK(CH3),"",COUNTIF(CG12:CG90,"=10"))</f>
        <v>12</v>
      </c>
      <c r="CD105" s="457"/>
      <c r="CE105" s="455">
        <f>IF(ISBLANK(CH3),"",CC105/CC92)</f>
        <v>0.22222222222222221</v>
      </c>
      <c r="CF105" s="455"/>
      <c r="CG105" s="77"/>
      <c r="CH105" s="90"/>
      <c r="CI105" s="84"/>
      <c r="CJ105" s="457">
        <f>IF(ISBLANK(CO3),"",COUNTIF(CN12:CN90,"=10"))</f>
        <v>20</v>
      </c>
      <c r="CK105" s="457"/>
      <c r="CL105" s="455">
        <f>IF(ISBLANK(CO3),"",CJ105/CJ92)</f>
        <v>0.35087719298245612</v>
      </c>
      <c r="CM105" s="455"/>
      <c r="CN105" s="77"/>
      <c r="CO105" s="90"/>
      <c r="CP105" s="84"/>
      <c r="CQ105" s="457">
        <f>IF(ISBLANK(CV3),"",COUNTIF(CU12:CU90,"=10"))</f>
        <v>4</v>
      </c>
      <c r="CR105" s="457"/>
      <c r="CS105" s="455">
        <f>IF(ISBLANK(CV3),"",CQ105/CQ92)</f>
        <v>7.407407407407407E-2</v>
      </c>
      <c r="CT105" s="455"/>
      <c r="CU105" s="77"/>
      <c r="CV105" s="90"/>
      <c r="CW105" s="84"/>
      <c r="CX105" s="457">
        <f>IF(ISBLANK(DC3),"",COUNTIF(DB12:DB90,"=10"))</f>
        <v>23</v>
      </c>
      <c r="CY105" s="457"/>
      <c r="CZ105" s="455">
        <f>IF(ISBLANK(DC3),"",CX105/CX92)</f>
        <v>0.43396226415094341</v>
      </c>
      <c r="DA105" s="455"/>
      <c r="DB105" s="77"/>
      <c r="DC105" s="90"/>
      <c r="DD105" s="84"/>
      <c r="DE105" s="457">
        <f>IF(ISBLANK(DJ3),"",COUNTIF(DI12:DI90,"=10"))</f>
        <v>23</v>
      </c>
      <c r="DF105" s="457"/>
      <c r="DG105" s="455">
        <f>IF(ISBLANK(DJ3),"",DE105/DE92)</f>
        <v>0.44230769230769229</v>
      </c>
      <c r="DH105" s="455"/>
      <c r="DI105" s="77"/>
      <c r="DJ105" s="90"/>
      <c r="DK105" s="84"/>
      <c r="DL105" s="457">
        <f>IF(ISBLANK(DQ3),"",COUNTIF(DP12:DP90,"=10"))</f>
        <v>1</v>
      </c>
      <c r="DM105" s="457"/>
      <c r="DN105" s="455">
        <f>IF(ISBLANK(DQ3),"",DL105/DL92)</f>
        <v>1.7543859649122806E-2</v>
      </c>
      <c r="DO105" s="455"/>
      <c r="DP105" s="77"/>
      <c r="DQ105" s="90"/>
      <c r="DR105" s="84"/>
      <c r="DS105" s="457">
        <f>IF(ISBLANK(DX3),"",COUNTIF(DW12:DW90,"=10"))</f>
        <v>2</v>
      </c>
      <c r="DT105" s="457"/>
      <c r="DU105" s="455">
        <f>IF(ISBLANK(DX3),"",DS105/DS92)</f>
        <v>4.5454545454545456E-2</v>
      </c>
      <c r="DV105" s="455"/>
      <c r="DW105" s="77"/>
      <c r="DX105" s="90"/>
      <c r="DY105" s="84"/>
      <c r="DZ105" s="457">
        <f>IF(ISBLANK(EE3),"",COUNTIF(ED12:ED90,"=10"))</f>
        <v>25</v>
      </c>
      <c r="EA105" s="457"/>
      <c r="EB105" s="455">
        <f>IF(ISBLANK(EE3),"",DZ105/DZ92)</f>
        <v>0.48076923076923078</v>
      </c>
      <c r="EC105" s="455"/>
      <c r="ED105" s="77"/>
      <c r="EE105" s="90"/>
      <c r="EF105" s="84"/>
      <c r="EG105" s="457">
        <f>IF(ISBLANK(EL3),"",COUNTIF(EK12:EK90,"=10"))</f>
        <v>11</v>
      </c>
      <c r="EH105" s="457"/>
      <c r="EI105" s="455">
        <f>IF(ISBLANK(EL3),"",EG105/EG92)</f>
        <v>0.21568627450980393</v>
      </c>
      <c r="EJ105" s="455"/>
      <c r="EK105" s="77"/>
      <c r="EL105" s="90"/>
      <c r="EM105" s="84"/>
      <c r="EN105" s="457">
        <f>IF(ISBLANK(ES3),"",COUNTIF(ER12:ER90,"=10"))</f>
        <v>19</v>
      </c>
      <c r="EO105" s="457"/>
      <c r="EP105" s="455">
        <f>IF(ISBLANK(ES3),"",EN105/EN92)</f>
        <v>0.37254901960784315</v>
      </c>
      <c r="EQ105" s="455"/>
      <c r="ER105" s="77"/>
      <c r="ES105" s="90"/>
      <c r="ET105" s="84"/>
      <c r="EU105" s="457">
        <f>IF(ISBLANK(EZ3),"",COUNTIF(EY12:EY90,"=10"))</f>
        <v>0</v>
      </c>
      <c r="EV105" s="457"/>
      <c r="EW105" s="455">
        <f>IF(ISBLANK(EZ3),"",EU105/EU92)</f>
        <v>0</v>
      </c>
      <c r="EX105" s="455"/>
      <c r="EY105" s="77"/>
      <c r="EZ105" s="90"/>
      <c r="FA105" s="84"/>
      <c r="FB105" s="457">
        <f>IF(ISBLANK(BM3),"",COUNTIF(FF12:FF90,"=10"))</f>
        <v>12</v>
      </c>
      <c r="FC105" s="457"/>
      <c r="FD105" s="455">
        <f>IF(ISBLANK(BM3),"",FB105/FB92)</f>
        <v>0.25531914893617019</v>
      </c>
      <c r="FE105" s="455"/>
      <c r="FF105" s="77"/>
      <c r="FG105" s="90"/>
      <c r="FH105" s="84"/>
      <c r="FI105" s="457">
        <f>IF(ISBLANK(FN3),"",COUNTIF(FM12:FM90,"=10"))</f>
        <v>21</v>
      </c>
      <c r="FJ105" s="457"/>
      <c r="FK105" s="455">
        <f>IF(ISBLANK(FN3),"",FI105/FI92)</f>
        <v>0.44680851063829785</v>
      </c>
      <c r="FL105" s="455"/>
      <c r="FM105" s="77"/>
      <c r="FN105" s="90"/>
      <c r="FO105" s="84"/>
      <c r="FP105" s="457">
        <f>IF(ISBLANK(DJ3),"",COUNTIF(FT12:FT90,"=10"))</f>
        <v>17</v>
      </c>
      <c r="FQ105" s="457"/>
      <c r="FR105" s="455">
        <f>IF(ISBLANK(DJ3),"",FP105/FP92)</f>
        <v>0.33333333333333331</v>
      </c>
      <c r="FS105" s="455"/>
      <c r="FT105" s="77"/>
      <c r="FU105" s="90"/>
      <c r="FV105" s="84"/>
      <c r="FW105" s="457">
        <f>IF(ISBLANK(GB3),"",COUNTIF(GA12:GA90,"=10"))</f>
        <v>1</v>
      </c>
      <c r="FX105" s="457"/>
      <c r="FY105" s="455">
        <f>IF(ISBLANK(GB3),"",FW105/FW92)</f>
        <v>2.0833333333333332E-2</v>
      </c>
      <c r="FZ105" s="455"/>
      <c r="GA105" s="77"/>
      <c r="GB105" s="90"/>
      <c r="GC105" s="84"/>
      <c r="GD105" s="457">
        <f>IF(ISBLANK(GI3),"",COUNTIF(GH12:GH90,"=10"))</f>
        <v>1</v>
      </c>
      <c r="GE105" s="457"/>
      <c r="GF105" s="455">
        <f>IF(ISBLANK(GI3),"",GD105/GD92)</f>
        <v>2.2222222222222223E-2</v>
      </c>
      <c r="GG105" s="455"/>
      <c r="GH105" s="77"/>
      <c r="GI105" s="90"/>
      <c r="GJ105" s="84"/>
      <c r="GK105" s="457">
        <f>IF(ISBLANK(GP3),"",COUNTIF(GO12:GO90,"=10"))</f>
        <v>13</v>
      </c>
      <c r="GL105" s="457"/>
      <c r="GM105" s="455">
        <f>IF(ISBLANK(GP3),"",GK105/GK92)</f>
        <v>0.27659574468085107</v>
      </c>
      <c r="GN105" s="455"/>
      <c r="GO105" s="77"/>
      <c r="GP105" s="90"/>
      <c r="GQ105" s="84"/>
      <c r="GR105" s="457">
        <f>IF(ISBLANK(GW3),"",COUNTIF(GV12:GV90,"=10"))</f>
        <v>18</v>
      </c>
      <c r="GS105" s="457"/>
      <c r="GT105" s="455">
        <f>IF(ISBLANK(GI3),"",GR105/GR92)</f>
        <v>0.4</v>
      </c>
      <c r="GU105" s="455"/>
      <c r="GV105" s="77"/>
      <c r="GW105" s="90"/>
      <c r="GX105" s="84"/>
      <c r="GY105" s="457">
        <f>IF(ISBLANK(HD3),"",COUNTIF(HC12:HC90,"=10"))</f>
        <v>4</v>
      </c>
      <c r="GZ105" s="457"/>
      <c r="HA105" s="455">
        <f>IF(ISBLANK(HD3),"",GY105/GY92)</f>
        <v>0.08</v>
      </c>
      <c r="HB105" s="455"/>
      <c r="HC105" s="77"/>
      <c r="HD105" s="90"/>
      <c r="HE105" s="84"/>
      <c r="HF105" s="457">
        <f>IF(ISBLANK(HK3),"",COUNTIF(HJ12:HJ90,"=10"))</f>
        <v>8</v>
      </c>
      <c r="HG105" s="457"/>
      <c r="HH105" s="455">
        <f>IF(ISBLANK(HK3),"",HF105/HF92)</f>
        <v>0.16666666666666666</v>
      </c>
      <c r="HI105" s="455"/>
      <c r="HJ105" s="77"/>
      <c r="HK105" s="90"/>
      <c r="HL105" s="84"/>
      <c r="HM105" s="457">
        <f>IF(ISBLANK(HR3),"",COUNTIF(HQ12:HQ90,"=10"))</f>
        <v>24</v>
      </c>
      <c r="HN105" s="457"/>
      <c r="HO105" s="455">
        <f>IF(ISBLANK(HR3),"",HM105/HM92)</f>
        <v>0.5</v>
      </c>
      <c r="HP105" s="455"/>
      <c r="HQ105" s="77"/>
      <c r="HR105" s="90"/>
      <c r="HS105" s="84"/>
      <c r="HT105" s="457">
        <f>IF(ISBLANK(HY3),"",COUNTIF(HX12:HX90,"=10"))</f>
        <v>6</v>
      </c>
      <c r="HU105" s="457"/>
      <c r="HV105" s="455">
        <f>IF(ISBLANK(HR3),"",HT105/HT92)</f>
        <v>0.13043478260869565</v>
      </c>
      <c r="HW105" s="455"/>
      <c r="HX105" s="77"/>
      <c r="HY105" s="90"/>
      <c r="HZ105" s="84"/>
      <c r="IA105" s="457">
        <f>IF(ISBLANK(IF3),"",COUNTIF(IE12:IE90,"=10"))</f>
        <v>16</v>
      </c>
      <c r="IB105" s="457"/>
      <c r="IC105" s="455">
        <f>IF(ISBLANK(IF3),"",IA105/IA92)</f>
        <v>0.32653061224489793</v>
      </c>
      <c r="ID105" s="455"/>
      <c r="IE105" s="77"/>
      <c r="IF105" s="90"/>
      <c r="IG105" s="84"/>
      <c r="IH105" s="457">
        <f>IF(ISBLANK(IF3),"",COUNTIF(IL12:IL90,"=10"))</f>
        <v>0</v>
      </c>
      <c r="II105" s="457"/>
      <c r="IJ105" s="455">
        <f>IF(ISBLANK(IF3),"",IH105/IH92)</f>
        <v>0</v>
      </c>
      <c r="IK105" s="455"/>
      <c r="IL105" s="77"/>
      <c r="IM105" s="90"/>
      <c r="IN105" s="84"/>
      <c r="IO105" s="457">
        <f>IF(ISBLANK(IT3),"",COUNTIF(IS12:IS90,"=10"))</f>
        <v>12</v>
      </c>
      <c r="IP105" s="457"/>
      <c r="IQ105" s="455">
        <f>IF(ISBLANK(IT3),"",IO105/IO92)</f>
        <v>0.2608695652173913</v>
      </c>
      <c r="IR105" s="455"/>
      <c r="IS105" s="77"/>
      <c r="IT105" s="90"/>
      <c r="IU105" s="84"/>
      <c r="IV105" s="457">
        <f>IF(ISBLANK(JA3),"",COUNTIF(IZ12:IZ90,"=10"))</f>
        <v>0</v>
      </c>
      <c r="IW105" s="457"/>
      <c r="IX105" s="455">
        <f>IF(ISBLANK(JA3),"",IV105/IV92)</f>
        <v>0</v>
      </c>
      <c r="IY105" s="455"/>
      <c r="IZ105" s="77"/>
      <c r="JA105" s="90"/>
      <c r="JB105" s="84"/>
      <c r="JC105" s="457">
        <f>IF(ISBLANK(JH3),"",COUNTIF(JG12:JG90,"=10"))</f>
        <v>19</v>
      </c>
      <c r="JD105" s="457"/>
      <c r="JE105" s="455">
        <f>IF(ISBLANK(JH3),"",JC105/JC92)</f>
        <v>0.45238095238095238</v>
      </c>
      <c r="JF105" s="455"/>
      <c r="JG105" s="77"/>
      <c r="JH105" s="90"/>
      <c r="JI105" s="84"/>
      <c r="JJ105" s="457">
        <f>IF(ISBLANK(JH3),"",COUNTIF(JN12:JN90,"=10"))</f>
        <v>0</v>
      </c>
      <c r="JK105" s="457"/>
      <c r="JL105" s="455" t="e">
        <f>IF(ISBLANK(JH3),"",JJ105/JJ92)</f>
        <v>#DIV/0!</v>
      </c>
      <c r="JM105" s="455"/>
      <c r="JN105" s="77"/>
      <c r="JO105" s="90"/>
      <c r="JP105" s="84"/>
      <c r="JQ105" s="457">
        <f>IF(ISBLANK(JV3),"",COUNTIF(JU12:JU90,"=10"))</f>
        <v>13</v>
      </c>
      <c r="JR105" s="457"/>
      <c r="JS105" s="455">
        <f>IF(ISBLANK(JV3),"",JQ105/JQ92)</f>
        <v>0.30952380952380953</v>
      </c>
      <c r="JT105" s="455"/>
      <c r="JU105" s="77"/>
      <c r="JV105" s="90"/>
      <c r="JW105" s="84"/>
      <c r="JX105" s="457">
        <f>IF(ISBLANK(KQ3),"",COUNTIF(KB12:KB90,"=10"))</f>
        <v>0</v>
      </c>
      <c r="JY105" s="457"/>
      <c r="JZ105" s="455" t="e">
        <f>IF(ISBLANK(KQ3),"",JX105/JX92)</f>
        <v>#DIV/0!</v>
      </c>
      <c r="KA105" s="455"/>
      <c r="KB105" s="77"/>
      <c r="KC105" s="90"/>
      <c r="KD105" s="84"/>
      <c r="KE105" s="457">
        <f>IF(ISBLANK(KJ3),"",COUNTIF(KI12:KI90,"=10"))</f>
        <v>12</v>
      </c>
      <c r="KF105" s="457"/>
      <c r="KG105" s="455">
        <f>IF(ISBLANK(KJ3),"",KE105/KE92)</f>
        <v>0.2608695652173913</v>
      </c>
      <c r="KH105" s="455"/>
      <c r="KI105" s="77"/>
      <c r="KJ105" s="90"/>
      <c r="KK105" s="84"/>
      <c r="KL105" s="457">
        <f>IF(ISBLANK(KQ3),"",COUNTIF(KP12:KP90,"=10"))</f>
        <v>1</v>
      </c>
      <c r="KM105" s="457"/>
      <c r="KN105" s="455">
        <f>IF(ISBLANK(KQ3),"",KL105/KL92)</f>
        <v>2.3255813953488372E-2</v>
      </c>
      <c r="KO105" s="455"/>
      <c r="KP105" s="77"/>
      <c r="KQ105" s="90"/>
      <c r="KR105" s="84"/>
      <c r="KS105" s="457" t="str">
        <f>IF(ISBLANK(KC3),"",COUNTIF(KW12:KW90,"=10"))</f>
        <v/>
      </c>
      <c r="KT105" s="457"/>
      <c r="KU105" s="455" t="str">
        <f>IF(ISBLANK(KC3),"",KS105/KS92)</f>
        <v/>
      </c>
      <c r="KV105" s="455"/>
      <c r="KW105" s="77"/>
      <c r="KX105" s="90"/>
      <c r="KY105" s="85"/>
      <c r="KZ105" s="457" t="str">
        <f>IF(ISBLANK(LE3),"",COUNTIF(LD12:LD90,"=10"))</f>
        <v/>
      </c>
      <c r="LA105" s="457"/>
      <c r="LB105" s="455" t="str">
        <f>IF(ISBLANK(LE3),"",KZ105/KZ92)</f>
        <v/>
      </c>
      <c r="LC105" s="455"/>
      <c r="LD105" s="77"/>
      <c r="LE105" s="90"/>
      <c r="LF105" s="84"/>
      <c r="LG105" s="457" t="str">
        <f>IF(ISBLANK(LE3),"",COUNTIF(LK12:LK90,"=10"))</f>
        <v/>
      </c>
      <c r="LH105" s="457"/>
      <c r="LI105" s="455" t="str">
        <f>IF(ISBLANK(LE3),"",LG105/LG92)</f>
        <v/>
      </c>
      <c r="LJ105" s="455"/>
      <c r="LK105" s="77"/>
      <c r="LL105" s="90"/>
      <c r="LM105" s="84"/>
      <c r="LN105" s="457" t="str">
        <f>IF(ISBLANK(LS3),"",COUNTIF(LR12:LR90,"=10"))</f>
        <v/>
      </c>
      <c r="LO105" s="457"/>
      <c r="LP105" s="455" t="str">
        <f>IF(ISBLANK(LS3),"",LN105/LN92)</f>
        <v/>
      </c>
      <c r="LQ105" s="455"/>
      <c r="LR105" s="77"/>
      <c r="LS105" s="90"/>
      <c r="LT105" s="84"/>
      <c r="LU105" s="457" t="str">
        <f>IF(ISBLANK(LS3),"",COUNTIF(LY12:LY90,"=10"))</f>
        <v/>
      </c>
      <c r="LV105" s="457"/>
      <c r="LW105" s="455" t="str">
        <f>IF(ISBLANK(LS3),"",LU105/LU92)</f>
        <v/>
      </c>
      <c r="LX105" s="455"/>
      <c r="LY105" s="77"/>
      <c r="LZ105" s="90"/>
      <c r="MA105" s="84"/>
      <c r="MB105" s="457" t="str">
        <f>IF(ISBLANK(MG3),"",COUNTIF(MF12:MF90,"=10"))</f>
        <v/>
      </c>
      <c r="MC105" s="457"/>
      <c r="MD105" s="455" t="str">
        <f>IF(ISBLANK(MG3),"",MB105/MB92)</f>
        <v/>
      </c>
      <c r="ME105" s="455"/>
      <c r="MF105" s="77"/>
      <c r="MG105" s="90"/>
      <c r="MH105" s="84"/>
      <c r="MI105" s="457" t="str">
        <f>IF(ISBLANK(MN3),"",COUNTIF(MM12:MM90,"=10"))</f>
        <v/>
      </c>
      <c r="MJ105" s="457"/>
      <c r="MK105" s="455" t="str">
        <f>IF(ISBLANK(MN3),"",MI105/MI92)</f>
        <v/>
      </c>
      <c r="ML105" s="455"/>
      <c r="MM105" s="77"/>
      <c r="MN105" s="90"/>
      <c r="MO105" s="84"/>
      <c r="MP105" s="457" t="str">
        <f>IF(ISBLANK(MU3),"",COUNTIF(MT12:MT90,"=10"))</f>
        <v/>
      </c>
      <c r="MQ105" s="457"/>
      <c r="MR105" s="455" t="str">
        <f>IF(ISBLANK(MU3),"",MP105/MP92)</f>
        <v/>
      </c>
      <c r="MS105" s="455"/>
      <c r="MT105" s="77"/>
      <c r="MU105" s="90"/>
      <c r="MV105" s="84"/>
      <c r="MW105" s="457" t="str">
        <f>IF(ISBLANK(NP3),"",COUNTIF(NA12:NA90,"=10"))</f>
        <v/>
      </c>
      <c r="MX105" s="457"/>
      <c r="MY105" s="455" t="str">
        <f>IF(ISBLANK(NP3),"",MW105/MW92)</f>
        <v/>
      </c>
      <c r="MZ105" s="455"/>
      <c r="NA105" s="77"/>
      <c r="NB105" s="90"/>
      <c r="NC105" s="84"/>
      <c r="ND105" s="457" t="str">
        <f>IF(ISBLANK(NB3),"",COUNTIF(NH12:NH90,"=10"))</f>
        <v/>
      </c>
      <c r="NE105" s="457"/>
      <c r="NF105" s="455" t="str">
        <f>IF(ISBLANK(NB3),"",ND105/ND92)</f>
        <v/>
      </c>
      <c r="NG105" s="455"/>
      <c r="NH105" s="77"/>
      <c r="NI105" s="90"/>
      <c r="NJ105" s="84"/>
      <c r="NK105" s="457" t="str">
        <f>IF(ISBLANK(OD3),"",COUNTIF(NO12:NO90,"=10"))</f>
        <v/>
      </c>
      <c r="NL105" s="457"/>
      <c r="NM105" s="455" t="str">
        <f>IF(ISBLANK(OD3),"",NK105/NK92)</f>
        <v/>
      </c>
      <c r="NN105" s="455"/>
      <c r="NO105" s="77"/>
      <c r="NP105" s="90"/>
      <c r="NQ105" s="84"/>
      <c r="NR105" s="457" t="str">
        <f>IF(ISBLANK(NI3),"",COUNTIF(NV12:NV90,"=10"))</f>
        <v/>
      </c>
      <c r="NS105" s="457"/>
      <c r="NT105" s="455" t="str">
        <f>IF(ISBLANK(NI3),"",NR105/NR92)</f>
        <v/>
      </c>
      <c r="NU105" s="455"/>
      <c r="NV105" s="77"/>
      <c r="NW105" s="90"/>
      <c r="NX105" s="84"/>
      <c r="NY105" s="457" t="str">
        <f>IF(ISBLANK(OK3),"",COUNTIF(OC12:OC90,"=10"))</f>
        <v/>
      </c>
      <c r="NZ105" s="457"/>
      <c r="OA105" s="455" t="str">
        <f>IF(ISBLANK(OK3),"",NY105/NY92)</f>
        <v/>
      </c>
      <c r="OB105" s="455"/>
      <c r="OC105" s="77"/>
      <c r="OD105" s="90"/>
      <c r="OE105" s="84"/>
      <c r="OF105" s="457" t="str">
        <f>IF(ISBLANK(NW3),"",COUNTIF(OJ12:OJ90,"=10"))</f>
        <v/>
      </c>
      <c r="OG105" s="457"/>
      <c r="OH105" s="455" t="str">
        <f>IF(ISBLANK(NW3),"",OF105/OF92)</f>
        <v/>
      </c>
      <c r="OI105" s="455"/>
      <c r="OJ105" s="77"/>
      <c r="OK105" s="90"/>
      <c r="OL105" s="84"/>
      <c r="OM105" s="457" t="str">
        <f>IF(ISBLANK(OR3),"",COUNTIF(OQ12:OQ90,"=10"))</f>
        <v/>
      </c>
      <c r="ON105" s="457"/>
      <c r="OO105" s="455" t="str">
        <f>IF(ISBLANK(OR3),"",OM105/OM92)</f>
        <v/>
      </c>
      <c r="OP105" s="455"/>
      <c r="OQ105" s="77"/>
      <c r="OR105" s="90"/>
      <c r="OS105" s="84"/>
      <c r="OT105" s="457" t="str">
        <f>IF(ISBLANK(OY3),"",COUNTIF(OX12:OX90,"=10"))</f>
        <v/>
      </c>
      <c r="OU105" s="457"/>
      <c r="OV105" s="455" t="str">
        <f>IF(ISBLANK(OY3),"",OT105/OT92)</f>
        <v/>
      </c>
      <c r="OW105" s="455"/>
      <c r="OX105" s="77"/>
      <c r="OY105" s="90"/>
      <c r="OZ105" s="84"/>
      <c r="PA105" s="457" t="str">
        <f>IF(ISBLANK(PF3),"",COUNTIF(PE12:PE90,"=10"))</f>
        <v/>
      </c>
      <c r="PB105" s="457"/>
      <c r="PC105" s="455" t="str">
        <f>IF(ISBLANK(PF3),"",PA105/PA92)</f>
        <v/>
      </c>
      <c r="PD105" s="455"/>
      <c r="PE105" s="77"/>
      <c r="PF105" s="90"/>
      <c r="PG105" s="84"/>
      <c r="PH105" s="457" t="str">
        <f>IF(ISBLANK(PM3),"",COUNTIF(PL12:PL90,"=10"))</f>
        <v/>
      </c>
      <c r="PI105" s="457"/>
      <c r="PJ105" s="455" t="str">
        <f>IF(ISBLANK(PM3),"",PH105/PH92)</f>
        <v/>
      </c>
      <c r="PK105" s="455"/>
      <c r="PL105" s="77"/>
      <c r="PM105" s="90"/>
      <c r="PN105" s="84"/>
      <c r="PO105" s="457" t="str">
        <f>IF(ISBLANK(PT3),"",COUNTIF(PS12:PS90,"=10"))</f>
        <v/>
      </c>
      <c r="PP105" s="457"/>
      <c r="PQ105" s="455" t="str">
        <f>IF(ISBLANK(PT3),"",PO105/PO92)</f>
        <v/>
      </c>
      <c r="PR105" s="455"/>
      <c r="PS105" s="77"/>
      <c r="PT105" s="90"/>
      <c r="PU105" s="84"/>
      <c r="PV105" s="457" t="str">
        <f>IF(ISBLANK(QA3),"",COUNTIF(PZ12:PZ90,"=10"))</f>
        <v/>
      </c>
      <c r="PW105" s="457"/>
      <c r="PX105" s="455" t="str">
        <f>IF(ISBLANK(QA3),"",PV105/PV92)</f>
        <v/>
      </c>
      <c r="PY105" s="455"/>
      <c r="PZ105" s="77"/>
      <c r="QA105" s="90"/>
      <c r="QB105" s="84"/>
      <c r="QC105" s="457" t="str">
        <f>IF(ISBLANK(QH3),"",COUNTIF(QG12:QG90,"=10"))</f>
        <v/>
      </c>
      <c r="QD105" s="457"/>
      <c r="QE105" s="455" t="str">
        <f>IF(ISBLANK(QH3),"",QC105/QC92)</f>
        <v/>
      </c>
      <c r="QF105" s="455"/>
      <c r="QG105" s="77"/>
      <c r="QH105" s="90"/>
      <c r="QI105" s="85"/>
      <c r="QJ105" s="457" t="str">
        <f>IF(ISBLANK(QV3),"",COUNTIF(QN12:QN90,"=10"))</f>
        <v/>
      </c>
      <c r="QK105" s="457"/>
      <c r="QL105" s="455" t="str">
        <f>IF(ISBLANK(QV3),"",QJ105/QJ92)</f>
        <v/>
      </c>
      <c r="QM105" s="455"/>
      <c r="QN105" s="77"/>
      <c r="QO105" s="90"/>
      <c r="QP105" s="85"/>
      <c r="QQ105" s="457" t="str">
        <f>IF(ISBLANK(QO3),"",COUNTIF(QU12:QU90,"=10"))</f>
        <v/>
      </c>
      <c r="QR105" s="457"/>
      <c r="QS105" s="455" t="str">
        <f>IF(ISBLANK(QO3),"",QQ105/QQ92)</f>
        <v/>
      </c>
      <c r="QT105" s="455"/>
      <c r="QU105" s="77"/>
      <c r="QV105" s="90"/>
    </row>
    <row r="106" spans="1:464" ht="15" customHeight="1">
      <c r="A106" s="495"/>
      <c r="B106" s="86" t="s">
        <v>245</v>
      </c>
      <c r="C106" s="80"/>
      <c r="D106" s="457">
        <f>IF(ISBLANK(I3),"",COUNTIF(I12:I90,"&gt;=100"))</f>
        <v>0</v>
      </c>
      <c r="E106" s="457"/>
      <c r="F106" s="455" t="e">
        <f>IF(ISBLANK(I3),"",D106/D92)</f>
        <v>#DIV/0!</v>
      </c>
      <c r="G106" s="455"/>
      <c r="H106" s="77"/>
      <c r="I106" s="90"/>
      <c r="J106" s="83"/>
      <c r="K106" s="457">
        <f>IF(ISBLANK(P3),"",COUNTIF(P12:P90,"&gt;=100"))</f>
        <v>2</v>
      </c>
      <c r="L106" s="457"/>
      <c r="M106" s="455">
        <f>IF(ISBLANK(P3),"",K106/K92)</f>
        <v>2.9850746268656716E-2</v>
      </c>
      <c r="N106" s="455"/>
      <c r="O106" s="77"/>
      <c r="P106" s="90"/>
      <c r="Q106" s="84"/>
      <c r="R106" s="457">
        <f>IF(ISBLANK(W3),"",COUNTIF(W12:W90,"&gt;=100"))</f>
        <v>1</v>
      </c>
      <c r="S106" s="457"/>
      <c r="T106" s="455">
        <f>IF(ISBLANK(W3),"",R106/R92)</f>
        <v>1.6129032258064516E-2</v>
      </c>
      <c r="U106" s="455"/>
      <c r="V106" s="77"/>
      <c r="W106" s="90"/>
      <c r="X106" s="84"/>
      <c r="Y106" s="457">
        <f>IF(ISBLANK(AD3),"",COUNTIF(AD12:AD90,"&gt;=100"))</f>
        <v>0</v>
      </c>
      <c r="Z106" s="457"/>
      <c r="AA106" s="455">
        <f>IF(ISBLANK(AD3),"",Y106/Y92)</f>
        <v>0</v>
      </c>
      <c r="AB106" s="455"/>
      <c r="AC106" s="77"/>
      <c r="AD106" s="90"/>
      <c r="AE106" s="84"/>
      <c r="AF106" s="457">
        <f>IF(ISBLANK(AK3),"",COUNTIF(AK12:AK90,"&gt;=100"))</f>
        <v>1</v>
      </c>
      <c r="AG106" s="457"/>
      <c r="AH106" s="455">
        <f>IF(ISBLANK(AK3),"",AF106/AF92)</f>
        <v>1.7241379310344827E-2</v>
      </c>
      <c r="AI106" s="455"/>
      <c r="AJ106" s="77"/>
      <c r="AK106" s="90"/>
      <c r="AL106" s="84"/>
      <c r="AM106" s="457">
        <f>IF(ISBLANK(AR3),"",COUNTIF(AR12:AR90,"&gt;=100"))</f>
        <v>0</v>
      </c>
      <c r="AN106" s="457"/>
      <c r="AO106" s="455">
        <f>IF(ISBLANK(AR3),"",AM106/AM92)</f>
        <v>0</v>
      </c>
      <c r="AP106" s="455"/>
      <c r="AQ106" s="77"/>
      <c r="AR106" s="90"/>
      <c r="AS106" s="84"/>
      <c r="AT106" s="457">
        <f>IF(ISBLANK(AY3),"",COUNTIF(AY12:AY90,"&gt;=100"))</f>
        <v>2</v>
      </c>
      <c r="AU106" s="457"/>
      <c r="AV106" s="455">
        <f>IF(ISBLANK(AY3),"",AT106/AT92)</f>
        <v>3.3333333333333333E-2</v>
      </c>
      <c r="AW106" s="455"/>
      <c r="AX106" s="77"/>
      <c r="AY106" s="90"/>
      <c r="AZ106" s="84"/>
      <c r="BA106" s="457">
        <f>IF(ISBLANK(BF3),"",COUNTIF(BF12:BF90,"&gt;=100"))</f>
        <v>0</v>
      </c>
      <c r="BB106" s="457"/>
      <c r="BC106" s="455">
        <f>IF(ISBLANK(BF3),"",BA106/BA92)</f>
        <v>0</v>
      </c>
      <c r="BD106" s="455"/>
      <c r="BE106" s="77"/>
      <c r="BF106" s="90"/>
      <c r="BG106" s="84"/>
      <c r="BH106" s="457">
        <f>IF(ISBLANK(BM3),"",COUNTIF(BM12:BM90,"&gt;=100"))</f>
        <v>3</v>
      </c>
      <c r="BI106" s="457"/>
      <c r="BJ106" s="455">
        <f>IF(ISBLANK(BM3),"",BH106/BH92)</f>
        <v>5.5555555555555552E-2</v>
      </c>
      <c r="BK106" s="455"/>
      <c r="BL106" s="77"/>
      <c r="BM106" s="90"/>
      <c r="BN106" s="84"/>
      <c r="BO106" s="457">
        <f>IF(ISBLANK(BT3),"",COUNTIF(BT12:BT90,"&gt;=100"))</f>
        <v>0</v>
      </c>
      <c r="BP106" s="457"/>
      <c r="BQ106" s="455">
        <f>IF(ISBLANK(BT3),"",BO106/BO92)</f>
        <v>0</v>
      </c>
      <c r="BR106" s="455"/>
      <c r="BS106" s="77"/>
      <c r="BT106" s="90"/>
      <c r="BU106" s="84"/>
      <c r="BV106" s="457">
        <f>IF(ISBLANK(CA3),"",COUNTIF(CA12:CA90,"&gt;=100"))</f>
        <v>0</v>
      </c>
      <c r="BW106" s="457"/>
      <c r="BX106" s="455">
        <f>IF(ISBLANK(CA3),"",BV106/BV92)</f>
        <v>0</v>
      </c>
      <c r="BY106" s="455"/>
      <c r="BZ106" s="77"/>
      <c r="CA106" s="90"/>
      <c r="CB106" s="84"/>
      <c r="CC106" s="457">
        <f>IF(ISBLANK(CH3),"",COUNTIF(CH12:CH90,"&gt;=100"))</f>
        <v>0</v>
      </c>
      <c r="CD106" s="457"/>
      <c r="CE106" s="455">
        <f>IF(ISBLANK(CH3),"",CC106/CC92)</f>
        <v>0</v>
      </c>
      <c r="CF106" s="455"/>
      <c r="CG106" s="77"/>
      <c r="CH106" s="90"/>
      <c r="CI106" s="84"/>
      <c r="CJ106" s="457">
        <f>IF(ISBLANK(CO3),"",COUNTIF(CO12:CO90,"&gt;=100"))</f>
        <v>1</v>
      </c>
      <c r="CK106" s="457"/>
      <c r="CL106" s="455">
        <f>IF(ISBLANK(CO3),"",CJ106/CJ92)</f>
        <v>1.7543859649122806E-2</v>
      </c>
      <c r="CM106" s="455"/>
      <c r="CN106" s="77"/>
      <c r="CO106" s="90"/>
      <c r="CP106" s="84"/>
      <c r="CQ106" s="457">
        <f>IF(ISBLANK(CV3),"",COUNTIF(CV12:CV90,"&gt;=100"))</f>
        <v>0</v>
      </c>
      <c r="CR106" s="457"/>
      <c r="CS106" s="455">
        <f>IF(ISBLANK(CV3),"",CQ106/CQ92)</f>
        <v>0</v>
      </c>
      <c r="CT106" s="455"/>
      <c r="CU106" s="77"/>
      <c r="CV106" s="90"/>
      <c r="CW106" s="84"/>
      <c r="CX106" s="457">
        <f>IF(ISBLANK(DC3),"",COUNTIF(DC12:DC90,"&gt;=100"))</f>
        <v>7</v>
      </c>
      <c r="CY106" s="457"/>
      <c r="CZ106" s="455">
        <f>IF(ISBLANK(DC3),"",CX106/CX92)</f>
        <v>0.13207547169811321</v>
      </c>
      <c r="DA106" s="455"/>
      <c r="DB106" s="77"/>
      <c r="DC106" s="90"/>
      <c r="DD106" s="84"/>
      <c r="DE106" s="457">
        <f>IF(ISBLANK(DJ3),"",COUNTIF(DJ12:DJ90,"&gt;=100"))</f>
        <v>2</v>
      </c>
      <c r="DF106" s="457"/>
      <c r="DG106" s="455">
        <f>IF(ISBLANK(DJ3),"",DE106/DE92)</f>
        <v>3.8461538461538464E-2</v>
      </c>
      <c r="DH106" s="455"/>
      <c r="DI106" s="77"/>
      <c r="DJ106" s="90"/>
      <c r="DK106" s="84"/>
      <c r="DL106" s="457">
        <f>IF(ISBLANK(DQ3),"",COUNTIF(DQ12:DQ90,"&gt;=100"))</f>
        <v>0</v>
      </c>
      <c r="DM106" s="457"/>
      <c r="DN106" s="455">
        <f>IF(ISBLANK(DQ3),"",DL106/DL92)</f>
        <v>0</v>
      </c>
      <c r="DO106" s="455"/>
      <c r="DP106" s="77"/>
      <c r="DQ106" s="90"/>
      <c r="DR106" s="84"/>
      <c r="DS106" s="457">
        <f>IF(ISBLANK(DX3),"",COUNTIF(DX12:DX90,"&gt;=100"))</f>
        <v>0</v>
      </c>
      <c r="DT106" s="457"/>
      <c r="DU106" s="455">
        <f>IF(ISBLANK(DX3),"",DS106/DS92)</f>
        <v>0</v>
      </c>
      <c r="DV106" s="455"/>
      <c r="DW106" s="77"/>
      <c r="DX106" s="90"/>
      <c r="DY106" s="84"/>
      <c r="DZ106" s="457">
        <f>IF(ISBLANK(EE3),"",COUNTIF(EE12:EE90,"&gt;=100"))</f>
        <v>1</v>
      </c>
      <c r="EA106" s="457"/>
      <c r="EB106" s="455">
        <f>IF(ISBLANK(EE3),"",DZ106/DZ92)</f>
        <v>1.9230769230769232E-2</v>
      </c>
      <c r="EC106" s="455"/>
      <c r="ED106" s="77"/>
      <c r="EE106" s="90"/>
      <c r="EF106" s="84"/>
      <c r="EG106" s="457">
        <f>IF(ISBLANK(EL3),"",COUNTIF(EL12:EL90,"&gt;=100"))</f>
        <v>0</v>
      </c>
      <c r="EH106" s="457"/>
      <c r="EI106" s="455">
        <f>IF(ISBLANK(EL3),"",EG106/EG92)</f>
        <v>0</v>
      </c>
      <c r="EJ106" s="455"/>
      <c r="EK106" s="77"/>
      <c r="EL106" s="90"/>
      <c r="EM106" s="84"/>
      <c r="EN106" s="457">
        <f>IF(ISBLANK(ES3),"",COUNTIF(ES12:ES90,"&gt;=100"))</f>
        <v>0</v>
      </c>
      <c r="EO106" s="457"/>
      <c r="EP106" s="455">
        <f>IF(ISBLANK(ES3),"",EN106/EN92)</f>
        <v>0</v>
      </c>
      <c r="EQ106" s="455"/>
      <c r="ER106" s="77"/>
      <c r="ES106" s="90"/>
      <c r="ET106" s="84"/>
      <c r="EU106" s="457">
        <f>IF(ISBLANK(EZ3),"",COUNTIF(EZ12:EZ90,"&gt;=100"))</f>
        <v>0</v>
      </c>
      <c r="EV106" s="457"/>
      <c r="EW106" s="455">
        <f>IF(ISBLANK(EZ3),"",EU106/EU92)</f>
        <v>0</v>
      </c>
      <c r="EX106" s="455"/>
      <c r="EY106" s="77"/>
      <c r="EZ106" s="90"/>
      <c r="FA106" s="84"/>
      <c r="FB106" s="457">
        <f>IF(ISBLANK(BM3),"",COUNTIF(FG12:FG90,"&gt;=100"))</f>
        <v>1</v>
      </c>
      <c r="FC106" s="457"/>
      <c r="FD106" s="455">
        <f>IF(ISBLANK(BM3),"",FB106/FB92)</f>
        <v>2.1276595744680851E-2</v>
      </c>
      <c r="FE106" s="455"/>
      <c r="FF106" s="77"/>
      <c r="FG106" s="90"/>
      <c r="FH106" s="84"/>
      <c r="FI106" s="457">
        <f>IF(ISBLANK(FN3),"",COUNTIF(FN12:FN90,"&gt;=100"))</f>
        <v>2</v>
      </c>
      <c r="FJ106" s="457"/>
      <c r="FK106" s="455">
        <f>IF(ISBLANK(FN3),"",FI106/FI92)</f>
        <v>4.2553191489361701E-2</v>
      </c>
      <c r="FL106" s="455"/>
      <c r="FM106" s="77"/>
      <c r="FN106" s="90"/>
      <c r="FO106" s="84"/>
      <c r="FP106" s="457">
        <f>IF(ISBLANK(DJ3),"",COUNTIF(FU12:FU90,"&gt;=100"))</f>
        <v>0</v>
      </c>
      <c r="FQ106" s="457"/>
      <c r="FR106" s="455">
        <f>IF(ISBLANK(DJ3),"",FP106/FP92)</f>
        <v>0</v>
      </c>
      <c r="FS106" s="455"/>
      <c r="FT106" s="77"/>
      <c r="FU106" s="90"/>
      <c r="FV106" s="84"/>
      <c r="FW106" s="457">
        <f>IF(ISBLANK(GB3),"",COUNTIF(GB12:GB90,"&gt;=100"))</f>
        <v>0</v>
      </c>
      <c r="FX106" s="457"/>
      <c r="FY106" s="455">
        <f>IF(ISBLANK(GB3),"",FW106/FW92)</f>
        <v>0</v>
      </c>
      <c r="FZ106" s="455"/>
      <c r="GA106" s="77"/>
      <c r="GB106" s="90"/>
      <c r="GC106" s="84"/>
      <c r="GD106" s="457">
        <f>IF(ISBLANK(GI3),"",COUNTIF(GI12:GI90,"&gt;=100"))</f>
        <v>0</v>
      </c>
      <c r="GE106" s="457"/>
      <c r="GF106" s="455">
        <f>IF(ISBLANK(GI3),"",GD106/GD92)</f>
        <v>0</v>
      </c>
      <c r="GG106" s="455"/>
      <c r="GH106" s="77"/>
      <c r="GI106" s="90"/>
      <c r="GJ106" s="84"/>
      <c r="GK106" s="457">
        <f>IF(ISBLANK(GP3),"",COUNTIF(GP12:GP90,"&gt;=100"))</f>
        <v>1</v>
      </c>
      <c r="GL106" s="457"/>
      <c r="GM106" s="455">
        <f>IF(ISBLANK(GP3),"",GK106/GK92)</f>
        <v>2.1276595744680851E-2</v>
      </c>
      <c r="GN106" s="455"/>
      <c r="GO106" s="77"/>
      <c r="GP106" s="90"/>
      <c r="GQ106" s="84"/>
      <c r="GR106" s="457">
        <f>IF(ISBLANK(GW3),"",COUNTIF(GW12:GW90,"&gt;=100"))</f>
        <v>0</v>
      </c>
      <c r="GS106" s="457"/>
      <c r="GT106" s="455">
        <f>IF(ISBLANK(GI3),"",GR106/GR92)</f>
        <v>0</v>
      </c>
      <c r="GU106" s="455"/>
      <c r="GV106" s="77"/>
      <c r="GW106" s="90"/>
      <c r="GX106" s="84"/>
      <c r="GY106" s="457">
        <f>IF(ISBLANK(HD3),"",COUNTIF(HD12:HD90,"&gt;=100"))</f>
        <v>0</v>
      </c>
      <c r="GZ106" s="457"/>
      <c r="HA106" s="455">
        <f>IF(ISBLANK(HD3),"",GY106/GY92)</f>
        <v>0</v>
      </c>
      <c r="HB106" s="455"/>
      <c r="HC106" s="77"/>
      <c r="HD106" s="90"/>
      <c r="HE106" s="84"/>
      <c r="HF106" s="457">
        <f>IF(ISBLANK(HK3),"",COUNTIF(HK12:HK90,"&gt;=100"))</f>
        <v>0</v>
      </c>
      <c r="HG106" s="457"/>
      <c r="HH106" s="455">
        <f>IF(ISBLANK(HK3),"",HF106/HF92)</f>
        <v>0</v>
      </c>
      <c r="HI106" s="455"/>
      <c r="HJ106" s="77"/>
      <c r="HK106" s="90"/>
      <c r="HL106" s="84"/>
      <c r="HM106" s="457">
        <f>IF(ISBLANK(HR3),"",COUNTIF(HR12:HR90,"&gt;=100"))</f>
        <v>0</v>
      </c>
      <c r="HN106" s="457"/>
      <c r="HO106" s="455">
        <f>IF(ISBLANK(HR3),"",HM106/HM92)</f>
        <v>0</v>
      </c>
      <c r="HP106" s="455"/>
      <c r="HQ106" s="77"/>
      <c r="HR106" s="90"/>
      <c r="HS106" s="84"/>
      <c r="HT106" s="457">
        <f>IF(ISBLANK(HY3),"",COUNTIF(HY12:HY90,"&gt;=100"))</f>
        <v>0</v>
      </c>
      <c r="HU106" s="457"/>
      <c r="HV106" s="455">
        <f>IF(ISBLANK(HR3),"",HT106/HT92)</f>
        <v>0</v>
      </c>
      <c r="HW106" s="455"/>
      <c r="HX106" s="77"/>
      <c r="HY106" s="90"/>
      <c r="HZ106" s="84"/>
      <c r="IA106" s="457">
        <f>IF(ISBLANK(IF3),"",COUNTIF(IF12:IF90,"&gt;=100"))</f>
        <v>0</v>
      </c>
      <c r="IB106" s="457"/>
      <c r="IC106" s="455">
        <f>IF(ISBLANK(IF3),"",IA106/IA92)</f>
        <v>0</v>
      </c>
      <c r="ID106" s="455"/>
      <c r="IE106" s="77"/>
      <c r="IF106" s="90"/>
      <c r="IG106" s="84"/>
      <c r="IH106" s="457">
        <f>IF(ISBLANK(IF3),"",COUNTIF(IM12:IM90,"&gt;=100"))</f>
        <v>0</v>
      </c>
      <c r="II106" s="457"/>
      <c r="IJ106" s="455">
        <f>IF(ISBLANK(IF3),"",IH106/IH92)</f>
        <v>0</v>
      </c>
      <c r="IK106" s="455"/>
      <c r="IL106" s="77"/>
      <c r="IM106" s="90"/>
      <c r="IN106" s="84"/>
      <c r="IO106" s="457">
        <f>IF(ISBLANK(IT3),"",COUNTIF(IT12:IT90,"&gt;=100"))</f>
        <v>0</v>
      </c>
      <c r="IP106" s="457"/>
      <c r="IQ106" s="455">
        <f>IF(ISBLANK(IT3),"",IO106/IO92)</f>
        <v>0</v>
      </c>
      <c r="IR106" s="455"/>
      <c r="IS106" s="77"/>
      <c r="IT106" s="90"/>
      <c r="IU106" s="84"/>
      <c r="IV106" s="457">
        <f>IF(ISBLANK(JA3),"",COUNTIF(JA12:JA90,"&gt;=100"))</f>
        <v>0</v>
      </c>
      <c r="IW106" s="457"/>
      <c r="IX106" s="455">
        <f>IF(ISBLANK(JA3),"",IV106/IV92)</f>
        <v>0</v>
      </c>
      <c r="IY106" s="455"/>
      <c r="IZ106" s="77"/>
      <c r="JA106" s="90"/>
      <c r="JB106" s="84"/>
      <c r="JC106" s="457">
        <f>IF(ISBLANK(JH3),"",COUNTIF(JH12:JH90,"&gt;=100"))</f>
        <v>4</v>
      </c>
      <c r="JD106" s="457"/>
      <c r="JE106" s="455">
        <f>IF(ISBLANK(JH3),"",JC106/JC92)</f>
        <v>9.5238095238095233E-2</v>
      </c>
      <c r="JF106" s="455"/>
      <c r="JG106" s="77"/>
      <c r="JH106" s="90"/>
      <c r="JI106" s="84"/>
      <c r="JJ106" s="457">
        <f>IF(ISBLANK(JH3),"",COUNTIF(JO12:JO90,"&gt;=100"))</f>
        <v>0</v>
      </c>
      <c r="JK106" s="457"/>
      <c r="JL106" s="455" t="e">
        <f>IF(ISBLANK(JH3),"",JJ106/JJ92)</f>
        <v>#DIV/0!</v>
      </c>
      <c r="JM106" s="455"/>
      <c r="JN106" s="77"/>
      <c r="JO106" s="90"/>
      <c r="JP106" s="84"/>
      <c r="JQ106" s="457">
        <f>IF(ISBLANK(JV3),"",COUNTIF(JV12:JV90,"&gt;=100"))</f>
        <v>0</v>
      </c>
      <c r="JR106" s="457"/>
      <c r="JS106" s="455">
        <f>IF(ISBLANK(JV3),"",JQ106/JQ92)</f>
        <v>0</v>
      </c>
      <c r="JT106" s="455"/>
      <c r="JU106" s="77"/>
      <c r="JV106" s="90"/>
      <c r="JW106" s="84"/>
      <c r="JX106" s="457">
        <f>IF(ISBLANK(KQ3),"",COUNTIF(KC12:KC90,"&gt;=100"))</f>
        <v>0</v>
      </c>
      <c r="JY106" s="457"/>
      <c r="JZ106" s="455" t="e">
        <f>IF(ISBLANK(KQ3),"",JX106/JX92)</f>
        <v>#DIV/0!</v>
      </c>
      <c r="KA106" s="455"/>
      <c r="KB106" s="77"/>
      <c r="KC106" s="90"/>
      <c r="KD106" s="84"/>
      <c r="KE106" s="457">
        <f>IF(ISBLANK(KJ3),"",COUNTIF(KJ12:KJ90,"&gt;=100"))</f>
        <v>1</v>
      </c>
      <c r="KF106" s="457"/>
      <c r="KG106" s="455">
        <f>IF(ISBLANK(KJ3),"",KE106/KE92)</f>
        <v>2.1739130434782608E-2</v>
      </c>
      <c r="KH106" s="455"/>
      <c r="KI106" s="77"/>
      <c r="KJ106" s="90"/>
      <c r="KK106" s="84"/>
      <c r="KL106" s="457">
        <f>IF(ISBLANK(KQ3),"",COUNTIF(KQ12:KQ90,"&gt;=100"))</f>
        <v>0</v>
      </c>
      <c r="KM106" s="457"/>
      <c r="KN106" s="455">
        <f>IF(ISBLANK(KQ3),"",KL106/KL92)</f>
        <v>0</v>
      </c>
      <c r="KO106" s="455"/>
      <c r="KP106" s="77"/>
      <c r="KQ106" s="90"/>
      <c r="KR106" s="84"/>
      <c r="KS106" s="457" t="str">
        <f>IF(ISBLANK(KC3),"",COUNTIF(KX12:KX90,"&gt;=100"))</f>
        <v/>
      </c>
      <c r="KT106" s="457"/>
      <c r="KU106" s="455" t="str">
        <f>IF(ISBLANK(KC3),"",KS106/KS92)</f>
        <v/>
      </c>
      <c r="KV106" s="455"/>
      <c r="KW106" s="77"/>
      <c r="KX106" s="90"/>
      <c r="KY106" s="85"/>
      <c r="KZ106" s="457" t="str">
        <f>IF(ISBLANK(LE3),"",COUNTIF(LE12:LE90,"&gt;=100"))</f>
        <v/>
      </c>
      <c r="LA106" s="457"/>
      <c r="LB106" s="455" t="str">
        <f>IF(ISBLANK(LE3),"",KZ106/KZ92)</f>
        <v/>
      </c>
      <c r="LC106" s="455"/>
      <c r="LD106" s="77"/>
      <c r="LE106" s="90"/>
      <c r="LF106" s="84"/>
      <c r="LG106" s="457" t="str">
        <f>IF(ISBLANK(LE3),"",COUNTIF(LL12:LL90,"&gt;=100"))</f>
        <v/>
      </c>
      <c r="LH106" s="457"/>
      <c r="LI106" s="455" t="str">
        <f>IF(ISBLANK(LE3),"",LG106/LG92)</f>
        <v/>
      </c>
      <c r="LJ106" s="455"/>
      <c r="LK106" s="77"/>
      <c r="LL106" s="90"/>
      <c r="LM106" s="84"/>
      <c r="LN106" s="457" t="str">
        <f>IF(ISBLANK(LS3),"",COUNTIF(LS12:LS90,"&gt;=100"))</f>
        <v/>
      </c>
      <c r="LO106" s="457"/>
      <c r="LP106" s="455" t="str">
        <f>IF(ISBLANK(LS3),"",LN106/LN92)</f>
        <v/>
      </c>
      <c r="LQ106" s="455"/>
      <c r="LR106" s="77"/>
      <c r="LS106" s="90"/>
      <c r="LT106" s="84"/>
      <c r="LU106" s="457" t="str">
        <f>IF(ISBLANK(LS3),"",COUNTIF(LZ12:LZ90,"&gt;=100"))</f>
        <v/>
      </c>
      <c r="LV106" s="457"/>
      <c r="LW106" s="455" t="str">
        <f>IF(ISBLANK(LS3),"",LU106/LU92)</f>
        <v/>
      </c>
      <c r="LX106" s="455"/>
      <c r="LY106" s="77"/>
      <c r="LZ106" s="90"/>
      <c r="MA106" s="84"/>
      <c r="MB106" s="457" t="str">
        <f>IF(ISBLANK(MG3),"",COUNTIF(MG12:MG90,"&gt;=100"))</f>
        <v/>
      </c>
      <c r="MC106" s="457"/>
      <c r="MD106" s="455" t="str">
        <f>IF(ISBLANK(MG3),"",MB106/MB92)</f>
        <v/>
      </c>
      <c r="ME106" s="455"/>
      <c r="MF106" s="77"/>
      <c r="MG106" s="90"/>
      <c r="MH106" s="84"/>
      <c r="MI106" s="457" t="str">
        <f>IF(ISBLANK(MN3),"",COUNTIF(MN12:MN90,"&gt;=100"))</f>
        <v/>
      </c>
      <c r="MJ106" s="457"/>
      <c r="MK106" s="455" t="str">
        <f>IF(ISBLANK(MN3),"",MI106/MI92)</f>
        <v/>
      </c>
      <c r="ML106" s="455"/>
      <c r="MM106" s="77"/>
      <c r="MN106" s="90"/>
      <c r="MO106" s="84"/>
      <c r="MP106" s="457" t="str">
        <f>IF(ISBLANK(MU3),"",COUNTIF(MU12:MU90,"&gt;=100"))</f>
        <v/>
      </c>
      <c r="MQ106" s="457"/>
      <c r="MR106" s="455" t="str">
        <f>IF(ISBLANK(MU3),"",MP106/MP92)</f>
        <v/>
      </c>
      <c r="MS106" s="455"/>
      <c r="MT106" s="77"/>
      <c r="MU106" s="90"/>
      <c r="MV106" s="84"/>
      <c r="MW106" s="457" t="str">
        <f>IF(ISBLANK(NP3),"",COUNTIF(NB12:NB90,"&gt;=100"))</f>
        <v/>
      </c>
      <c r="MX106" s="457"/>
      <c r="MY106" s="455" t="str">
        <f>IF(ISBLANK(NP3),"",MW106/MW92)</f>
        <v/>
      </c>
      <c r="MZ106" s="455"/>
      <c r="NA106" s="77"/>
      <c r="NB106" s="90"/>
      <c r="NC106" s="84"/>
      <c r="ND106" s="457" t="str">
        <f>IF(ISBLANK(NB3),"",COUNTIF(NI12:NI90,"&gt;=100"))</f>
        <v/>
      </c>
      <c r="NE106" s="457"/>
      <c r="NF106" s="455" t="str">
        <f>IF(ISBLANK(NB3),"",ND106/ND92)</f>
        <v/>
      </c>
      <c r="NG106" s="455"/>
      <c r="NH106" s="77"/>
      <c r="NI106" s="90"/>
      <c r="NJ106" s="84"/>
      <c r="NK106" s="457" t="str">
        <f>IF(ISBLANK(OD3),"",COUNTIF(NP12:NP90,"&gt;=100"))</f>
        <v/>
      </c>
      <c r="NL106" s="457"/>
      <c r="NM106" s="455" t="str">
        <f>IF(ISBLANK(OD3),"",NK106/NK92)</f>
        <v/>
      </c>
      <c r="NN106" s="455"/>
      <c r="NO106" s="77"/>
      <c r="NP106" s="90"/>
      <c r="NQ106" s="84"/>
      <c r="NR106" s="457" t="str">
        <f>IF(ISBLANK(NI3),"",COUNTIF(NW12:NW90,"&gt;=100"))</f>
        <v/>
      </c>
      <c r="NS106" s="457"/>
      <c r="NT106" s="455" t="str">
        <f>IF(ISBLANK(NI3),"",NR106/NR92)</f>
        <v/>
      </c>
      <c r="NU106" s="455"/>
      <c r="NV106" s="77"/>
      <c r="NW106" s="90"/>
      <c r="NX106" s="84"/>
      <c r="NY106" s="457" t="str">
        <f>IF(ISBLANK(OK3),"",COUNTIF(OD12:OD90,"&gt;=100"))</f>
        <v/>
      </c>
      <c r="NZ106" s="457"/>
      <c r="OA106" s="455" t="str">
        <f>IF(ISBLANK(OK3),"",NY106/NY92)</f>
        <v/>
      </c>
      <c r="OB106" s="455"/>
      <c r="OC106" s="77"/>
      <c r="OD106" s="90"/>
      <c r="OE106" s="84"/>
      <c r="OF106" s="457" t="str">
        <f>IF(ISBLANK(NW3),"",COUNTIF(OK12:OK90,"&gt;=100"))</f>
        <v/>
      </c>
      <c r="OG106" s="457"/>
      <c r="OH106" s="455" t="str">
        <f>IF(ISBLANK(NW3),"",OF106/OF92)</f>
        <v/>
      </c>
      <c r="OI106" s="455"/>
      <c r="OJ106" s="77"/>
      <c r="OK106" s="90"/>
      <c r="OL106" s="84"/>
      <c r="OM106" s="457" t="str">
        <f>IF(ISBLANK(OR3),"",COUNTIF(OR12:OR90,"&gt;=100"))</f>
        <v/>
      </c>
      <c r="ON106" s="457"/>
      <c r="OO106" s="455" t="str">
        <f>IF(ISBLANK(OR3),"",OM106/OM92)</f>
        <v/>
      </c>
      <c r="OP106" s="455"/>
      <c r="OQ106" s="77"/>
      <c r="OR106" s="90"/>
      <c r="OS106" s="84"/>
      <c r="OT106" s="457" t="str">
        <f>IF(ISBLANK(OY3),"",COUNTIF(OY12:OY90,"&gt;=100"))</f>
        <v/>
      </c>
      <c r="OU106" s="457"/>
      <c r="OV106" s="455" t="str">
        <f>IF(ISBLANK(OY3),"",OT106/OT92)</f>
        <v/>
      </c>
      <c r="OW106" s="455"/>
      <c r="OX106" s="77"/>
      <c r="OY106" s="90"/>
      <c r="OZ106" s="84"/>
      <c r="PA106" s="457" t="str">
        <f>IF(ISBLANK(PF3),"",COUNTIF(PF12:PF90,"&gt;=100"))</f>
        <v/>
      </c>
      <c r="PB106" s="457"/>
      <c r="PC106" s="455" t="str">
        <f>IF(ISBLANK(PF3),"",PA106/PA92)</f>
        <v/>
      </c>
      <c r="PD106" s="455"/>
      <c r="PE106" s="77"/>
      <c r="PF106" s="90"/>
      <c r="PG106" s="84"/>
      <c r="PH106" s="457" t="str">
        <f>IF(ISBLANK(PM3),"",COUNTIF(PM12:PM90,"&gt;=100"))</f>
        <v/>
      </c>
      <c r="PI106" s="457"/>
      <c r="PJ106" s="455" t="str">
        <f>IF(ISBLANK(PM3),"",PH106/PH92)</f>
        <v/>
      </c>
      <c r="PK106" s="455"/>
      <c r="PL106" s="77"/>
      <c r="PM106" s="90"/>
      <c r="PN106" s="84"/>
      <c r="PO106" s="457" t="str">
        <f>IF(ISBLANK(PT3),"",COUNTIF(PT12:PT90,"&gt;=100"))</f>
        <v/>
      </c>
      <c r="PP106" s="457"/>
      <c r="PQ106" s="455" t="str">
        <f>IF(ISBLANK(PT3),"",PO106/PO92)</f>
        <v/>
      </c>
      <c r="PR106" s="455"/>
      <c r="PS106" s="77"/>
      <c r="PT106" s="90"/>
      <c r="PU106" s="84"/>
      <c r="PV106" s="457" t="str">
        <f>IF(ISBLANK(QA3),"",COUNTIF(QA12:QA90,"&gt;=100"))</f>
        <v/>
      </c>
      <c r="PW106" s="457"/>
      <c r="PX106" s="455" t="str">
        <f>IF(ISBLANK(QA3),"",PV106/PV92)</f>
        <v/>
      </c>
      <c r="PY106" s="455"/>
      <c r="PZ106" s="77"/>
      <c r="QA106" s="90"/>
      <c r="QB106" s="84"/>
      <c r="QC106" s="457" t="str">
        <f>IF(ISBLANK(QH3),"",COUNTIF(QH12:QH90,"&gt;=100"))</f>
        <v/>
      </c>
      <c r="QD106" s="457"/>
      <c r="QE106" s="455" t="str">
        <f>IF(ISBLANK(QH3),"",QC106/QC92)</f>
        <v/>
      </c>
      <c r="QF106" s="455"/>
      <c r="QG106" s="77"/>
      <c r="QH106" s="90"/>
      <c r="QI106" s="85"/>
      <c r="QJ106" s="457" t="str">
        <f>IF(ISBLANK(QV3),"",COUNTIF(QO12:QO90,"&gt;=100"))</f>
        <v/>
      </c>
      <c r="QK106" s="457"/>
      <c r="QL106" s="455" t="str">
        <f>IF(ISBLANK(QV3),"",QJ106/QJ92)</f>
        <v/>
      </c>
      <c r="QM106" s="455"/>
      <c r="QN106" s="77"/>
      <c r="QO106" s="90"/>
      <c r="QP106" s="85"/>
      <c r="QQ106" s="457" t="str">
        <f>IF(ISBLANK(QO3),"",COUNTIF(QV12:QV90,"&gt;=100"))</f>
        <v/>
      </c>
      <c r="QR106" s="457"/>
      <c r="QS106" s="455" t="str">
        <f>IF(ISBLANK(QO3),"",QQ106/QQ92)</f>
        <v/>
      </c>
      <c r="QT106" s="455"/>
      <c r="QU106" s="77"/>
      <c r="QV106" s="90"/>
    </row>
    <row r="107" spans="1:464" ht="15" customHeight="1">
      <c r="A107" s="495"/>
      <c r="B107" s="86" t="s">
        <v>155</v>
      </c>
      <c r="C107" s="80"/>
      <c r="D107" s="457">
        <f>IF(ISBLANK(I3),"",COUNTIF(I12:I90,"=0"))</f>
        <v>0</v>
      </c>
      <c r="E107" s="457"/>
      <c r="F107" s="455" t="e">
        <f>IF(ISBLANK(I3),"",D107/D92)</f>
        <v>#DIV/0!</v>
      </c>
      <c r="G107" s="455"/>
      <c r="H107" s="77"/>
      <c r="I107" s="90"/>
      <c r="J107" s="83"/>
      <c r="K107" s="457">
        <f>IF(ISBLANK(P3),"",COUNTIF(P12:P90,"=0"))</f>
        <v>18</v>
      </c>
      <c r="L107" s="457"/>
      <c r="M107" s="455">
        <f>IF(ISBLANK(P3),"",K107/K92)</f>
        <v>0.26865671641791045</v>
      </c>
      <c r="N107" s="455"/>
      <c r="O107" s="77"/>
      <c r="P107" s="90"/>
      <c r="Q107" s="84"/>
      <c r="R107" s="457">
        <f>IF(ISBLANK(W3),"",COUNTIF(W12:W90,"=0"))</f>
        <v>1</v>
      </c>
      <c r="S107" s="457"/>
      <c r="T107" s="455">
        <f>IF(ISBLANK(W3),"",R107/R92)</f>
        <v>1.6129032258064516E-2</v>
      </c>
      <c r="U107" s="455"/>
      <c r="V107" s="77"/>
      <c r="W107" s="90"/>
      <c r="X107" s="84"/>
      <c r="Y107" s="457">
        <f>IF(ISBLANK(AD3),"",COUNTIF(AD12:AD90,"=0"))</f>
        <v>4</v>
      </c>
      <c r="Z107" s="457"/>
      <c r="AA107" s="455">
        <f>IF(ISBLANK(AD3),"",Y107/Y92)</f>
        <v>6.4516129032258063E-2</v>
      </c>
      <c r="AB107" s="455"/>
      <c r="AC107" s="77"/>
      <c r="AD107" s="90"/>
      <c r="AE107" s="84"/>
      <c r="AF107" s="457">
        <f>IF(ISBLANK(AK3),"",COUNTIF(AK12:AK90,"=0"))</f>
        <v>4</v>
      </c>
      <c r="AG107" s="457"/>
      <c r="AH107" s="455">
        <f>IF(ISBLANK(AK3),"",AF107/AF92)</f>
        <v>6.8965517241379309E-2</v>
      </c>
      <c r="AI107" s="455"/>
      <c r="AJ107" s="77"/>
      <c r="AK107" s="90"/>
      <c r="AL107" s="84"/>
      <c r="AM107" s="457">
        <f>IF(ISBLANK(AR3),"",COUNTIF(AR12:AR90,"=0"))</f>
        <v>2</v>
      </c>
      <c r="AN107" s="457"/>
      <c r="AO107" s="455">
        <f>IF(ISBLANK(AR3),"",AM107/AM92)</f>
        <v>3.2258064516129031E-2</v>
      </c>
      <c r="AP107" s="455"/>
      <c r="AQ107" s="77"/>
      <c r="AR107" s="90"/>
      <c r="AS107" s="84"/>
      <c r="AT107" s="457">
        <f>IF(ISBLANK(AY3),"",COUNTIF(AY12:AY90,"=0"))</f>
        <v>1</v>
      </c>
      <c r="AU107" s="457"/>
      <c r="AV107" s="455">
        <f>IF(ISBLANK(AY3),"",AT107/AT92)</f>
        <v>1.6666666666666666E-2</v>
      </c>
      <c r="AW107" s="455"/>
      <c r="AX107" s="77"/>
      <c r="AY107" s="90"/>
      <c r="AZ107" s="84"/>
      <c r="BA107" s="457">
        <f>IF(ISBLANK(BF3),"",COUNTIF(BF12:BF90,"=0"))</f>
        <v>0</v>
      </c>
      <c r="BB107" s="457"/>
      <c r="BC107" s="455">
        <f>IF(ISBLANK(BF3),"",BA107/BA92)</f>
        <v>0</v>
      </c>
      <c r="BD107" s="455"/>
      <c r="BE107" s="77"/>
      <c r="BF107" s="90"/>
      <c r="BG107" s="84"/>
      <c r="BH107" s="457">
        <f>IF(ISBLANK(BM3),"",COUNTIF(BM12:BM90,"=0"))</f>
        <v>0</v>
      </c>
      <c r="BI107" s="457"/>
      <c r="BJ107" s="455">
        <f>IF(ISBLANK(BM3),"",BH107/BH92)</f>
        <v>0</v>
      </c>
      <c r="BK107" s="455"/>
      <c r="BL107" s="77"/>
      <c r="BM107" s="90"/>
      <c r="BN107" s="84"/>
      <c r="BO107" s="457">
        <f>IF(ISBLANK(BT3),"",COUNTIF(BT12:BT90,"=0"))</f>
        <v>48</v>
      </c>
      <c r="BP107" s="457"/>
      <c r="BQ107" s="455">
        <f>IF(ISBLANK(BT3),"",BO107/BO92)</f>
        <v>0.82758620689655171</v>
      </c>
      <c r="BR107" s="455"/>
      <c r="BS107" s="77"/>
      <c r="BT107" s="90"/>
      <c r="BU107" s="84"/>
      <c r="BV107" s="457">
        <f>IF(ISBLANK(CA3),"",COUNTIF(CA12:CA90,"=0"))</f>
        <v>0</v>
      </c>
      <c r="BW107" s="457"/>
      <c r="BX107" s="455">
        <f>IF(ISBLANK(CA3),"",BV107/BV92)</f>
        <v>0</v>
      </c>
      <c r="BY107" s="455"/>
      <c r="BZ107" s="77"/>
      <c r="CA107" s="90"/>
      <c r="CB107" s="84"/>
      <c r="CC107" s="457">
        <f>IF(ISBLANK(CH3),"",COUNTIF(CH12:CH90,"=0"))</f>
        <v>21</v>
      </c>
      <c r="CD107" s="457"/>
      <c r="CE107" s="455">
        <f>IF(ISBLANK(CH3),"",CC107/CC92)</f>
        <v>0.3888888888888889</v>
      </c>
      <c r="CF107" s="455"/>
      <c r="CG107" s="77"/>
      <c r="CH107" s="90"/>
      <c r="CI107" s="84"/>
      <c r="CJ107" s="457">
        <f>IF(ISBLANK(CO3),"",COUNTIF(CO12:CO90,"=0"))</f>
        <v>0</v>
      </c>
      <c r="CK107" s="457"/>
      <c r="CL107" s="455">
        <f>IF(ISBLANK(CO3),"",CJ107/CJ92)</f>
        <v>0</v>
      </c>
      <c r="CM107" s="455"/>
      <c r="CN107" s="77"/>
      <c r="CO107" s="90"/>
      <c r="CP107" s="84"/>
      <c r="CQ107" s="457">
        <f>IF(ISBLANK(CV3),"",COUNTIF(CV12:CV90,"=0"))</f>
        <v>1</v>
      </c>
      <c r="CR107" s="457"/>
      <c r="CS107" s="455">
        <f>IF(ISBLANK(CV3),"",CQ107/CQ92)</f>
        <v>1.8518518518518517E-2</v>
      </c>
      <c r="CT107" s="455"/>
      <c r="CU107" s="77"/>
      <c r="CV107" s="90"/>
      <c r="CW107" s="84"/>
      <c r="CX107" s="457">
        <f>IF(ISBLANK(DC3),"",COUNTIF(DC12:DC90,"=0"))</f>
        <v>0</v>
      </c>
      <c r="CY107" s="457"/>
      <c r="CZ107" s="455">
        <f>IF(ISBLANK(DC3),"",CX107/CX92)</f>
        <v>0</v>
      </c>
      <c r="DA107" s="455"/>
      <c r="DB107" s="77"/>
      <c r="DC107" s="90"/>
      <c r="DD107" s="84"/>
      <c r="DE107" s="457">
        <f>IF(ISBLANK(DJ3),"",COUNTIF(DJ12:DJ90,"=0"))</f>
        <v>0</v>
      </c>
      <c r="DF107" s="457"/>
      <c r="DG107" s="455">
        <f>IF(ISBLANK(DJ3),"",DE107/DE92)</f>
        <v>0</v>
      </c>
      <c r="DH107" s="455"/>
      <c r="DI107" s="77"/>
      <c r="DJ107" s="90"/>
      <c r="DK107" s="84"/>
      <c r="DL107" s="457">
        <f>IF(ISBLANK(DQ3),"",COUNTIF(DQ12:DQ90,"=0"))</f>
        <v>56</v>
      </c>
      <c r="DM107" s="457"/>
      <c r="DN107" s="455">
        <f>IF(ISBLANK(DQ3),"",DL107/DL92)</f>
        <v>0.98245614035087714</v>
      </c>
      <c r="DO107" s="455"/>
      <c r="DP107" s="77"/>
      <c r="DQ107" s="90"/>
      <c r="DR107" s="84"/>
      <c r="DS107" s="457">
        <f>IF(ISBLANK(DX3),"",COUNTIF(DX12:DX90,"=0"))</f>
        <v>31</v>
      </c>
      <c r="DT107" s="457"/>
      <c r="DU107" s="455">
        <f>IF(ISBLANK(DX3),"",DS107/DS92)</f>
        <v>0.70454545454545459</v>
      </c>
      <c r="DV107" s="455"/>
      <c r="DW107" s="77"/>
      <c r="DX107" s="90"/>
      <c r="DY107" s="84"/>
      <c r="DZ107" s="457">
        <f>IF(ISBLANK(EE3),"",COUNTIF(EE12:EE90,"=0"))</f>
        <v>1</v>
      </c>
      <c r="EA107" s="457"/>
      <c r="EB107" s="455">
        <f>IF(ISBLANK(EE3),"",DZ107/DZ92)</f>
        <v>1.9230769230769232E-2</v>
      </c>
      <c r="EC107" s="455"/>
      <c r="ED107" s="77"/>
      <c r="EE107" s="90"/>
      <c r="EF107" s="84"/>
      <c r="EG107" s="457">
        <f>IF(ISBLANK(EL3),"",COUNTIF(EL12:EL90,"=0"))</f>
        <v>13</v>
      </c>
      <c r="EH107" s="457"/>
      <c r="EI107" s="455">
        <f>IF(ISBLANK(EL3),"",EG107/EG92)</f>
        <v>0.25490196078431371</v>
      </c>
      <c r="EJ107" s="455"/>
      <c r="EK107" s="77"/>
      <c r="EL107" s="90"/>
      <c r="EM107" s="84"/>
      <c r="EN107" s="457">
        <f>IF(ISBLANK(ES3),"",COUNTIF(ES12:ES90,"=0"))</f>
        <v>0</v>
      </c>
      <c r="EO107" s="457"/>
      <c r="EP107" s="455">
        <f>IF(ISBLANK(ES3),"",EN107/EN92)</f>
        <v>0</v>
      </c>
      <c r="EQ107" s="455"/>
      <c r="ER107" s="77"/>
      <c r="ES107" s="90"/>
      <c r="ET107" s="84"/>
      <c r="EU107" s="457">
        <f>IF(ISBLANK(EZ3),"",COUNTIF(EZ12:EZ90,"=0"))</f>
        <v>0</v>
      </c>
      <c r="EV107" s="457"/>
      <c r="EW107" s="455">
        <f>IF(ISBLANK(EZ3),"",EU107/EU92)</f>
        <v>0</v>
      </c>
      <c r="EX107" s="455"/>
      <c r="EY107" s="77"/>
      <c r="EZ107" s="90"/>
      <c r="FA107" s="84"/>
      <c r="FB107" s="457">
        <f>IF(ISBLANK(BM3),"",COUNTIF(FG12:FG90,"=0"))</f>
        <v>1</v>
      </c>
      <c r="FC107" s="457"/>
      <c r="FD107" s="455">
        <f>IF(ISBLANK(BM3),"",FB107/FB92)</f>
        <v>2.1276595744680851E-2</v>
      </c>
      <c r="FE107" s="455"/>
      <c r="FF107" s="77"/>
      <c r="FG107" s="90"/>
      <c r="FH107" s="84"/>
      <c r="FI107" s="457">
        <f>IF(ISBLANK(FN3),"",COUNTIF(FN12:FN90,"=0"))</f>
        <v>0</v>
      </c>
      <c r="FJ107" s="457"/>
      <c r="FK107" s="455">
        <f>IF(ISBLANK(FN3),"",FI107/FI92)</f>
        <v>0</v>
      </c>
      <c r="FL107" s="455"/>
      <c r="FM107" s="77"/>
      <c r="FN107" s="90"/>
      <c r="FO107" s="84"/>
      <c r="FP107" s="457">
        <f>IF(ISBLANK(DJ3),"",COUNTIF(FU12:FU90,"=0"))</f>
        <v>26</v>
      </c>
      <c r="FQ107" s="457"/>
      <c r="FR107" s="455">
        <f>IF(ISBLANK(DJ3),"",FP107/FP92)</f>
        <v>0.50980392156862742</v>
      </c>
      <c r="FS107" s="455"/>
      <c r="FT107" s="77"/>
      <c r="FU107" s="90"/>
      <c r="FV107" s="84"/>
      <c r="FW107" s="457">
        <f>IF(ISBLANK(GB3),"",COUNTIF(GB12:GB90,"=0"))</f>
        <v>47</v>
      </c>
      <c r="FX107" s="457"/>
      <c r="FY107" s="455">
        <f>IF(ISBLANK(GB3),"",FW107/FW92)</f>
        <v>0.97916666666666663</v>
      </c>
      <c r="FZ107" s="455"/>
      <c r="GA107" s="77"/>
      <c r="GB107" s="90"/>
      <c r="GC107" s="84"/>
      <c r="GD107" s="457">
        <f>IF(ISBLANK(GI3),"",COUNTIF(GI12:GI90,"=0"))</f>
        <v>1</v>
      </c>
      <c r="GE107" s="457"/>
      <c r="GF107" s="455">
        <f>IF(ISBLANK(GI3),"",GD107/GD92)</f>
        <v>2.2222222222222223E-2</v>
      </c>
      <c r="GG107" s="455"/>
      <c r="GH107" s="77"/>
      <c r="GI107" s="90"/>
      <c r="GJ107" s="84"/>
      <c r="GK107" s="457">
        <f>IF(ISBLANK(GP3),"",COUNTIF(GP12:GP90,"=0"))</f>
        <v>9</v>
      </c>
      <c r="GL107" s="457"/>
      <c r="GM107" s="455">
        <f>IF(ISBLANK(GP3),"",GK107/GK92)</f>
        <v>0.19148936170212766</v>
      </c>
      <c r="GN107" s="455"/>
      <c r="GO107" s="77"/>
      <c r="GP107" s="90"/>
      <c r="GQ107" s="84"/>
      <c r="GR107" s="457">
        <f>IF(ISBLANK(GW3),"",COUNTIF(GW12:GW90,"=0"))</f>
        <v>0</v>
      </c>
      <c r="GS107" s="457"/>
      <c r="GT107" s="455">
        <f>IF(ISBLANK(GI3),"",GR107/GR92)</f>
        <v>0</v>
      </c>
      <c r="GU107" s="455"/>
      <c r="GV107" s="77"/>
      <c r="GW107" s="90"/>
      <c r="GX107" s="84"/>
      <c r="GY107" s="457">
        <f>IF(ISBLANK(HD3),"",COUNTIF(HD12:HD90,"=0"))</f>
        <v>0</v>
      </c>
      <c r="GZ107" s="457"/>
      <c r="HA107" s="455">
        <f>IF(ISBLANK(HD3),"",GY107/GY92)</f>
        <v>0</v>
      </c>
      <c r="HB107" s="455"/>
      <c r="HC107" s="77"/>
      <c r="HD107" s="90"/>
      <c r="HE107" s="84"/>
      <c r="HF107" s="457">
        <f>IF(ISBLANK(HK3),"",COUNTIF(HK12:HK90,"=0"))</f>
        <v>18</v>
      </c>
      <c r="HG107" s="457"/>
      <c r="HH107" s="455">
        <f>IF(ISBLANK(HK3),"",HF107/HF92)</f>
        <v>0.375</v>
      </c>
      <c r="HI107" s="455"/>
      <c r="HJ107" s="77"/>
      <c r="HK107" s="90"/>
      <c r="HL107" s="84"/>
      <c r="HM107" s="457">
        <f>IF(ISBLANK(HR3),"",COUNTIF(HR12:HR90,"=0"))</f>
        <v>1</v>
      </c>
      <c r="HN107" s="457"/>
      <c r="HO107" s="455">
        <f>IF(ISBLANK(HR3),"",HM107/HM92)</f>
        <v>2.0833333333333332E-2</v>
      </c>
      <c r="HP107" s="455"/>
      <c r="HQ107" s="77"/>
      <c r="HR107" s="90"/>
      <c r="HS107" s="84"/>
      <c r="HT107" s="457">
        <f>IF(ISBLANK(HY3),"",COUNTIF(HY12:HY90,"=0"))</f>
        <v>2</v>
      </c>
      <c r="HU107" s="457"/>
      <c r="HV107" s="455">
        <f>IF(ISBLANK(HR3),"",HT107/HT92)</f>
        <v>4.3478260869565216E-2</v>
      </c>
      <c r="HW107" s="455"/>
      <c r="HX107" s="77"/>
      <c r="HY107" s="90"/>
      <c r="HZ107" s="84"/>
      <c r="IA107" s="457">
        <f>IF(ISBLANK(IF3),"",COUNTIF(IF12:IF90,"=0"))</f>
        <v>22</v>
      </c>
      <c r="IB107" s="457"/>
      <c r="IC107" s="455">
        <f>IF(ISBLANK(IF3),"",IA107/IA92)</f>
        <v>0.44897959183673469</v>
      </c>
      <c r="ID107" s="455"/>
      <c r="IE107" s="77"/>
      <c r="IF107" s="90"/>
      <c r="IG107" s="84"/>
      <c r="IH107" s="457">
        <f>IF(ISBLANK(IF3),"",COUNTIF(IM12:IM90,"=0"))</f>
        <v>0</v>
      </c>
      <c r="II107" s="457"/>
      <c r="IJ107" s="455">
        <f>IF(ISBLANK(IF3),"",IH107/IH92)</f>
        <v>0</v>
      </c>
      <c r="IK107" s="455"/>
      <c r="IL107" s="77"/>
      <c r="IM107" s="90"/>
      <c r="IN107" s="84"/>
      <c r="IO107" s="457">
        <f>IF(ISBLANK(IT3),"",COUNTIF(IT12:IT90,"=0"))</f>
        <v>2</v>
      </c>
      <c r="IP107" s="457"/>
      <c r="IQ107" s="455">
        <f>IF(ISBLANK(IT3),"",IO107/IO92)</f>
        <v>4.3478260869565216E-2</v>
      </c>
      <c r="IR107" s="455"/>
      <c r="IS107" s="77"/>
      <c r="IT107" s="90"/>
      <c r="IU107" s="84"/>
      <c r="IV107" s="457">
        <f>IF(ISBLANK(JA3),"",COUNTIF(JA12:JA90,"=0"))</f>
        <v>48</v>
      </c>
      <c r="IW107" s="457"/>
      <c r="IX107" s="455">
        <f>IF(ISBLANK(JA3),"",IV107/IV92)</f>
        <v>0.97959183673469385</v>
      </c>
      <c r="IY107" s="455"/>
      <c r="IZ107" s="77"/>
      <c r="JA107" s="90"/>
      <c r="JB107" s="84"/>
      <c r="JC107" s="457">
        <f>IF(ISBLANK(JH3),"",COUNTIF(JH12:JH90,"=0"))</f>
        <v>0</v>
      </c>
      <c r="JD107" s="457"/>
      <c r="JE107" s="455">
        <f>IF(ISBLANK(JH3),"",JC107/JC92)</f>
        <v>0</v>
      </c>
      <c r="JF107" s="455"/>
      <c r="JG107" s="77"/>
      <c r="JH107" s="90"/>
      <c r="JI107" s="84"/>
      <c r="JJ107" s="457">
        <f>IF(ISBLANK(JH3),"",COUNTIF(JO12:JO90,"=0"))</f>
        <v>0</v>
      </c>
      <c r="JK107" s="457"/>
      <c r="JL107" s="455" t="e">
        <f>IF(ISBLANK(JH3),"",JJ107/JJ92)</f>
        <v>#DIV/0!</v>
      </c>
      <c r="JM107" s="455"/>
      <c r="JN107" s="77"/>
      <c r="JO107" s="90"/>
      <c r="JP107" s="84"/>
      <c r="JQ107" s="457">
        <f>IF(ISBLANK(JV3),"",COUNTIF(JV12:JV90,"=0"))</f>
        <v>1</v>
      </c>
      <c r="JR107" s="457"/>
      <c r="JS107" s="455">
        <f>IF(ISBLANK(JV3),"",JQ107/JQ92)</f>
        <v>2.3809523809523808E-2</v>
      </c>
      <c r="JT107" s="455"/>
      <c r="JU107" s="77"/>
      <c r="JV107" s="90"/>
      <c r="JW107" s="84"/>
      <c r="JX107" s="457">
        <f>IF(ISBLANK(KQ3),"",COUNTIF(KC12:KC90,"=0"))</f>
        <v>0</v>
      </c>
      <c r="JY107" s="457"/>
      <c r="JZ107" s="455" t="e">
        <f>IF(ISBLANK(KQ3),"",JX107/JX92)</f>
        <v>#DIV/0!</v>
      </c>
      <c r="KA107" s="455"/>
      <c r="KB107" s="77"/>
      <c r="KC107" s="90"/>
      <c r="KD107" s="84"/>
      <c r="KE107" s="457">
        <f>IF(ISBLANK(KJ3),"",COUNTIF(KJ12:KJ90,"=0"))</f>
        <v>0</v>
      </c>
      <c r="KF107" s="457"/>
      <c r="KG107" s="455">
        <f>IF(ISBLANK(KJ3),"",KE107/KE92)</f>
        <v>0</v>
      </c>
      <c r="KH107" s="455"/>
      <c r="KI107" s="77"/>
      <c r="KJ107" s="90"/>
      <c r="KK107" s="84"/>
      <c r="KL107" s="457">
        <f>IF(ISBLANK(KQ3),"",COUNTIF(KQ12:KQ90,"=0"))</f>
        <v>33</v>
      </c>
      <c r="KM107" s="457"/>
      <c r="KN107" s="455">
        <f>IF(ISBLANK(KQ3),"",KL107/KL92)</f>
        <v>0.76744186046511631</v>
      </c>
      <c r="KO107" s="455"/>
      <c r="KP107" s="77"/>
      <c r="KQ107" s="90"/>
      <c r="KR107" s="84"/>
      <c r="KS107" s="457" t="str">
        <f>IF(ISBLANK(KC3),"",COUNTIF(KX12:KX90,"=0"))</f>
        <v/>
      </c>
      <c r="KT107" s="457"/>
      <c r="KU107" s="455" t="str">
        <f>IF(ISBLANK(KC3),"",KS107/KS92)</f>
        <v/>
      </c>
      <c r="KV107" s="455"/>
      <c r="KW107" s="77"/>
      <c r="KX107" s="90"/>
      <c r="KY107" s="85"/>
      <c r="KZ107" s="457" t="str">
        <f>IF(ISBLANK(LE3),"",COUNTIF(LE12:LE90,"=0"))</f>
        <v/>
      </c>
      <c r="LA107" s="457"/>
      <c r="LB107" s="455" t="str">
        <f>IF(ISBLANK(LE3),"",KZ107/KZ92)</f>
        <v/>
      </c>
      <c r="LC107" s="455"/>
      <c r="LD107" s="77"/>
      <c r="LE107" s="90"/>
      <c r="LF107" s="84"/>
      <c r="LG107" s="457" t="str">
        <f>IF(ISBLANK(LE3),"",COUNTIF(LL12:LL90,"=0"))</f>
        <v/>
      </c>
      <c r="LH107" s="457"/>
      <c r="LI107" s="455" t="str">
        <f>IF(ISBLANK(LE3),"",LG107/LG92)</f>
        <v/>
      </c>
      <c r="LJ107" s="455"/>
      <c r="LK107" s="77"/>
      <c r="LL107" s="90"/>
      <c r="LM107" s="84"/>
      <c r="LN107" s="457" t="str">
        <f>IF(ISBLANK(LS3),"",COUNTIF(LS12:LS90,"=0"))</f>
        <v/>
      </c>
      <c r="LO107" s="457"/>
      <c r="LP107" s="455" t="str">
        <f>IF(ISBLANK(LS3),"",LN107/LN92)</f>
        <v/>
      </c>
      <c r="LQ107" s="455"/>
      <c r="LR107" s="77"/>
      <c r="LS107" s="90"/>
      <c r="LT107" s="84"/>
      <c r="LU107" s="457" t="str">
        <f>IF(ISBLANK(LS3),"",COUNTIF(LZ12:LZ90,"=0"))</f>
        <v/>
      </c>
      <c r="LV107" s="457"/>
      <c r="LW107" s="455" t="str">
        <f>IF(ISBLANK(LS3),"",LU107/LU92)</f>
        <v/>
      </c>
      <c r="LX107" s="455"/>
      <c r="LY107" s="77"/>
      <c r="LZ107" s="90"/>
      <c r="MA107" s="84"/>
      <c r="MB107" s="457" t="str">
        <f>IF(ISBLANK(MG3),"",COUNTIF(MG12:MG90,"=0"))</f>
        <v/>
      </c>
      <c r="MC107" s="457"/>
      <c r="MD107" s="455" t="str">
        <f>IF(ISBLANK(MG3),"",MB107/MB92)</f>
        <v/>
      </c>
      <c r="ME107" s="455"/>
      <c r="MF107" s="77"/>
      <c r="MG107" s="90"/>
      <c r="MH107" s="84"/>
      <c r="MI107" s="457" t="str">
        <f>IF(ISBLANK(MN3),"",COUNTIF(MN12:MN90,"=0"))</f>
        <v/>
      </c>
      <c r="MJ107" s="457"/>
      <c r="MK107" s="455" t="str">
        <f>IF(ISBLANK(MN3),"",MI107/MI92)</f>
        <v/>
      </c>
      <c r="ML107" s="455"/>
      <c r="MM107" s="77"/>
      <c r="MN107" s="90"/>
      <c r="MO107" s="84"/>
      <c r="MP107" s="457" t="str">
        <f>IF(ISBLANK(MU3),"",COUNTIF(MU12:MU90,"=0"))</f>
        <v/>
      </c>
      <c r="MQ107" s="457"/>
      <c r="MR107" s="455" t="str">
        <f>IF(ISBLANK(MU3),"",MP107/MP92)</f>
        <v/>
      </c>
      <c r="MS107" s="455"/>
      <c r="MT107" s="77"/>
      <c r="MU107" s="90"/>
      <c r="MV107" s="84"/>
      <c r="MW107" s="457" t="str">
        <f>IF(ISBLANK(NP3),"",COUNTIF(NB12:NB90,"=0"))</f>
        <v/>
      </c>
      <c r="MX107" s="457"/>
      <c r="MY107" s="455" t="str">
        <f>IF(ISBLANK(NP3),"",MW107/MW92)</f>
        <v/>
      </c>
      <c r="MZ107" s="455"/>
      <c r="NA107" s="77"/>
      <c r="NB107" s="90"/>
      <c r="NC107" s="84"/>
      <c r="ND107" s="457" t="str">
        <f>IF(ISBLANK(NB3),"",COUNTIF(NI12:NI90,"=0"))</f>
        <v/>
      </c>
      <c r="NE107" s="457"/>
      <c r="NF107" s="455" t="str">
        <f>IF(ISBLANK(NB3),"",ND107/ND92)</f>
        <v/>
      </c>
      <c r="NG107" s="455"/>
      <c r="NH107" s="77"/>
      <c r="NI107" s="90"/>
      <c r="NJ107" s="84"/>
      <c r="NK107" s="457" t="str">
        <f>IF(ISBLANK(OD3),"",COUNTIF(NP12:NP90,"=0"))</f>
        <v/>
      </c>
      <c r="NL107" s="457"/>
      <c r="NM107" s="455" t="str">
        <f>IF(ISBLANK(OD3),"",NK107/NK92)</f>
        <v/>
      </c>
      <c r="NN107" s="455"/>
      <c r="NO107" s="77"/>
      <c r="NP107" s="90"/>
      <c r="NQ107" s="84"/>
      <c r="NR107" s="457" t="str">
        <f>IF(ISBLANK(NI3),"",COUNTIF(NW12:NW90,"=0"))</f>
        <v/>
      </c>
      <c r="NS107" s="457"/>
      <c r="NT107" s="455" t="str">
        <f>IF(ISBLANK(NI3),"",NR107/NR92)</f>
        <v/>
      </c>
      <c r="NU107" s="455"/>
      <c r="NV107" s="77"/>
      <c r="NW107" s="90"/>
      <c r="NX107" s="84"/>
      <c r="NY107" s="457" t="str">
        <f>IF(ISBLANK(OK3),"",COUNTIF(OD12:OD90,"=0"))</f>
        <v/>
      </c>
      <c r="NZ107" s="457"/>
      <c r="OA107" s="455" t="str">
        <f>IF(ISBLANK(OK3),"",NY107/NY92)</f>
        <v/>
      </c>
      <c r="OB107" s="455"/>
      <c r="OC107" s="77"/>
      <c r="OD107" s="90"/>
      <c r="OE107" s="84"/>
      <c r="OF107" s="457" t="str">
        <f>IF(ISBLANK(NW3),"",COUNTIF(OK12:OK90,"=0"))</f>
        <v/>
      </c>
      <c r="OG107" s="457"/>
      <c r="OH107" s="455" t="str">
        <f>IF(ISBLANK(NW3),"",OF107/OF92)</f>
        <v/>
      </c>
      <c r="OI107" s="455"/>
      <c r="OJ107" s="77"/>
      <c r="OK107" s="90"/>
      <c r="OL107" s="84"/>
      <c r="OM107" s="457" t="str">
        <f>IF(ISBLANK(OR3),"",COUNTIF(OR12:OR90,"=0"))</f>
        <v/>
      </c>
      <c r="ON107" s="457"/>
      <c r="OO107" s="455" t="str">
        <f>IF(ISBLANK(OR3),"",OM107/OM92)</f>
        <v/>
      </c>
      <c r="OP107" s="455"/>
      <c r="OQ107" s="77"/>
      <c r="OR107" s="90"/>
      <c r="OS107" s="84"/>
      <c r="OT107" s="457" t="str">
        <f>IF(ISBLANK(OY3),"",COUNTIF(OY12:OY90,"=0"))</f>
        <v/>
      </c>
      <c r="OU107" s="457"/>
      <c r="OV107" s="455" t="str">
        <f>IF(ISBLANK(OY3),"",OT107/OT92)</f>
        <v/>
      </c>
      <c r="OW107" s="455"/>
      <c r="OX107" s="77"/>
      <c r="OY107" s="90"/>
      <c r="OZ107" s="84"/>
      <c r="PA107" s="457" t="str">
        <f>IF(ISBLANK(PF3),"",COUNTIF(PF12:PF90,"=0"))</f>
        <v/>
      </c>
      <c r="PB107" s="457"/>
      <c r="PC107" s="455" t="str">
        <f>IF(ISBLANK(PF3),"",PA107/PA92)</f>
        <v/>
      </c>
      <c r="PD107" s="455"/>
      <c r="PE107" s="77"/>
      <c r="PF107" s="90"/>
      <c r="PG107" s="84"/>
      <c r="PH107" s="457" t="str">
        <f>IF(ISBLANK(PM3),"",COUNTIF(PM12:PM90,"=0"))</f>
        <v/>
      </c>
      <c r="PI107" s="457"/>
      <c r="PJ107" s="455" t="str">
        <f>IF(ISBLANK(PM3),"",PH107/PH92)</f>
        <v/>
      </c>
      <c r="PK107" s="455"/>
      <c r="PL107" s="77"/>
      <c r="PM107" s="90"/>
      <c r="PN107" s="84"/>
      <c r="PO107" s="457" t="str">
        <f>IF(ISBLANK(PT3),"",COUNTIF(PT12:PT90,"=0"))</f>
        <v/>
      </c>
      <c r="PP107" s="457"/>
      <c r="PQ107" s="455" t="str">
        <f>IF(ISBLANK(PT3),"",PO107/PO92)</f>
        <v/>
      </c>
      <c r="PR107" s="455"/>
      <c r="PS107" s="77"/>
      <c r="PT107" s="90"/>
      <c r="PU107" s="84"/>
      <c r="PV107" s="457" t="str">
        <f>IF(ISBLANK(QA3),"",COUNTIF(QA12:QA90,"=0"))</f>
        <v/>
      </c>
      <c r="PW107" s="457"/>
      <c r="PX107" s="455" t="str">
        <f>IF(ISBLANK(QA3),"",PV107/PV92)</f>
        <v/>
      </c>
      <c r="PY107" s="455"/>
      <c r="PZ107" s="77"/>
      <c r="QA107" s="90"/>
      <c r="QB107" s="84"/>
      <c r="QC107" s="457" t="str">
        <f>IF(ISBLANK(QH3),"",COUNTIF(QH12:QH90,"=0"))</f>
        <v/>
      </c>
      <c r="QD107" s="457"/>
      <c r="QE107" s="455" t="str">
        <f>IF(ISBLANK(QH3),"",QC107/QC92)</f>
        <v/>
      </c>
      <c r="QF107" s="455"/>
      <c r="QG107" s="77"/>
      <c r="QH107" s="90"/>
      <c r="QI107" s="85"/>
      <c r="QJ107" s="457" t="str">
        <f>IF(ISBLANK(QV3),"",COUNTIF(QO12:QO90,"=0"))</f>
        <v/>
      </c>
      <c r="QK107" s="457"/>
      <c r="QL107" s="455" t="str">
        <f>IF(ISBLANK(QV3),"",QJ107/QJ92)</f>
        <v/>
      </c>
      <c r="QM107" s="455"/>
      <c r="QN107" s="77"/>
      <c r="QO107" s="90"/>
      <c r="QP107" s="85"/>
      <c r="QQ107" s="457" t="str">
        <f>IF(ISBLANK(QO3),"",COUNTIF(QV12:QV90,"=0"))</f>
        <v/>
      </c>
      <c r="QR107" s="457"/>
      <c r="QS107" s="455" t="str">
        <f>IF(ISBLANK(QO3),"",QQ107/QQ92)</f>
        <v/>
      </c>
      <c r="QT107" s="455"/>
      <c r="QU107" s="77"/>
      <c r="QV107" s="90"/>
    </row>
    <row r="108" spans="1:464" ht="15" customHeight="1" thickBot="1">
      <c r="A108" s="496"/>
      <c r="B108" s="92" t="s">
        <v>150</v>
      </c>
      <c r="C108" s="80"/>
      <c r="D108" s="460" t="e">
        <f>IF(ISBLANK(I3),"",SUMIF(I12:I90,"&gt;=0")/COUNTIF(I12:I90,"&gt;=0"))</f>
        <v>#DIV/0!</v>
      </c>
      <c r="E108" s="460"/>
      <c r="F108" s="93"/>
      <c r="G108" s="93"/>
      <c r="H108" s="94"/>
      <c r="I108" s="95"/>
      <c r="J108" s="83"/>
      <c r="K108" s="460">
        <f>IF(ISBLANK(P3),"",SUMIF(P12:P90,"&gt;=0")/COUNTIF(P12:P90,"&gt;=0"))</f>
        <v>27.46268656716418</v>
      </c>
      <c r="L108" s="460"/>
      <c r="M108" s="93"/>
      <c r="N108" s="93"/>
      <c r="O108" s="94"/>
      <c r="P108" s="95"/>
      <c r="Q108" s="84"/>
      <c r="R108" s="460">
        <f>IF(ISBLANK(W3),"",SUMIF(W12:W90,"&gt;=0")/COUNTIF(W12:W90,"&gt;=0"))</f>
        <v>48.70967741935484</v>
      </c>
      <c r="S108" s="460"/>
      <c r="T108" s="93"/>
      <c r="U108" s="93"/>
      <c r="V108" s="94"/>
      <c r="W108" s="95"/>
      <c r="X108" s="84"/>
      <c r="Y108" s="460">
        <f>IF(ISBLANK(AD3),"",SUMIF(AD12:AD90,"&gt;=0")/COUNTIF(AD12:AD90,"&gt;=0"))</f>
        <v>35.806451612903224</v>
      </c>
      <c r="Z108" s="460"/>
      <c r="AA108" s="93"/>
      <c r="AB108" s="93"/>
      <c r="AC108" s="94"/>
      <c r="AD108" s="95"/>
      <c r="AE108" s="84"/>
      <c r="AF108" s="460">
        <f>IF(ISBLANK(AK3),"",SUMIF(AK12:AK90,"&gt;=0")/COUNTIF(AK12:AK90,"&gt;=0"))</f>
        <v>38.448275862068968</v>
      </c>
      <c r="AG108" s="460"/>
      <c r="AH108" s="93"/>
      <c r="AI108" s="93"/>
      <c r="AJ108" s="94"/>
      <c r="AK108" s="95"/>
      <c r="AL108" s="84"/>
      <c r="AM108" s="460">
        <f>IF(ISBLANK(AR3),"",SUMIF(AR12:AR90,"&gt;=0")/COUNTIF(AR12:AR90,"&gt;=0"))</f>
        <v>42.741935483870968</v>
      </c>
      <c r="AN108" s="460"/>
      <c r="AO108" s="93"/>
      <c r="AP108" s="93"/>
      <c r="AQ108" s="94"/>
      <c r="AR108" s="95"/>
      <c r="AS108" s="84"/>
      <c r="AT108" s="460">
        <f>IF(ISBLANK(AY3),"",SUMIF(AY12:AY90,"&gt;=0")/COUNTIF(AY12:AY90,"&gt;=0"))</f>
        <v>50.333333333333336</v>
      </c>
      <c r="AU108" s="460"/>
      <c r="AV108" s="93"/>
      <c r="AW108" s="93"/>
      <c r="AX108" s="94"/>
      <c r="AY108" s="95"/>
      <c r="AZ108" s="84"/>
      <c r="BA108" s="460">
        <f>IF(ISBLANK(BF3),"",SUMIF(BF12:BF90,"&gt;=0")/COUNTIF(BF12:BF90,"&gt;=0"))</f>
        <v>52.156862745098039</v>
      </c>
      <c r="BB108" s="460"/>
      <c r="BC108" s="93"/>
      <c r="BD108" s="93"/>
      <c r="BE108" s="94"/>
      <c r="BF108" s="95"/>
      <c r="BG108" s="84"/>
      <c r="BH108" s="460">
        <f>IF(ISBLANK(BM3),"",SUMIF(BM12:BM90,"&gt;=0")/COUNTIF(BM12:BM90,"&gt;=0"))</f>
        <v>53.148148148148145</v>
      </c>
      <c r="BI108" s="460"/>
      <c r="BJ108" s="93"/>
      <c r="BK108" s="93"/>
      <c r="BL108" s="94"/>
      <c r="BM108" s="95"/>
      <c r="BN108" s="84"/>
      <c r="BO108" s="460">
        <f>IF(ISBLANK(BT3),"",SUMIF(BT12:BT90,"&gt;=0")/COUNTIF(BT12:BT90,"&gt;=0"))</f>
        <v>1.7241379310344827</v>
      </c>
      <c r="BP108" s="460"/>
      <c r="BQ108" s="93"/>
      <c r="BR108" s="93"/>
      <c r="BS108" s="94"/>
      <c r="BT108" s="95"/>
      <c r="BU108" s="84"/>
      <c r="BV108" s="460">
        <f>IF(ISBLANK(CA3),"",SUMIF(CA12:CA90,"&gt;=0")/COUNTIF(CA12:CA90,"&gt;=0"))</f>
        <v>32.807017543859651</v>
      </c>
      <c r="BW108" s="460"/>
      <c r="BX108" s="93"/>
      <c r="BY108" s="93"/>
      <c r="BZ108" s="94"/>
      <c r="CA108" s="95"/>
      <c r="CB108" s="84"/>
      <c r="CC108" s="460">
        <f>IF(ISBLANK(CH3),"",SUMIF(CH12:CH90,"&gt;=0")/COUNTIF(CH12:CH90,"&gt;=0"))</f>
        <v>14.814814814814815</v>
      </c>
      <c r="CD108" s="460"/>
      <c r="CE108" s="93"/>
      <c r="CF108" s="93"/>
      <c r="CG108" s="94"/>
      <c r="CH108" s="95"/>
      <c r="CI108" s="84"/>
      <c r="CJ108" s="460">
        <f>IF(ISBLANK(CO3),"",SUMIF(CO12:CO90,"&gt;=0")/COUNTIF(CO12:CO90,"&gt;=0"))</f>
        <v>46.666666666666664</v>
      </c>
      <c r="CK108" s="460"/>
      <c r="CL108" s="93"/>
      <c r="CM108" s="93"/>
      <c r="CN108" s="94"/>
      <c r="CO108" s="95"/>
      <c r="CP108" s="84"/>
      <c r="CQ108" s="460">
        <f>IF(ISBLANK(CV3),"",SUMIF(CV12:CV90,"&gt;=0")/COUNTIF(CV12:CV90,"&gt;=0"))</f>
        <v>42.592592592592595</v>
      </c>
      <c r="CR108" s="460"/>
      <c r="CS108" s="93"/>
      <c r="CT108" s="93"/>
      <c r="CU108" s="94"/>
      <c r="CV108" s="95"/>
      <c r="CW108" s="84"/>
      <c r="CX108" s="460">
        <f>IF(ISBLANK(DC3),"",SUMIF(DC12:DC90,"&gt;=0")/COUNTIF(DC12:DC90,"&gt;=0"))</f>
        <v>57.924528301886795</v>
      </c>
      <c r="CY108" s="460"/>
      <c r="CZ108" s="93"/>
      <c r="DA108" s="93"/>
      <c r="DB108" s="94"/>
      <c r="DC108" s="95"/>
      <c r="DD108" s="84"/>
      <c r="DE108" s="460">
        <f>IF(ISBLANK(DJ3),"",SUMIF(DJ12:DJ90,"&gt;=0")/COUNTIF(DJ12:DJ90,"&gt;=0"))</f>
        <v>50.384615384615387</v>
      </c>
      <c r="DF108" s="460"/>
      <c r="DG108" s="93"/>
      <c r="DH108" s="93"/>
      <c r="DI108" s="94"/>
      <c r="DJ108" s="95"/>
      <c r="DK108" s="84"/>
      <c r="DL108" s="460">
        <f>IF(ISBLANK(DQ3),"",SUMIF(DQ12:DQ90,"&gt;=0")/COUNTIF(DQ12:DQ90,"&gt;=0"))</f>
        <v>0.17543859649122806</v>
      </c>
      <c r="DM108" s="460"/>
      <c r="DN108" s="93"/>
      <c r="DO108" s="93"/>
      <c r="DP108" s="94"/>
      <c r="DQ108" s="95"/>
      <c r="DR108" s="84"/>
      <c r="DS108" s="460">
        <f>IF(ISBLANK(DX3),"",SUMIF(DX12:DX90,"&gt;=0")/COUNTIF(DX12:DX90,"&gt;=0"))</f>
        <v>6.3636363636363633</v>
      </c>
      <c r="DT108" s="460"/>
      <c r="DU108" s="93"/>
      <c r="DV108" s="93"/>
      <c r="DW108" s="94"/>
      <c r="DX108" s="95"/>
      <c r="DY108" s="84"/>
      <c r="DZ108" s="460">
        <f>IF(ISBLANK(EE3),"",SUMIF(EE12:EE90,"&gt;=0")/COUNTIF(EE12:EE90,"&gt;=0"))</f>
        <v>47.115384615384613</v>
      </c>
      <c r="EA108" s="460"/>
      <c r="EB108" s="93"/>
      <c r="EC108" s="93"/>
      <c r="ED108" s="94"/>
      <c r="EE108" s="95"/>
      <c r="EF108" s="84"/>
      <c r="EG108" s="460">
        <f>IF(ISBLANK(EL3),"",SUMIF(EL12:EL90,"&gt;=0")/COUNTIF(EL12:EL90,"&gt;=0"))</f>
        <v>23.333333333333332</v>
      </c>
      <c r="EH108" s="460"/>
      <c r="EI108" s="93"/>
      <c r="EJ108" s="93"/>
      <c r="EK108" s="94"/>
      <c r="EL108" s="95"/>
      <c r="EM108" s="84"/>
      <c r="EN108" s="460">
        <f>IF(ISBLANK(ES3),"",SUMIF(ES12:ES90,"&gt;=0")/COUNTIF(ES12:ES90,"&gt;=0"))</f>
        <v>44.117647058823529</v>
      </c>
      <c r="EO108" s="460"/>
      <c r="EP108" s="93"/>
      <c r="EQ108" s="93"/>
      <c r="ER108" s="94"/>
      <c r="ES108" s="95"/>
      <c r="ET108" s="84"/>
      <c r="EU108" s="460">
        <f>IF(ISBLANK(EZ3),"",SUMIF(EZ12:EZ90,"&gt;=0")/COUNTIF(EZ12:EZ90,"&gt;=0"))</f>
        <v>28.541666666666668</v>
      </c>
      <c r="EV108" s="460"/>
      <c r="EW108" s="93"/>
      <c r="EX108" s="93"/>
      <c r="EY108" s="94"/>
      <c r="EZ108" s="95"/>
      <c r="FA108" s="84"/>
      <c r="FB108" s="460">
        <f>IF(ISBLANK(BM3),"",SUMIF(FG12:FG90,"&gt;=0")/COUNTIF(FG12:FG90,"&gt;=0"))</f>
        <v>32.765957446808514</v>
      </c>
      <c r="FC108" s="460"/>
      <c r="FD108" s="93"/>
      <c r="FE108" s="93"/>
      <c r="FF108" s="94"/>
      <c r="FG108" s="95"/>
      <c r="FH108" s="84"/>
      <c r="FI108" s="460">
        <f>IF(ISBLANK(FN3),"",SUMIF(FN12:FN90,"&gt;=0")/COUNTIF(FN12:FN90,"&gt;=0"))</f>
        <v>55.957446808510639</v>
      </c>
      <c r="FJ108" s="460"/>
      <c r="FK108" s="93"/>
      <c r="FL108" s="93"/>
      <c r="FM108" s="94"/>
      <c r="FN108" s="95"/>
      <c r="FO108" s="84"/>
      <c r="FP108" s="460">
        <f>IF(ISBLANK(DJ3),"",SUMIF(FU12:FU90,"&gt;=0")/COUNTIF(FU12:FU90,"&gt;=0"))</f>
        <v>9.6078431372549016</v>
      </c>
      <c r="FQ108" s="460"/>
      <c r="FR108" s="93"/>
      <c r="FS108" s="93"/>
      <c r="FT108" s="94"/>
      <c r="FU108" s="95"/>
      <c r="FV108" s="84"/>
      <c r="FW108" s="460">
        <f>IF(ISBLANK(GB3),"",SUMIF(GB12:GB90,"&gt;=0")/COUNTIF(GB12:GB90,"&gt;=0"))</f>
        <v>0.20833333333333334</v>
      </c>
      <c r="FX108" s="460"/>
      <c r="FY108" s="93"/>
      <c r="FZ108" s="93"/>
      <c r="GA108" s="94"/>
      <c r="GB108" s="95"/>
      <c r="GC108" s="84"/>
      <c r="GD108" s="460">
        <f>IF(ISBLANK(GI3),"",SUMIF(GI12:GI90,"&gt;=0")/COUNTIF(GI12:GI90,"&gt;=0"))</f>
        <v>34.666666666666664</v>
      </c>
      <c r="GE108" s="460"/>
      <c r="GF108" s="93"/>
      <c r="GG108" s="93"/>
      <c r="GH108" s="94"/>
      <c r="GI108" s="95"/>
      <c r="GJ108" s="84"/>
      <c r="GK108" s="460">
        <f>IF(ISBLANK(GP3),"",SUMIF(GP12:GP90,"&gt;=0")/COUNTIF(GP12:GP90,"&gt;=0"))</f>
        <v>30.851063829787233</v>
      </c>
      <c r="GL108" s="460"/>
      <c r="GM108" s="93"/>
      <c r="GN108" s="93"/>
      <c r="GO108" s="94"/>
      <c r="GP108" s="95"/>
      <c r="GQ108" s="84"/>
      <c r="GR108" s="460">
        <f>IF(ISBLANK(GW3),"",SUMIF(GW12:GW90,"&gt;=0")/COUNTIF(GW12:GW90,"&gt;=0"))</f>
        <v>40</v>
      </c>
      <c r="GS108" s="460"/>
      <c r="GT108" s="93"/>
      <c r="GU108" s="93"/>
      <c r="GV108" s="94"/>
      <c r="GW108" s="95"/>
      <c r="GX108" s="84"/>
      <c r="GY108" s="460">
        <f>IF(ISBLANK(HD3),"",SUMIF(HD12:HD90,"&gt;=0")/COUNTIF(HD12:HD90,"&gt;=0"))</f>
        <v>45.6</v>
      </c>
      <c r="GZ108" s="460"/>
      <c r="HA108" s="93"/>
      <c r="HB108" s="93"/>
      <c r="HC108" s="94"/>
      <c r="HD108" s="95"/>
      <c r="HE108" s="84"/>
      <c r="HF108" s="460">
        <f>IF(ISBLANK(HK3),"",SUMIF(HK12:HK90,"&gt;=0")/COUNTIF(HK12:HK90,"&gt;=0"))</f>
        <v>18.75</v>
      </c>
      <c r="HG108" s="460"/>
      <c r="HH108" s="93"/>
      <c r="HI108" s="93"/>
      <c r="HJ108" s="94"/>
      <c r="HK108" s="95"/>
      <c r="HL108" s="84"/>
      <c r="HM108" s="460">
        <f>IF(ISBLANK(HR3),"",SUMIF(HR12:HR90,"&gt;=0")/COUNTIF(HR12:HR90,"&gt;=0"))</f>
        <v>36.666666666666664</v>
      </c>
      <c r="HN108" s="460"/>
      <c r="HO108" s="93"/>
      <c r="HP108" s="93"/>
      <c r="HQ108" s="94"/>
      <c r="HR108" s="95"/>
      <c r="HS108" s="84"/>
      <c r="HT108" s="460">
        <f>IF(ISBLANK(HY3),"",SUMIF(HY12:HY90,"&gt;=0")/COUNTIF(HY12:HY90,"&gt;=0"))</f>
        <v>42.173913043478258</v>
      </c>
      <c r="HU108" s="460"/>
      <c r="HV108" s="93"/>
      <c r="HW108" s="93"/>
      <c r="HX108" s="94"/>
      <c r="HY108" s="95"/>
      <c r="HZ108" s="84"/>
      <c r="IA108" s="460">
        <f>IF(ISBLANK(IM3),"",SUMIF(IF12:IF90,"&gt;=0")/COUNTIF(IF12:IF90,"&gt;=0"))</f>
        <v>13.469387755102041</v>
      </c>
      <c r="IB108" s="460"/>
      <c r="IC108" s="93"/>
      <c r="ID108" s="93"/>
      <c r="IE108" s="94"/>
      <c r="IF108" s="95"/>
      <c r="IG108" s="84"/>
      <c r="IH108" s="460">
        <f>IF(ISBLANK(IF3),"",SUMIF(IM12:IM90,"&gt;=0")/COUNTIF(IM12:IM90,"&gt;=0"))</f>
        <v>43.333333333333336</v>
      </c>
      <c r="II108" s="460"/>
      <c r="IJ108" s="93"/>
      <c r="IK108" s="93"/>
      <c r="IL108" s="94"/>
      <c r="IM108" s="95"/>
      <c r="IN108" s="84"/>
      <c r="IO108" s="460">
        <f>IF(ISBLANK(IT3),"",SUMIF(IT12:IT90,"&gt;=0")/COUNTIF(IT12:IT90,"&gt;=0"))</f>
        <v>36.956521739130437</v>
      </c>
      <c r="IP108" s="460"/>
      <c r="IQ108" s="93"/>
      <c r="IR108" s="93"/>
      <c r="IS108" s="94"/>
      <c r="IT108" s="95"/>
      <c r="IU108" s="84"/>
      <c r="IV108" s="460">
        <f>IF(ISBLANK(JA3),"",SUMIF(JA12:JA90,"&gt;=0")/COUNTIF(JA12:JA90,"&gt;=0"))</f>
        <v>0.40816326530612246</v>
      </c>
      <c r="IW108" s="460"/>
      <c r="IX108" s="93"/>
      <c r="IY108" s="93"/>
      <c r="IZ108" s="94"/>
      <c r="JA108" s="95"/>
      <c r="JB108" s="84"/>
      <c r="JC108" s="460">
        <f>IF(ISBLANK(JH3),"",SUMIF(JH12:JH90,"&gt;=0")/COUNTIF(JH12:JH90,"&gt;=0"))</f>
        <v>63.80952380952381</v>
      </c>
      <c r="JD108" s="460"/>
      <c r="JE108" s="93"/>
      <c r="JF108" s="93"/>
      <c r="JG108" s="94"/>
      <c r="JH108" s="95"/>
      <c r="JI108" s="84"/>
      <c r="JJ108" s="460" t="e">
        <f>IF(ISBLANK(JH3),"",SUMIF(JO12:JO90,"&gt;=0")/COUNTIF(JO12:JO90,"&gt;=0"))</f>
        <v>#DIV/0!</v>
      </c>
      <c r="JK108" s="460"/>
      <c r="JL108" s="93"/>
      <c r="JM108" s="93"/>
      <c r="JN108" s="94"/>
      <c r="JO108" s="95"/>
      <c r="JP108" s="84"/>
      <c r="JQ108" s="460">
        <f>IF(ISBLANK(JV3),"",SUMIF(JV12:JV90,"&gt;=0")/COUNTIF(JV12:JV90,"&gt;=0"))</f>
        <v>37.38095238095238</v>
      </c>
      <c r="JR108" s="460"/>
      <c r="JS108" s="93"/>
      <c r="JT108" s="93"/>
      <c r="JU108" s="94"/>
      <c r="JV108" s="95"/>
      <c r="JW108" s="84"/>
      <c r="JX108" s="460" t="e">
        <f>IF(ISBLANK(KQ3),"",SUMIF(KC12:KC90,"&gt;=0")/COUNTIF(KC12:KC90,"&gt;=0"))</f>
        <v>#DIV/0!</v>
      </c>
      <c r="JY108" s="460"/>
      <c r="JZ108" s="93"/>
      <c r="KA108" s="93"/>
      <c r="KB108" s="94"/>
      <c r="KC108" s="95"/>
      <c r="KD108" s="84"/>
      <c r="KE108" s="460">
        <f>IF(ISBLANK(KJ3),"",SUMIF(KJ12:KJ90,"&gt;=0")/COUNTIF(KJ12:KJ90,"&gt;=0"))</f>
        <v>48.695652173913047</v>
      </c>
      <c r="KF108" s="460"/>
      <c r="KG108" s="93"/>
      <c r="KH108" s="93"/>
      <c r="KI108" s="94"/>
      <c r="KJ108" s="95"/>
      <c r="KK108" s="84"/>
      <c r="KL108" s="460">
        <f>IF(ISBLANK(KQ3),"",SUMIF(KQ12:KQ90,"&gt;=0")/COUNTIF(KQ12:KQ90,"&gt;=0"))</f>
        <v>5.3488372093023253</v>
      </c>
      <c r="KM108" s="460"/>
      <c r="KN108" s="93"/>
      <c r="KO108" s="93"/>
      <c r="KP108" s="94"/>
      <c r="KQ108" s="95"/>
      <c r="KR108" s="84"/>
      <c r="KS108" s="460" t="str">
        <f>IF(ISBLANK(KC3),"",SUMIF(KX12:KX90,"&gt;=0")/COUNTIF(KX12:KX90,"&gt;=0"))</f>
        <v/>
      </c>
      <c r="KT108" s="460"/>
      <c r="KU108" s="93"/>
      <c r="KV108" s="93"/>
      <c r="KW108" s="94"/>
      <c r="KX108" s="95"/>
      <c r="KY108" s="85"/>
      <c r="KZ108" s="460" t="str">
        <f>IF(ISBLANK(LE3),"",SUMIF(LE12:LE90,"&gt;=0")/COUNTIF(LE12:LE90,"&gt;=0"))</f>
        <v/>
      </c>
      <c r="LA108" s="460"/>
      <c r="LB108" s="93"/>
      <c r="LC108" s="93"/>
      <c r="LD108" s="94"/>
      <c r="LE108" s="95"/>
      <c r="LF108" s="84"/>
      <c r="LG108" s="460" t="str">
        <f>IF(ISBLANK(LE3),"",SUMIF(LL12:LL90,"&gt;=0")/COUNTIF(LL12:LL90,"&gt;=0"))</f>
        <v/>
      </c>
      <c r="LH108" s="460"/>
      <c r="LI108" s="93"/>
      <c r="LJ108" s="93"/>
      <c r="LK108" s="94"/>
      <c r="LL108" s="95"/>
      <c r="LM108" s="84"/>
      <c r="LN108" s="460" t="str">
        <f>IF(ISBLANK(LS3),"",SUMIF(LS12:LS90,"&gt;=0")/COUNTIF(LS12:LS90,"&gt;=0"))</f>
        <v/>
      </c>
      <c r="LO108" s="460"/>
      <c r="LP108" s="93"/>
      <c r="LQ108" s="93"/>
      <c r="LR108" s="94"/>
      <c r="LS108" s="95"/>
      <c r="LT108" s="84"/>
      <c r="LU108" s="460" t="str">
        <f>IF(ISBLANK(LS3),"",SUMIF(LZ12:LZ90,"&gt;=0")/COUNTIF(LZ12:LZ90,"&gt;=0"))</f>
        <v/>
      </c>
      <c r="LV108" s="460"/>
      <c r="LW108" s="93"/>
      <c r="LX108" s="93"/>
      <c r="LY108" s="94"/>
      <c r="LZ108" s="95"/>
      <c r="MA108" s="84"/>
      <c r="MB108" s="460" t="str">
        <f>IF(ISBLANK(MG3),"",SUMIF(MG12:MG90,"&gt;=0")/COUNTIF(MG12:MG90,"&gt;=0"))</f>
        <v/>
      </c>
      <c r="MC108" s="460"/>
      <c r="MD108" s="93"/>
      <c r="ME108" s="93"/>
      <c r="MF108" s="94"/>
      <c r="MG108" s="95"/>
      <c r="MH108" s="84"/>
      <c r="MI108" s="460" t="str">
        <f>IF(ISBLANK(MN3),"",SUMIF(MN12:MN90,"&gt;=0")/COUNTIF(MN12:MN90,"&gt;=0"))</f>
        <v/>
      </c>
      <c r="MJ108" s="460"/>
      <c r="MK108" s="93"/>
      <c r="ML108" s="93"/>
      <c r="MM108" s="94"/>
      <c r="MN108" s="95"/>
      <c r="MO108" s="84"/>
      <c r="MP108" s="460" t="str">
        <f>IF(ISBLANK(MU3),"",SUMIF(MU12:MU90,"&gt;=0")/COUNTIF(MU12:MU90,"&gt;=0"))</f>
        <v/>
      </c>
      <c r="MQ108" s="460"/>
      <c r="MR108" s="93"/>
      <c r="MS108" s="93"/>
      <c r="MT108" s="94"/>
      <c r="MU108" s="95"/>
      <c r="MV108" s="84"/>
      <c r="MW108" s="460" t="str">
        <f>IF(ISBLANK(NP3),"",SUMIF(NB12:NB90,"&gt;=0")/COUNTIF(NB12:NB90,"&gt;=0"))</f>
        <v/>
      </c>
      <c r="MX108" s="460"/>
      <c r="MY108" s="93"/>
      <c r="MZ108" s="93"/>
      <c r="NA108" s="94"/>
      <c r="NB108" s="95"/>
      <c r="NC108" s="84"/>
      <c r="ND108" s="460" t="str">
        <f>IF(ISBLANK(NB3),"",SUMIF(NI12:NI90,"&gt;=0")/COUNTIF(NI12:NI90,"&gt;=0"))</f>
        <v/>
      </c>
      <c r="NE108" s="460"/>
      <c r="NF108" s="93"/>
      <c r="NG108" s="93"/>
      <c r="NH108" s="94"/>
      <c r="NI108" s="95"/>
      <c r="NJ108" s="84"/>
      <c r="NK108" s="460" t="str">
        <f>IF(ISBLANK(OD3),"",SUMIF(NP12:NP90,"&gt;=0")/COUNTIF(NP12:NP90,"&gt;=0"))</f>
        <v/>
      </c>
      <c r="NL108" s="460"/>
      <c r="NM108" s="93"/>
      <c r="NN108" s="93"/>
      <c r="NO108" s="94"/>
      <c r="NP108" s="95"/>
      <c r="NQ108" s="84"/>
      <c r="NR108" s="460" t="str">
        <f>IF(ISBLANK(NI3),"",SUMIF(NW12:NW90,"&gt;=0")/COUNTIF(NW12:NW90,"&gt;=0"))</f>
        <v/>
      </c>
      <c r="NS108" s="460"/>
      <c r="NT108" s="93"/>
      <c r="NU108" s="93"/>
      <c r="NV108" s="94"/>
      <c r="NW108" s="95"/>
      <c r="NX108" s="84"/>
      <c r="NY108" s="460" t="str">
        <f>IF(ISBLANK(OK3),"",SUMIF(OD12:OD90,"&gt;=0")/COUNTIF(OD12:OD90,"&gt;=0"))</f>
        <v/>
      </c>
      <c r="NZ108" s="460"/>
      <c r="OA108" s="93"/>
      <c r="OB108" s="93"/>
      <c r="OC108" s="94"/>
      <c r="OD108" s="95"/>
      <c r="OE108" s="84"/>
      <c r="OF108" s="460" t="str">
        <f>IF(ISBLANK(NW3),"",SUMIF(OK12:OK90,"&gt;=0")/COUNTIF(OK12:OK90,"&gt;=0"))</f>
        <v/>
      </c>
      <c r="OG108" s="460"/>
      <c r="OH108" s="93"/>
      <c r="OI108" s="93"/>
      <c r="OJ108" s="94"/>
      <c r="OK108" s="95"/>
      <c r="OL108" s="84"/>
      <c r="OM108" s="460" t="str">
        <f>IF(ISBLANK(OR3),"",SUMIF(OR12:OR90,"&gt;=0")/COUNTIF(OR12:OR90,"&gt;=0"))</f>
        <v/>
      </c>
      <c r="ON108" s="460"/>
      <c r="OO108" s="93"/>
      <c r="OP108" s="93"/>
      <c r="OQ108" s="94"/>
      <c r="OR108" s="95"/>
      <c r="OS108" s="84"/>
      <c r="OT108" s="460" t="str">
        <f>IF(ISBLANK(OY3),"",SUMIF(OY12:OY90,"&gt;=0")/COUNTIF(OY12:OY90,"&gt;=0"))</f>
        <v/>
      </c>
      <c r="OU108" s="460"/>
      <c r="OV108" s="93"/>
      <c r="OW108" s="93"/>
      <c r="OX108" s="94"/>
      <c r="OY108" s="95"/>
      <c r="OZ108" s="84"/>
      <c r="PA108" s="460" t="str">
        <f>IF(ISBLANK(PF3),"",SUMIF(PF12:PF90,"&gt;=0")/COUNTIF(PF12:PF90,"&gt;=0"))</f>
        <v/>
      </c>
      <c r="PB108" s="460"/>
      <c r="PC108" s="93"/>
      <c r="PD108" s="93"/>
      <c r="PE108" s="94"/>
      <c r="PF108" s="95"/>
      <c r="PG108" s="84"/>
      <c r="PH108" s="460" t="str">
        <f>IF(ISBLANK(PM3),"",SUMIF(PM12:PM90,"&gt;=0")/COUNTIF(PM12:PM90,"&gt;=0"))</f>
        <v/>
      </c>
      <c r="PI108" s="460"/>
      <c r="PJ108" s="93"/>
      <c r="PK108" s="93"/>
      <c r="PL108" s="94"/>
      <c r="PM108" s="95"/>
      <c r="PN108" s="84"/>
      <c r="PO108" s="460" t="str">
        <f>IF(ISBLANK(PT3),"",SUMIF(PT12:PT90,"&gt;=0")/COUNTIF(PT12:PT90,"&gt;=0"))</f>
        <v/>
      </c>
      <c r="PP108" s="460"/>
      <c r="PQ108" s="93"/>
      <c r="PR108" s="93"/>
      <c r="PS108" s="94"/>
      <c r="PT108" s="95"/>
      <c r="PU108" s="84"/>
      <c r="PV108" s="460" t="str">
        <f>IF(ISBLANK(QA3),"",SUMIF(QA12:QA90,"&gt;=0")/COUNTIF(QA12:QA90,"&gt;=0"))</f>
        <v/>
      </c>
      <c r="PW108" s="460"/>
      <c r="PX108" s="93"/>
      <c r="PY108" s="93"/>
      <c r="PZ108" s="94"/>
      <c r="QA108" s="95"/>
      <c r="QB108" s="84"/>
      <c r="QC108" s="460" t="str">
        <f>IF(ISBLANK(QH3),"",SUMIF(QH12:QH90,"&gt;=0")/COUNTIF(QH12:QH90,"&gt;=0"))</f>
        <v/>
      </c>
      <c r="QD108" s="460"/>
      <c r="QE108" s="93"/>
      <c r="QF108" s="93"/>
      <c r="QG108" s="94"/>
      <c r="QH108" s="95"/>
      <c r="QI108" s="85"/>
      <c r="QJ108" s="460" t="str">
        <f>IF(ISBLANK(QV3),"",SUMIF(QO12:QO90,"&gt;=0")/COUNTIF(QO12:QO90,"&gt;=0"))</f>
        <v/>
      </c>
      <c r="QK108" s="460"/>
      <c r="QL108" s="93"/>
      <c r="QM108" s="93"/>
      <c r="QN108" s="94"/>
      <c r="QO108" s="95"/>
      <c r="QP108" s="85"/>
      <c r="QQ108" s="460" t="str">
        <f>IF(ISBLANK(QO3),"",SUMIF(QV12:QV90,"&gt;=0")/COUNTIF(QV12:QV90,"&gt;=0"))</f>
        <v/>
      </c>
      <c r="QR108" s="460"/>
      <c r="QS108" s="93"/>
      <c r="QT108" s="93"/>
      <c r="QU108" s="94"/>
      <c r="QV108" s="95"/>
    </row>
    <row r="109" spans="1:464" ht="13.8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3.8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>
        <f>IX12</f>
        <v>0</v>
      </c>
      <c r="IY110" s="201"/>
      <c r="IZ110" s="201"/>
      <c r="JA110" s="201"/>
      <c r="JB110" s="201"/>
      <c r="JC110" s="201"/>
      <c r="JD110" s="201"/>
      <c r="JE110" s="201">
        <f>JE12</f>
        <v>20</v>
      </c>
      <c r="JF110" s="201"/>
      <c r="JG110" s="403"/>
      <c r="JH110" s="201">
        <f>SUM(JH12:JH84)</f>
        <v>2680</v>
      </c>
      <c r="JI110" s="201"/>
      <c r="JJ110" s="201"/>
      <c r="JK110" s="201"/>
      <c r="JL110" s="201" t="e">
        <f>JL12</f>
        <v>#REF!</v>
      </c>
      <c r="JM110" s="201"/>
      <c r="JN110" s="201"/>
      <c r="JO110" s="201"/>
      <c r="JP110" s="201"/>
      <c r="JQ110" s="201"/>
      <c r="JR110" s="201"/>
      <c r="JS110" s="201">
        <f>JS12</f>
        <v>0</v>
      </c>
      <c r="JT110" s="201"/>
      <c r="JU110" s="201"/>
      <c r="JV110" s="201"/>
      <c r="JW110" s="201"/>
      <c r="JX110" s="201"/>
      <c r="JY110" s="201"/>
      <c r="JZ110" s="201">
        <f>JZ12</f>
        <v>0</v>
      </c>
      <c r="KA110" s="201"/>
      <c r="KB110" s="201"/>
      <c r="KC110" s="201"/>
      <c r="KD110" s="201"/>
      <c r="KE110" s="201"/>
      <c r="KF110" s="201"/>
      <c r="KG110" s="201">
        <f>KG12</f>
        <v>20</v>
      </c>
      <c r="KH110" s="201"/>
      <c r="KI110" s="201"/>
      <c r="KJ110" s="201"/>
      <c r="KK110" s="201"/>
      <c r="KL110" s="201"/>
      <c r="KM110" s="201"/>
      <c r="KN110" s="201">
        <f>KN12</f>
        <v>0</v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3.8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>
        <f t="shared" ref="IX111:IX174" si="53">IX13</f>
        <v>0</v>
      </c>
      <c r="IY111" s="201"/>
      <c r="IZ111" s="201"/>
      <c r="JA111" s="201"/>
      <c r="JB111" s="201"/>
      <c r="JC111" s="201"/>
      <c r="JD111" s="201"/>
      <c r="JE111" s="201">
        <f t="shared" ref="JE111:JE174" si="54">JE13</f>
        <v>0</v>
      </c>
      <c r="JF111" s="201"/>
      <c r="JG111" s="201"/>
      <c r="JH111" s="201"/>
      <c r="JI111" s="201"/>
      <c r="JJ111" s="201"/>
      <c r="JK111" s="201"/>
      <c r="JL111" s="201" t="e">
        <f t="shared" ref="JL111:JL174" si="55">JL13</f>
        <v>#REF!</v>
      </c>
      <c r="JM111" s="201"/>
      <c r="JN111" s="201"/>
      <c r="JO111" s="201"/>
      <c r="JP111" s="201"/>
      <c r="JQ111" s="201"/>
      <c r="JR111" s="201"/>
      <c r="JS111" s="201">
        <f t="shared" ref="JS111:JS174" si="56">JS13</f>
        <v>0</v>
      </c>
      <c r="JT111" s="201"/>
      <c r="JU111" s="201"/>
      <c r="JV111" s="201"/>
      <c r="JW111" s="201"/>
      <c r="JX111" s="201"/>
      <c r="JY111" s="201"/>
      <c r="JZ111" s="201">
        <f t="shared" ref="JZ111:JZ174" si="57">JZ13</f>
        <v>0</v>
      </c>
      <c r="KA111" s="201"/>
      <c r="KB111" s="201"/>
      <c r="KC111" s="201"/>
      <c r="KD111" s="201"/>
      <c r="KE111" s="201"/>
      <c r="KF111" s="201"/>
      <c r="KG111" s="201">
        <f t="shared" ref="KG111:KG174" si="58">KG13</f>
        <v>0</v>
      </c>
      <c r="KH111" s="201"/>
      <c r="KI111" s="201"/>
      <c r="KJ111" s="201"/>
      <c r="KK111" s="201"/>
      <c r="KL111" s="201"/>
      <c r="KM111" s="201"/>
      <c r="KN111" s="201">
        <f t="shared" ref="KN111:KN174" si="59">KN13</f>
        <v>0</v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3.8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>
        <f t="shared" si="53"/>
        <v>0</v>
      </c>
      <c r="IY112" s="201"/>
      <c r="IZ112" s="201"/>
      <c r="JA112" s="201"/>
      <c r="JB112" s="201"/>
      <c r="JC112" s="201"/>
      <c r="JD112" s="201"/>
      <c r="JE112" s="201">
        <f t="shared" si="54"/>
        <v>20</v>
      </c>
      <c r="JF112" s="201"/>
      <c r="JG112" s="201"/>
      <c r="JH112" s="201"/>
      <c r="JI112" s="201"/>
      <c r="JJ112" s="201"/>
      <c r="JK112" s="201"/>
      <c r="JL112" s="201" t="e">
        <f t="shared" si="55"/>
        <v>#REF!</v>
      </c>
      <c r="JM112" s="201"/>
      <c r="JN112" s="201"/>
      <c r="JO112" s="201"/>
      <c r="JP112" s="201"/>
      <c r="JQ112" s="201"/>
      <c r="JR112" s="201"/>
      <c r="JS112" s="201">
        <f t="shared" si="56"/>
        <v>20</v>
      </c>
      <c r="JT112" s="201"/>
      <c r="JU112" s="201"/>
      <c r="JV112" s="201"/>
      <c r="JW112" s="201"/>
      <c r="JX112" s="201"/>
      <c r="JY112" s="201"/>
      <c r="JZ112" s="201">
        <f t="shared" si="57"/>
        <v>0</v>
      </c>
      <c r="KA112" s="201"/>
      <c r="KB112" s="201"/>
      <c r="KC112" s="201"/>
      <c r="KD112" s="201"/>
      <c r="KE112" s="201"/>
      <c r="KF112" s="201"/>
      <c r="KG112" s="201">
        <f t="shared" si="58"/>
        <v>20</v>
      </c>
      <c r="KH112" s="201"/>
      <c r="KI112" s="201"/>
      <c r="KJ112" s="201"/>
      <c r="KK112" s="201"/>
      <c r="KL112" s="201"/>
      <c r="KM112" s="201"/>
      <c r="KN112" s="201">
        <f t="shared" si="59"/>
        <v>0</v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3.8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>
        <f t="shared" si="53"/>
        <v>0</v>
      </c>
      <c r="IY113" s="201"/>
      <c r="IZ113" s="201"/>
      <c r="JA113" s="201"/>
      <c r="JB113" s="201"/>
      <c r="JC113" s="201"/>
      <c r="JD113" s="201"/>
      <c r="JE113" s="201">
        <f t="shared" si="54"/>
        <v>0</v>
      </c>
      <c r="JF113" s="201"/>
      <c r="JG113" s="201"/>
      <c r="JH113" s="201"/>
      <c r="JI113" s="201"/>
      <c r="JJ113" s="201"/>
      <c r="JK113" s="201"/>
      <c r="JL113" s="201" t="e">
        <f t="shared" si="55"/>
        <v>#REF!</v>
      </c>
      <c r="JM113" s="201"/>
      <c r="JN113" s="201"/>
      <c r="JO113" s="201"/>
      <c r="JP113" s="201"/>
      <c r="JQ113" s="201"/>
      <c r="JR113" s="201"/>
      <c r="JS113" s="201">
        <f t="shared" si="56"/>
        <v>0</v>
      </c>
      <c r="JT113" s="201"/>
      <c r="JU113" s="201"/>
      <c r="JV113" s="201"/>
      <c r="JW113" s="201"/>
      <c r="JX113" s="201"/>
      <c r="JY113" s="201"/>
      <c r="JZ113" s="201">
        <f t="shared" si="57"/>
        <v>0</v>
      </c>
      <c r="KA113" s="201"/>
      <c r="KB113" s="201"/>
      <c r="KC113" s="201"/>
      <c r="KD113" s="201"/>
      <c r="KE113" s="201"/>
      <c r="KF113" s="201"/>
      <c r="KG113" s="201">
        <f t="shared" si="58"/>
        <v>0</v>
      </c>
      <c r="KH113" s="201"/>
      <c r="KI113" s="201"/>
      <c r="KJ113" s="201"/>
      <c r="KK113" s="201"/>
      <c r="KL113" s="201"/>
      <c r="KM113" s="201"/>
      <c r="KN113" s="201">
        <f t="shared" si="59"/>
        <v>0</v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3.8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>
        <f t="shared" si="53"/>
        <v>0</v>
      </c>
      <c r="IY114" s="201"/>
      <c r="IZ114" s="201"/>
      <c r="JA114" s="201"/>
      <c r="JB114" s="201"/>
      <c r="JC114" s="201"/>
      <c r="JD114" s="201"/>
      <c r="JE114" s="201">
        <f t="shared" si="54"/>
        <v>20</v>
      </c>
      <c r="JF114" s="201"/>
      <c r="JG114" s="201"/>
      <c r="JH114" s="201"/>
      <c r="JI114" s="201"/>
      <c r="JJ114" s="201"/>
      <c r="JK114" s="201"/>
      <c r="JL114" s="201" t="e">
        <f t="shared" si="55"/>
        <v>#REF!</v>
      </c>
      <c r="JM114" s="201"/>
      <c r="JN114" s="201"/>
      <c r="JO114" s="201"/>
      <c r="JP114" s="201"/>
      <c r="JQ114" s="201"/>
      <c r="JR114" s="201"/>
      <c r="JS114" s="201">
        <f t="shared" si="56"/>
        <v>20</v>
      </c>
      <c r="JT114" s="201"/>
      <c r="JU114" s="201"/>
      <c r="JV114" s="201"/>
      <c r="JW114" s="201"/>
      <c r="JX114" s="201"/>
      <c r="JY114" s="201"/>
      <c r="JZ114" s="201">
        <f t="shared" si="57"/>
        <v>0</v>
      </c>
      <c r="KA114" s="201"/>
      <c r="KB114" s="201"/>
      <c r="KC114" s="201"/>
      <c r="KD114" s="201"/>
      <c r="KE114" s="201"/>
      <c r="KF114" s="201"/>
      <c r="KG114" s="201">
        <f t="shared" si="58"/>
        <v>20</v>
      </c>
      <c r="KH114" s="201"/>
      <c r="KI114" s="201"/>
      <c r="KJ114" s="201"/>
      <c r="KK114" s="201"/>
      <c r="KL114" s="201"/>
      <c r="KM114" s="201"/>
      <c r="KN114" s="201">
        <f t="shared" si="59"/>
        <v>0</v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3.8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>
        <f t="shared" si="53"/>
        <v>0</v>
      </c>
      <c r="IY115" s="201"/>
      <c r="IZ115" s="201"/>
      <c r="JA115" s="201"/>
      <c r="JB115" s="201"/>
      <c r="JC115" s="201"/>
      <c r="JD115" s="201"/>
      <c r="JE115" s="201">
        <f t="shared" si="54"/>
        <v>20</v>
      </c>
      <c r="JF115" s="201"/>
      <c r="JG115" s="201"/>
      <c r="JH115" s="201"/>
      <c r="JI115" s="201"/>
      <c r="JJ115" s="201"/>
      <c r="JK115" s="201"/>
      <c r="JL115" s="201" t="e">
        <f t="shared" si="55"/>
        <v>#REF!</v>
      </c>
      <c r="JM115" s="201"/>
      <c r="JN115" s="201"/>
      <c r="JO115" s="201"/>
      <c r="JP115" s="201"/>
      <c r="JQ115" s="201"/>
      <c r="JR115" s="201"/>
      <c r="JS115" s="201">
        <f t="shared" si="56"/>
        <v>0</v>
      </c>
      <c r="JT115" s="201"/>
      <c r="JU115" s="201"/>
      <c r="JV115" s="201"/>
      <c r="JW115" s="201"/>
      <c r="JX115" s="201"/>
      <c r="JY115" s="201"/>
      <c r="JZ115" s="201">
        <f t="shared" si="57"/>
        <v>0</v>
      </c>
      <c r="KA115" s="201"/>
      <c r="KB115" s="201"/>
      <c r="KC115" s="201"/>
      <c r="KD115" s="201"/>
      <c r="KE115" s="201"/>
      <c r="KF115" s="201"/>
      <c r="KG115" s="201">
        <f t="shared" si="58"/>
        <v>0</v>
      </c>
      <c r="KH115" s="201"/>
      <c r="KI115" s="201"/>
      <c r="KJ115" s="201"/>
      <c r="KK115" s="201"/>
      <c r="KL115" s="201"/>
      <c r="KM115" s="201"/>
      <c r="KN115" s="201">
        <f t="shared" si="59"/>
        <v>0</v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3.8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>
        <f t="shared" si="53"/>
        <v>0</v>
      </c>
      <c r="IY116" s="201"/>
      <c r="IZ116" s="201"/>
      <c r="JA116" s="201"/>
      <c r="JB116" s="201"/>
      <c r="JC116" s="201"/>
      <c r="JD116" s="201"/>
      <c r="JE116" s="201">
        <f t="shared" si="54"/>
        <v>20</v>
      </c>
      <c r="JF116" s="201"/>
      <c r="JG116" s="201"/>
      <c r="JH116" s="201"/>
      <c r="JI116" s="201"/>
      <c r="JJ116" s="201"/>
      <c r="JK116" s="201"/>
      <c r="JL116" s="201" t="e">
        <f t="shared" si="55"/>
        <v>#REF!</v>
      </c>
      <c r="JM116" s="201"/>
      <c r="JN116" s="201"/>
      <c r="JO116" s="201"/>
      <c r="JP116" s="201"/>
      <c r="JQ116" s="201"/>
      <c r="JR116" s="201"/>
      <c r="JS116" s="201">
        <f t="shared" si="56"/>
        <v>0</v>
      </c>
      <c r="JT116" s="201"/>
      <c r="JU116" s="201"/>
      <c r="JV116" s="201"/>
      <c r="JW116" s="201"/>
      <c r="JX116" s="201"/>
      <c r="JY116" s="201"/>
      <c r="JZ116" s="201">
        <f t="shared" si="57"/>
        <v>0</v>
      </c>
      <c r="KA116" s="201"/>
      <c r="KB116" s="201"/>
      <c r="KC116" s="201"/>
      <c r="KD116" s="201"/>
      <c r="KE116" s="201"/>
      <c r="KF116" s="201"/>
      <c r="KG116" s="201">
        <f t="shared" si="58"/>
        <v>20</v>
      </c>
      <c r="KH116" s="201"/>
      <c r="KI116" s="201"/>
      <c r="KJ116" s="201"/>
      <c r="KK116" s="201"/>
      <c r="KL116" s="201"/>
      <c r="KM116" s="201"/>
      <c r="KN116" s="201">
        <f t="shared" si="59"/>
        <v>0</v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3.8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>
        <f t="shared" si="53"/>
        <v>0</v>
      </c>
      <c r="IY117" s="201"/>
      <c r="IZ117" s="201"/>
      <c r="JA117" s="201"/>
      <c r="JB117" s="201"/>
      <c r="JC117" s="201"/>
      <c r="JD117" s="201"/>
      <c r="JE117" s="201">
        <f t="shared" si="54"/>
        <v>20</v>
      </c>
      <c r="JF117" s="201"/>
      <c r="JG117" s="201"/>
      <c r="JH117" s="201"/>
      <c r="JI117" s="201"/>
      <c r="JJ117" s="201"/>
      <c r="JK117" s="201"/>
      <c r="JL117" s="201" t="e">
        <f t="shared" si="55"/>
        <v>#REF!</v>
      </c>
      <c r="JM117" s="201"/>
      <c r="JN117" s="201"/>
      <c r="JO117" s="201"/>
      <c r="JP117" s="201"/>
      <c r="JQ117" s="201"/>
      <c r="JR117" s="201"/>
      <c r="JS117" s="201">
        <f t="shared" si="56"/>
        <v>0</v>
      </c>
      <c r="JT117" s="201"/>
      <c r="JU117" s="201"/>
      <c r="JV117" s="201"/>
      <c r="JW117" s="201"/>
      <c r="JX117" s="201"/>
      <c r="JY117" s="201"/>
      <c r="JZ117" s="201">
        <f t="shared" si="57"/>
        <v>0</v>
      </c>
      <c r="KA117" s="201"/>
      <c r="KB117" s="201"/>
      <c r="KC117" s="201"/>
      <c r="KD117" s="201"/>
      <c r="KE117" s="201"/>
      <c r="KF117" s="201"/>
      <c r="KG117" s="201">
        <f t="shared" si="58"/>
        <v>0</v>
      </c>
      <c r="KH117" s="201"/>
      <c r="KI117" s="201"/>
      <c r="KJ117" s="201"/>
      <c r="KK117" s="201"/>
      <c r="KL117" s="201"/>
      <c r="KM117" s="201"/>
      <c r="KN117" s="201">
        <f t="shared" si="59"/>
        <v>0</v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3.8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>
        <f t="shared" si="53"/>
        <v>0</v>
      </c>
      <c r="IY118" s="201"/>
      <c r="IZ118" s="201"/>
      <c r="JA118" s="201"/>
      <c r="JB118" s="201"/>
      <c r="JC118" s="201"/>
      <c r="JD118" s="201"/>
      <c r="JE118" s="201">
        <f t="shared" si="54"/>
        <v>20</v>
      </c>
      <c r="JF118" s="201"/>
      <c r="JG118" s="201"/>
      <c r="JH118" s="201"/>
      <c r="JI118" s="201"/>
      <c r="JJ118" s="201"/>
      <c r="JK118" s="201"/>
      <c r="JL118" s="201" t="e">
        <f t="shared" si="55"/>
        <v>#REF!</v>
      </c>
      <c r="JM118" s="201"/>
      <c r="JN118" s="201"/>
      <c r="JO118" s="201"/>
      <c r="JP118" s="201"/>
      <c r="JQ118" s="201"/>
      <c r="JR118" s="201"/>
      <c r="JS118" s="201">
        <f t="shared" si="56"/>
        <v>0</v>
      </c>
      <c r="JT118" s="201"/>
      <c r="JU118" s="201"/>
      <c r="JV118" s="201"/>
      <c r="JW118" s="201"/>
      <c r="JX118" s="201"/>
      <c r="JY118" s="201"/>
      <c r="JZ118" s="201">
        <f t="shared" si="57"/>
        <v>0</v>
      </c>
      <c r="KA118" s="201"/>
      <c r="KB118" s="201"/>
      <c r="KC118" s="201"/>
      <c r="KD118" s="201"/>
      <c r="KE118" s="201"/>
      <c r="KF118" s="201"/>
      <c r="KG118" s="201">
        <f t="shared" si="58"/>
        <v>40</v>
      </c>
      <c r="KH118" s="201"/>
      <c r="KI118" s="201"/>
      <c r="KJ118" s="201"/>
      <c r="KK118" s="201"/>
      <c r="KL118" s="201"/>
      <c r="KM118" s="201"/>
      <c r="KN118" s="201">
        <f t="shared" si="59"/>
        <v>0</v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3.8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>
        <f t="shared" si="53"/>
        <v>0</v>
      </c>
      <c r="IY119" s="201"/>
      <c r="IZ119" s="201"/>
      <c r="JA119" s="201"/>
      <c r="JB119" s="201"/>
      <c r="JC119" s="201"/>
      <c r="JD119" s="201"/>
      <c r="JE119" s="201">
        <f t="shared" si="54"/>
        <v>0</v>
      </c>
      <c r="JF119" s="201"/>
      <c r="JG119" s="201"/>
      <c r="JH119" s="201"/>
      <c r="JI119" s="201"/>
      <c r="JJ119" s="201"/>
      <c r="JK119" s="201"/>
      <c r="JL119" s="201" t="e">
        <f t="shared" si="55"/>
        <v>#REF!</v>
      </c>
      <c r="JM119" s="201"/>
      <c r="JN119" s="201"/>
      <c r="JO119" s="201"/>
      <c r="JP119" s="201"/>
      <c r="JQ119" s="201"/>
      <c r="JR119" s="201"/>
      <c r="JS119" s="201">
        <f t="shared" si="56"/>
        <v>0</v>
      </c>
      <c r="JT119" s="201"/>
      <c r="JU119" s="201"/>
      <c r="JV119" s="201"/>
      <c r="JW119" s="201"/>
      <c r="JX119" s="201"/>
      <c r="JY119" s="201"/>
      <c r="JZ119" s="201">
        <f t="shared" si="57"/>
        <v>0</v>
      </c>
      <c r="KA119" s="201"/>
      <c r="KB119" s="201"/>
      <c r="KC119" s="201"/>
      <c r="KD119" s="201"/>
      <c r="KE119" s="201"/>
      <c r="KF119" s="201"/>
      <c r="KG119" s="201">
        <f t="shared" si="58"/>
        <v>0</v>
      </c>
      <c r="KH119" s="201"/>
      <c r="KI119" s="201"/>
      <c r="KJ119" s="201"/>
      <c r="KK119" s="201"/>
      <c r="KL119" s="201"/>
      <c r="KM119" s="201"/>
      <c r="KN119" s="201">
        <f t="shared" si="59"/>
        <v>0</v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3.8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>
        <f t="shared" si="53"/>
        <v>20</v>
      </c>
      <c r="IY120" s="201"/>
      <c r="IZ120" s="201"/>
      <c r="JA120" s="201"/>
      <c r="JB120" s="201"/>
      <c r="JC120" s="201"/>
      <c r="JD120" s="201"/>
      <c r="JE120" s="201">
        <f t="shared" si="54"/>
        <v>20</v>
      </c>
      <c r="JF120" s="201"/>
      <c r="JG120" s="201"/>
      <c r="JH120" s="201"/>
      <c r="JI120" s="201"/>
      <c r="JJ120" s="201"/>
      <c r="JK120" s="201"/>
      <c r="JL120" s="201" t="e">
        <f t="shared" si="55"/>
        <v>#REF!</v>
      </c>
      <c r="JM120" s="201"/>
      <c r="JN120" s="201"/>
      <c r="JO120" s="201"/>
      <c r="JP120" s="201"/>
      <c r="JQ120" s="201"/>
      <c r="JR120" s="201"/>
      <c r="JS120" s="201">
        <f t="shared" si="56"/>
        <v>0</v>
      </c>
      <c r="JT120" s="201"/>
      <c r="JU120" s="201"/>
      <c r="JV120" s="201"/>
      <c r="JW120" s="201"/>
      <c r="JX120" s="201"/>
      <c r="JY120" s="201"/>
      <c r="JZ120" s="201">
        <f t="shared" si="57"/>
        <v>0</v>
      </c>
      <c r="KA120" s="201"/>
      <c r="KB120" s="201"/>
      <c r="KC120" s="201"/>
      <c r="KD120" s="201"/>
      <c r="KE120" s="201"/>
      <c r="KF120" s="201"/>
      <c r="KG120" s="201">
        <f t="shared" si="58"/>
        <v>40</v>
      </c>
      <c r="KH120" s="201"/>
      <c r="KI120" s="201"/>
      <c r="KJ120" s="201"/>
      <c r="KK120" s="201"/>
      <c r="KL120" s="201"/>
      <c r="KM120" s="201"/>
      <c r="KN120" s="201">
        <f t="shared" si="59"/>
        <v>0</v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3.8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>
        <f t="shared" si="53"/>
        <v>0</v>
      </c>
      <c r="IY121" s="201"/>
      <c r="IZ121" s="201"/>
      <c r="JA121" s="201"/>
      <c r="JB121" s="201"/>
      <c r="JC121" s="201"/>
      <c r="JD121" s="201"/>
      <c r="JE121" s="201">
        <f t="shared" si="54"/>
        <v>20</v>
      </c>
      <c r="JF121" s="201"/>
      <c r="JG121" s="201"/>
      <c r="JH121" s="201"/>
      <c r="JI121" s="201"/>
      <c r="JJ121" s="201"/>
      <c r="JK121" s="201"/>
      <c r="JL121" s="201" t="e">
        <f t="shared" si="55"/>
        <v>#REF!</v>
      </c>
      <c r="JM121" s="201"/>
      <c r="JN121" s="201"/>
      <c r="JO121" s="201"/>
      <c r="JP121" s="201"/>
      <c r="JQ121" s="201"/>
      <c r="JR121" s="201"/>
      <c r="JS121" s="201">
        <f t="shared" si="56"/>
        <v>0</v>
      </c>
      <c r="JT121" s="201"/>
      <c r="JU121" s="201"/>
      <c r="JV121" s="201"/>
      <c r="JW121" s="201"/>
      <c r="JX121" s="201"/>
      <c r="JY121" s="201"/>
      <c r="JZ121" s="201">
        <f t="shared" si="57"/>
        <v>0</v>
      </c>
      <c r="KA121" s="201"/>
      <c r="KB121" s="201"/>
      <c r="KC121" s="201"/>
      <c r="KD121" s="201"/>
      <c r="KE121" s="201"/>
      <c r="KF121" s="201"/>
      <c r="KG121" s="201">
        <f t="shared" si="58"/>
        <v>20</v>
      </c>
      <c r="KH121" s="201"/>
      <c r="KI121" s="201"/>
      <c r="KJ121" s="201"/>
      <c r="KK121" s="201"/>
      <c r="KL121" s="201"/>
      <c r="KM121" s="201"/>
      <c r="KN121" s="201">
        <f t="shared" si="59"/>
        <v>0</v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3.8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>
        <f t="shared" si="53"/>
        <v>0</v>
      </c>
      <c r="IY122" s="201"/>
      <c r="IZ122" s="201"/>
      <c r="JA122" s="201"/>
      <c r="JB122" s="201"/>
      <c r="JC122" s="201"/>
      <c r="JD122" s="201"/>
      <c r="JE122" s="201">
        <f t="shared" si="54"/>
        <v>20</v>
      </c>
      <c r="JF122" s="201"/>
      <c r="JG122" s="201"/>
      <c r="JH122" s="201"/>
      <c r="JI122" s="201"/>
      <c r="JJ122" s="201"/>
      <c r="JK122" s="201"/>
      <c r="JL122" s="201" t="e">
        <f t="shared" si="55"/>
        <v>#REF!</v>
      </c>
      <c r="JM122" s="201"/>
      <c r="JN122" s="201"/>
      <c r="JO122" s="201"/>
      <c r="JP122" s="201"/>
      <c r="JQ122" s="201"/>
      <c r="JR122" s="201"/>
      <c r="JS122" s="201">
        <f t="shared" si="56"/>
        <v>0</v>
      </c>
      <c r="JT122" s="201"/>
      <c r="JU122" s="201"/>
      <c r="JV122" s="201"/>
      <c r="JW122" s="201"/>
      <c r="JX122" s="201"/>
      <c r="JY122" s="201"/>
      <c r="JZ122" s="201">
        <f t="shared" si="57"/>
        <v>0</v>
      </c>
      <c r="KA122" s="201"/>
      <c r="KB122" s="201"/>
      <c r="KC122" s="201"/>
      <c r="KD122" s="201"/>
      <c r="KE122" s="201"/>
      <c r="KF122" s="201"/>
      <c r="KG122" s="201">
        <f t="shared" si="58"/>
        <v>0</v>
      </c>
      <c r="KH122" s="201"/>
      <c r="KI122" s="201"/>
      <c r="KJ122" s="201"/>
      <c r="KK122" s="201"/>
      <c r="KL122" s="201"/>
      <c r="KM122" s="201"/>
      <c r="KN122" s="201">
        <f t="shared" si="59"/>
        <v>0</v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3.8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>
        <f t="shared" si="53"/>
        <v>0</v>
      </c>
      <c r="IY123" s="201"/>
      <c r="IZ123" s="201"/>
      <c r="JA123" s="201"/>
      <c r="JB123" s="201"/>
      <c r="JC123" s="201"/>
      <c r="JD123" s="201"/>
      <c r="JE123" s="201">
        <f t="shared" si="54"/>
        <v>0</v>
      </c>
      <c r="JF123" s="201"/>
      <c r="JG123" s="201"/>
      <c r="JH123" s="201"/>
      <c r="JI123" s="201"/>
      <c r="JJ123" s="201"/>
      <c r="JK123" s="201"/>
      <c r="JL123" s="201" t="e">
        <f t="shared" si="55"/>
        <v>#REF!</v>
      </c>
      <c r="JM123" s="201"/>
      <c r="JN123" s="201"/>
      <c r="JO123" s="201"/>
      <c r="JP123" s="201"/>
      <c r="JQ123" s="201"/>
      <c r="JR123" s="201"/>
      <c r="JS123" s="201">
        <f t="shared" si="56"/>
        <v>0</v>
      </c>
      <c r="JT123" s="201"/>
      <c r="JU123" s="201"/>
      <c r="JV123" s="201"/>
      <c r="JW123" s="201"/>
      <c r="JX123" s="201"/>
      <c r="JY123" s="201"/>
      <c r="JZ123" s="201">
        <f t="shared" si="57"/>
        <v>0</v>
      </c>
      <c r="KA123" s="201"/>
      <c r="KB123" s="201"/>
      <c r="KC123" s="201"/>
      <c r="KD123" s="201"/>
      <c r="KE123" s="201"/>
      <c r="KF123" s="201"/>
      <c r="KG123" s="201">
        <f t="shared" si="58"/>
        <v>0</v>
      </c>
      <c r="KH123" s="201"/>
      <c r="KI123" s="201"/>
      <c r="KJ123" s="201"/>
      <c r="KK123" s="201"/>
      <c r="KL123" s="201"/>
      <c r="KM123" s="201"/>
      <c r="KN123" s="201">
        <f t="shared" si="59"/>
        <v>0</v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3.8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>
        <f t="shared" si="53"/>
        <v>0</v>
      </c>
      <c r="IY124" s="201"/>
      <c r="IZ124" s="201"/>
      <c r="JA124" s="201"/>
      <c r="JB124" s="201"/>
      <c r="JC124" s="201"/>
      <c r="JD124" s="201"/>
      <c r="JE124" s="201">
        <f t="shared" si="54"/>
        <v>20</v>
      </c>
      <c r="JF124" s="201"/>
      <c r="JG124" s="201"/>
      <c r="JH124" s="201"/>
      <c r="JI124" s="201"/>
      <c r="JJ124" s="201"/>
      <c r="JK124" s="201"/>
      <c r="JL124" s="201" t="e">
        <f t="shared" si="55"/>
        <v>#REF!</v>
      </c>
      <c r="JM124" s="201"/>
      <c r="JN124" s="201"/>
      <c r="JO124" s="201"/>
      <c r="JP124" s="201"/>
      <c r="JQ124" s="201"/>
      <c r="JR124" s="201"/>
      <c r="JS124" s="201">
        <f t="shared" si="56"/>
        <v>0</v>
      </c>
      <c r="JT124" s="201"/>
      <c r="JU124" s="201"/>
      <c r="JV124" s="201"/>
      <c r="JW124" s="201"/>
      <c r="JX124" s="201"/>
      <c r="JY124" s="201"/>
      <c r="JZ124" s="201">
        <f t="shared" si="57"/>
        <v>0</v>
      </c>
      <c r="KA124" s="201"/>
      <c r="KB124" s="201"/>
      <c r="KC124" s="201"/>
      <c r="KD124" s="201"/>
      <c r="KE124" s="201"/>
      <c r="KF124" s="201"/>
      <c r="KG124" s="201">
        <f t="shared" si="58"/>
        <v>20</v>
      </c>
      <c r="KH124" s="201"/>
      <c r="KI124" s="201"/>
      <c r="KJ124" s="201"/>
      <c r="KK124" s="201"/>
      <c r="KL124" s="201"/>
      <c r="KM124" s="201"/>
      <c r="KN124" s="201">
        <f t="shared" si="59"/>
        <v>0</v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3.8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>
        <f t="shared" si="53"/>
        <v>0</v>
      </c>
      <c r="IY125" s="201"/>
      <c r="IZ125" s="201"/>
      <c r="JA125" s="201"/>
      <c r="JB125" s="201"/>
      <c r="JC125" s="201"/>
      <c r="JD125" s="201"/>
      <c r="JE125" s="201">
        <f t="shared" si="54"/>
        <v>20</v>
      </c>
      <c r="JF125" s="201"/>
      <c r="JG125" s="201"/>
      <c r="JH125" s="201"/>
      <c r="JI125" s="201"/>
      <c r="JJ125" s="201"/>
      <c r="JK125" s="201"/>
      <c r="JL125" s="201" t="e">
        <f t="shared" si="55"/>
        <v>#REF!</v>
      </c>
      <c r="JM125" s="201"/>
      <c r="JN125" s="201"/>
      <c r="JO125" s="201"/>
      <c r="JP125" s="201"/>
      <c r="JQ125" s="201"/>
      <c r="JR125" s="201"/>
      <c r="JS125" s="201">
        <f t="shared" si="56"/>
        <v>20</v>
      </c>
      <c r="JT125" s="201"/>
      <c r="JU125" s="201"/>
      <c r="JV125" s="201"/>
      <c r="JW125" s="201"/>
      <c r="JX125" s="201"/>
      <c r="JY125" s="201"/>
      <c r="JZ125" s="201">
        <f t="shared" si="57"/>
        <v>0</v>
      </c>
      <c r="KA125" s="201"/>
      <c r="KB125" s="201"/>
      <c r="KC125" s="201"/>
      <c r="KD125" s="201"/>
      <c r="KE125" s="201"/>
      <c r="KF125" s="201"/>
      <c r="KG125" s="201">
        <f t="shared" si="58"/>
        <v>0</v>
      </c>
      <c r="KH125" s="201"/>
      <c r="KI125" s="201"/>
      <c r="KJ125" s="201"/>
      <c r="KK125" s="201"/>
      <c r="KL125" s="201"/>
      <c r="KM125" s="201"/>
      <c r="KN125" s="201">
        <f t="shared" si="59"/>
        <v>0</v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3.8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>
        <f t="shared" si="53"/>
        <v>0</v>
      </c>
      <c r="IY126" s="201"/>
      <c r="IZ126" s="201"/>
      <c r="JA126" s="201"/>
      <c r="JB126" s="201"/>
      <c r="JC126" s="201"/>
      <c r="JD126" s="201"/>
      <c r="JE126" s="201">
        <f t="shared" si="54"/>
        <v>0</v>
      </c>
      <c r="JF126" s="201"/>
      <c r="JG126" s="201"/>
      <c r="JH126" s="201"/>
      <c r="JI126" s="201"/>
      <c r="JJ126" s="201"/>
      <c r="JK126" s="201"/>
      <c r="JL126" s="201" t="e">
        <f t="shared" si="55"/>
        <v>#REF!</v>
      </c>
      <c r="JM126" s="201"/>
      <c r="JN126" s="201"/>
      <c r="JO126" s="201"/>
      <c r="JP126" s="201"/>
      <c r="JQ126" s="201"/>
      <c r="JR126" s="201"/>
      <c r="JS126" s="201">
        <f t="shared" si="56"/>
        <v>0</v>
      </c>
      <c r="JT126" s="201"/>
      <c r="JU126" s="201"/>
      <c r="JV126" s="201"/>
      <c r="JW126" s="201"/>
      <c r="JX126" s="201"/>
      <c r="JY126" s="201"/>
      <c r="JZ126" s="201">
        <f t="shared" si="57"/>
        <v>0</v>
      </c>
      <c r="KA126" s="201"/>
      <c r="KB126" s="201"/>
      <c r="KC126" s="201"/>
      <c r="KD126" s="201"/>
      <c r="KE126" s="201"/>
      <c r="KF126" s="201"/>
      <c r="KG126" s="201">
        <f t="shared" si="58"/>
        <v>20</v>
      </c>
      <c r="KH126" s="201"/>
      <c r="KI126" s="201"/>
      <c r="KJ126" s="201"/>
      <c r="KK126" s="201"/>
      <c r="KL126" s="201"/>
      <c r="KM126" s="201"/>
      <c r="KN126" s="201">
        <f t="shared" si="59"/>
        <v>0</v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3.8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>
        <f t="shared" si="53"/>
        <v>0</v>
      </c>
      <c r="IY127" s="201"/>
      <c r="IZ127" s="201"/>
      <c r="JA127" s="201"/>
      <c r="JB127" s="201"/>
      <c r="JC127" s="201"/>
      <c r="JD127" s="201"/>
      <c r="JE127" s="201">
        <f t="shared" si="54"/>
        <v>0</v>
      </c>
      <c r="JF127" s="201"/>
      <c r="JG127" s="201"/>
      <c r="JH127" s="201"/>
      <c r="JI127" s="201"/>
      <c r="JJ127" s="201"/>
      <c r="JK127" s="201"/>
      <c r="JL127" s="201" t="e">
        <f t="shared" si="55"/>
        <v>#REF!</v>
      </c>
      <c r="JM127" s="201"/>
      <c r="JN127" s="201"/>
      <c r="JO127" s="201"/>
      <c r="JP127" s="201"/>
      <c r="JQ127" s="201"/>
      <c r="JR127" s="201"/>
      <c r="JS127" s="201">
        <f t="shared" si="56"/>
        <v>0</v>
      </c>
      <c r="JT127" s="201"/>
      <c r="JU127" s="201"/>
      <c r="JV127" s="201"/>
      <c r="JW127" s="201"/>
      <c r="JX127" s="201"/>
      <c r="JY127" s="201"/>
      <c r="JZ127" s="201">
        <f t="shared" si="57"/>
        <v>0</v>
      </c>
      <c r="KA127" s="201"/>
      <c r="KB127" s="201"/>
      <c r="KC127" s="201"/>
      <c r="KD127" s="201"/>
      <c r="KE127" s="201"/>
      <c r="KF127" s="201"/>
      <c r="KG127" s="201">
        <f t="shared" si="58"/>
        <v>0</v>
      </c>
      <c r="KH127" s="201"/>
      <c r="KI127" s="201"/>
      <c r="KJ127" s="201"/>
      <c r="KK127" s="201"/>
      <c r="KL127" s="201"/>
      <c r="KM127" s="201"/>
      <c r="KN127" s="201">
        <f t="shared" si="59"/>
        <v>0</v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3.8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>
        <f t="shared" si="53"/>
        <v>0</v>
      </c>
      <c r="IY128" s="201"/>
      <c r="IZ128" s="201"/>
      <c r="JA128" s="201"/>
      <c r="JB128" s="201"/>
      <c r="JC128" s="201"/>
      <c r="JD128" s="201"/>
      <c r="JE128" s="201">
        <f t="shared" si="54"/>
        <v>20</v>
      </c>
      <c r="JF128" s="201"/>
      <c r="JG128" s="201"/>
      <c r="JH128" s="201"/>
      <c r="JI128" s="201"/>
      <c r="JJ128" s="201"/>
      <c r="JK128" s="201"/>
      <c r="JL128" s="201" t="e">
        <f t="shared" si="55"/>
        <v>#REF!</v>
      </c>
      <c r="JM128" s="201"/>
      <c r="JN128" s="201"/>
      <c r="JO128" s="201"/>
      <c r="JP128" s="201"/>
      <c r="JQ128" s="201"/>
      <c r="JR128" s="201"/>
      <c r="JS128" s="201">
        <f t="shared" si="56"/>
        <v>0</v>
      </c>
      <c r="JT128" s="201"/>
      <c r="JU128" s="201"/>
      <c r="JV128" s="201"/>
      <c r="JW128" s="201"/>
      <c r="JX128" s="201"/>
      <c r="JY128" s="201"/>
      <c r="JZ128" s="201">
        <f t="shared" si="57"/>
        <v>0</v>
      </c>
      <c r="KA128" s="201"/>
      <c r="KB128" s="201"/>
      <c r="KC128" s="201"/>
      <c r="KD128" s="201"/>
      <c r="KE128" s="201"/>
      <c r="KF128" s="201"/>
      <c r="KG128" s="201">
        <f t="shared" si="58"/>
        <v>20</v>
      </c>
      <c r="KH128" s="201"/>
      <c r="KI128" s="201"/>
      <c r="KJ128" s="201"/>
      <c r="KK128" s="201"/>
      <c r="KL128" s="201"/>
      <c r="KM128" s="201"/>
      <c r="KN128" s="201">
        <f t="shared" si="59"/>
        <v>0</v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3.8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>
        <f t="shared" si="53"/>
        <v>0</v>
      </c>
      <c r="IY129" s="201"/>
      <c r="IZ129" s="201"/>
      <c r="JA129" s="201"/>
      <c r="JB129" s="201"/>
      <c r="JC129" s="201"/>
      <c r="JD129" s="201"/>
      <c r="JE129" s="201">
        <f t="shared" si="54"/>
        <v>20</v>
      </c>
      <c r="JF129" s="201"/>
      <c r="JG129" s="201"/>
      <c r="JH129" s="201"/>
      <c r="JI129" s="201"/>
      <c r="JJ129" s="201"/>
      <c r="JK129" s="201"/>
      <c r="JL129" s="201" t="e">
        <f t="shared" si="55"/>
        <v>#REF!</v>
      </c>
      <c r="JM129" s="201"/>
      <c r="JN129" s="201"/>
      <c r="JO129" s="201"/>
      <c r="JP129" s="201"/>
      <c r="JQ129" s="201"/>
      <c r="JR129" s="201"/>
      <c r="JS129" s="201">
        <f t="shared" si="56"/>
        <v>20</v>
      </c>
      <c r="JT129" s="201"/>
      <c r="JU129" s="201"/>
      <c r="JV129" s="201"/>
      <c r="JW129" s="201"/>
      <c r="JX129" s="201"/>
      <c r="JY129" s="201"/>
      <c r="JZ129" s="201">
        <f t="shared" si="57"/>
        <v>0</v>
      </c>
      <c r="KA129" s="201"/>
      <c r="KB129" s="201"/>
      <c r="KC129" s="201"/>
      <c r="KD129" s="201"/>
      <c r="KE129" s="201"/>
      <c r="KF129" s="201"/>
      <c r="KG129" s="201">
        <f t="shared" si="58"/>
        <v>40</v>
      </c>
      <c r="KH129" s="201"/>
      <c r="KI129" s="201"/>
      <c r="KJ129" s="201"/>
      <c r="KK129" s="201"/>
      <c r="KL129" s="201"/>
      <c r="KM129" s="201"/>
      <c r="KN129" s="201">
        <f t="shared" si="59"/>
        <v>0</v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3.8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>
        <f t="shared" si="53"/>
        <v>0</v>
      </c>
      <c r="IY130" s="201"/>
      <c r="IZ130" s="201"/>
      <c r="JA130" s="201"/>
      <c r="JB130" s="201"/>
      <c r="JC130" s="201"/>
      <c r="JD130" s="201"/>
      <c r="JE130" s="201">
        <f t="shared" si="54"/>
        <v>0</v>
      </c>
      <c r="JF130" s="201"/>
      <c r="JG130" s="201"/>
      <c r="JH130" s="201"/>
      <c r="JI130" s="201"/>
      <c r="JJ130" s="201"/>
      <c r="JK130" s="201"/>
      <c r="JL130" s="201" t="e">
        <f t="shared" si="55"/>
        <v>#REF!</v>
      </c>
      <c r="JM130" s="201"/>
      <c r="JN130" s="201"/>
      <c r="JO130" s="201"/>
      <c r="JP130" s="201"/>
      <c r="JQ130" s="201"/>
      <c r="JR130" s="201"/>
      <c r="JS130" s="201">
        <f t="shared" si="56"/>
        <v>20</v>
      </c>
      <c r="JT130" s="201"/>
      <c r="JU130" s="201"/>
      <c r="JV130" s="201"/>
      <c r="JW130" s="201"/>
      <c r="JX130" s="201"/>
      <c r="JY130" s="201"/>
      <c r="JZ130" s="201">
        <f t="shared" si="57"/>
        <v>0</v>
      </c>
      <c r="KA130" s="201"/>
      <c r="KB130" s="201"/>
      <c r="KC130" s="201"/>
      <c r="KD130" s="201"/>
      <c r="KE130" s="201"/>
      <c r="KF130" s="201"/>
      <c r="KG130" s="201">
        <f t="shared" si="58"/>
        <v>0</v>
      </c>
      <c r="KH130" s="201"/>
      <c r="KI130" s="201"/>
      <c r="KJ130" s="201"/>
      <c r="KK130" s="201"/>
      <c r="KL130" s="201"/>
      <c r="KM130" s="201"/>
      <c r="KN130" s="201">
        <f t="shared" si="59"/>
        <v>0</v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3.8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>
        <f t="shared" si="53"/>
        <v>0</v>
      </c>
      <c r="IY131" s="201"/>
      <c r="IZ131" s="201"/>
      <c r="JA131" s="201"/>
      <c r="JB131" s="201"/>
      <c r="JC131" s="201"/>
      <c r="JD131" s="201"/>
      <c r="JE131" s="201">
        <f t="shared" si="54"/>
        <v>20</v>
      </c>
      <c r="JF131" s="201"/>
      <c r="JG131" s="201"/>
      <c r="JH131" s="201"/>
      <c r="JI131" s="201"/>
      <c r="JJ131" s="201"/>
      <c r="JK131" s="201"/>
      <c r="JL131" s="201" t="e">
        <f t="shared" si="55"/>
        <v>#REF!</v>
      </c>
      <c r="JM131" s="201"/>
      <c r="JN131" s="201"/>
      <c r="JO131" s="201"/>
      <c r="JP131" s="201"/>
      <c r="JQ131" s="201"/>
      <c r="JR131" s="201"/>
      <c r="JS131" s="201">
        <f t="shared" si="56"/>
        <v>0</v>
      </c>
      <c r="JT131" s="201"/>
      <c r="JU131" s="201"/>
      <c r="JV131" s="201"/>
      <c r="JW131" s="201"/>
      <c r="JX131" s="201"/>
      <c r="JY131" s="201"/>
      <c r="JZ131" s="201">
        <f t="shared" si="57"/>
        <v>0</v>
      </c>
      <c r="KA131" s="201"/>
      <c r="KB131" s="201"/>
      <c r="KC131" s="201"/>
      <c r="KD131" s="201"/>
      <c r="KE131" s="201"/>
      <c r="KF131" s="201"/>
      <c r="KG131" s="201">
        <f t="shared" si="58"/>
        <v>0</v>
      </c>
      <c r="KH131" s="201"/>
      <c r="KI131" s="201"/>
      <c r="KJ131" s="201"/>
      <c r="KK131" s="201"/>
      <c r="KL131" s="201"/>
      <c r="KM131" s="201"/>
      <c r="KN131" s="201">
        <f t="shared" si="59"/>
        <v>0</v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3.8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>
        <f t="shared" si="53"/>
        <v>0</v>
      </c>
      <c r="IY132" s="201"/>
      <c r="IZ132" s="201"/>
      <c r="JA132" s="201"/>
      <c r="JB132" s="201"/>
      <c r="JC132" s="201"/>
      <c r="JD132" s="201"/>
      <c r="JE132" s="201">
        <f t="shared" si="54"/>
        <v>20</v>
      </c>
      <c r="JF132" s="201"/>
      <c r="JG132" s="201"/>
      <c r="JH132" s="201"/>
      <c r="JI132" s="201"/>
      <c r="JJ132" s="201"/>
      <c r="JK132" s="201"/>
      <c r="JL132" s="201" t="e">
        <f t="shared" si="55"/>
        <v>#REF!</v>
      </c>
      <c r="JM132" s="201"/>
      <c r="JN132" s="201"/>
      <c r="JO132" s="201"/>
      <c r="JP132" s="201"/>
      <c r="JQ132" s="201"/>
      <c r="JR132" s="201"/>
      <c r="JS132" s="201">
        <f t="shared" si="56"/>
        <v>0</v>
      </c>
      <c r="JT132" s="201"/>
      <c r="JU132" s="201"/>
      <c r="JV132" s="201"/>
      <c r="JW132" s="201"/>
      <c r="JX132" s="201"/>
      <c r="JY132" s="201"/>
      <c r="JZ132" s="201">
        <f t="shared" si="57"/>
        <v>0</v>
      </c>
      <c r="KA132" s="201"/>
      <c r="KB132" s="201"/>
      <c r="KC132" s="201"/>
      <c r="KD132" s="201"/>
      <c r="KE132" s="201"/>
      <c r="KF132" s="201"/>
      <c r="KG132" s="201">
        <f t="shared" si="58"/>
        <v>40</v>
      </c>
      <c r="KH132" s="201"/>
      <c r="KI132" s="201"/>
      <c r="KJ132" s="201"/>
      <c r="KK132" s="201"/>
      <c r="KL132" s="201"/>
      <c r="KM132" s="201"/>
      <c r="KN132" s="201">
        <f t="shared" si="59"/>
        <v>0</v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3.8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>
        <f t="shared" si="53"/>
        <v>0</v>
      </c>
      <c r="IY133" s="201"/>
      <c r="IZ133" s="201"/>
      <c r="JA133" s="201"/>
      <c r="JB133" s="201"/>
      <c r="JC133" s="201"/>
      <c r="JD133" s="201"/>
      <c r="JE133" s="201">
        <f t="shared" si="54"/>
        <v>20</v>
      </c>
      <c r="JF133" s="201"/>
      <c r="JG133" s="201"/>
      <c r="JH133" s="201"/>
      <c r="JI133" s="201"/>
      <c r="JJ133" s="201"/>
      <c r="JK133" s="201"/>
      <c r="JL133" s="201" t="e">
        <f t="shared" si="55"/>
        <v>#REF!</v>
      </c>
      <c r="JM133" s="201"/>
      <c r="JN133" s="201"/>
      <c r="JO133" s="201"/>
      <c r="JP133" s="201"/>
      <c r="JQ133" s="201"/>
      <c r="JR133" s="201"/>
      <c r="JS133" s="201">
        <f t="shared" si="56"/>
        <v>20</v>
      </c>
      <c r="JT133" s="201"/>
      <c r="JU133" s="201"/>
      <c r="JV133" s="201"/>
      <c r="JW133" s="201"/>
      <c r="JX133" s="201"/>
      <c r="JY133" s="201"/>
      <c r="JZ133" s="201">
        <f t="shared" si="57"/>
        <v>0</v>
      </c>
      <c r="KA133" s="201"/>
      <c r="KB133" s="201"/>
      <c r="KC133" s="201"/>
      <c r="KD133" s="201"/>
      <c r="KE133" s="201"/>
      <c r="KF133" s="201"/>
      <c r="KG133" s="201">
        <f t="shared" si="58"/>
        <v>0</v>
      </c>
      <c r="KH133" s="201"/>
      <c r="KI133" s="201"/>
      <c r="KJ133" s="201"/>
      <c r="KK133" s="201"/>
      <c r="KL133" s="201"/>
      <c r="KM133" s="201"/>
      <c r="KN133" s="201">
        <f t="shared" si="59"/>
        <v>0</v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3.8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>
        <f t="shared" si="53"/>
        <v>0</v>
      </c>
      <c r="IY134" s="201"/>
      <c r="IZ134" s="201"/>
      <c r="JA134" s="201"/>
      <c r="JB134" s="201"/>
      <c r="JC134" s="201"/>
      <c r="JD134" s="201"/>
      <c r="JE134" s="201">
        <f t="shared" si="54"/>
        <v>0</v>
      </c>
      <c r="JF134" s="201"/>
      <c r="JG134" s="201"/>
      <c r="JH134" s="201"/>
      <c r="JI134" s="201"/>
      <c r="JJ134" s="201"/>
      <c r="JK134" s="201"/>
      <c r="JL134" s="201" t="e">
        <f t="shared" si="55"/>
        <v>#REF!</v>
      </c>
      <c r="JM134" s="201"/>
      <c r="JN134" s="201"/>
      <c r="JO134" s="201"/>
      <c r="JP134" s="201"/>
      <c r="JQ134" s="201"/>
      <c r="JR134" s="201"/>
      <c r="JS134" s="201">
        <f t="shared" si="56"/>
        <v>0</v>
      </c>
      <c r="JT134" s="201"/>
      <c r="JU134" s="201"/>
      <c r="JV134" s="201"/>
      <c r="JW134" s="201"/>
      <c r="JX134" s="201"/>
      <c r="JY134" s="201"/>
      <c r="JZ134" s="201">
        <f t="shared" si="57"/>
        <v>0</v>
      </c>
      <c r="KA134" s="201"/>
      <c r="KB134" s="201"/>
      <c r="KC134" s="201"/>
      <c r="KD134" s="201"/>
      <c r="KE134" s="201"/>
      <c r="KF134" s="201"/>
      <c r="KG134" s="201">
        <f t="shared" si="58"/>
        <v>0</v>
      </c>
      <c r="KH134" s="201"/>
      <c r="KI134" s="201"/>
      <c r="KJ134" s="201"/>
      <c r="KK134" s="201"/>
      <c r="KL134" s="201"/>
      <c r="KM134" s="201"/>
      <c r="KN134" s="201">
        <f t="shared" si="59"/>
        <v>0</v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3.8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>
        <f t="shared" si="53"/>
        <v>0</v>
      </c>
      <c r="IY135" s="201"/>
      <c r="IZ135" s="201"/>
      <c r="JA135" s="201"/>
      <c r="JB135" s="201"/>
      <c r="JC135" s="201"/>
      <c r="JD135" s="201"/>
      <c r="JE135" s="201">
        <f t="shared" si="54"/>
        <v>0</v>
      </c>
      <c r="JF135" s="201"/>
      <c r="JG135" s="201"/>
      <c r="JH135" s="201"/>
      <c r="JI135" s="201"/>
      <c r="JJ135" s="201"/>
      <c r="JK135" s="201"/>
      <c r="JL135" s="201" t="e">
        <f t="shared" si="55"/>
        <v>#REF!</v>
      </c>
      <c r="JM135" s="201"/>
      <c r="JN135" s="201"/>
      <c r="JO135" s="201"/>
      <c r="JP135" s="201"/>
      <c r="JQ135" s="201"/>
      <c r="JR135" s="201"/>
      <c r="JS135" s="201">
        <f t="shared" si="56"/>
        <v>0</v>
      </c>
      <c r="JT135" s="201"/>
      <c r="JU135" s="201"/>
      <c r="JV135" s="201"/>
      <c r="JW135" s="201"/>
      <c r="JX135" s="201"/>
      <c r="JY135" s="201"/>
      <c r="JZ135" s="201">
        <f t="shared" si="57"/>
        <v>0</v>
      </c>
      <c r="KA135" s="201"/>
      <c r="KB135" s="201"/>
      <c r="KC135" s="201"/>
      <c r="KD135" s="201"/>
      <c r="KE135" s="201"/>
      <c r="KF135" s="201"/>
      <c r="KG135" s="201">
        <f t="shared" si="58"/>
        <v>20</v>
      </c>
      <c r="KH135" s="201"/>
      <c r="KI135" s="201"/>
      <c r="KJ135" s="201"/>
      <c r="KK135" s="201"/>
      <c r="KL135" s="201"/>
      <c r="KM135" s="201"/>
      <c r="KN135" s="201">
        <f t="shared" si="59"/>
        <v>0</v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3.8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>
        <f t="shared" si="53"/>
        <v>0</v>
      </c>
      <c r="IY136" s="201"/>
      <c r="IZ136" s="201"/>
      <c r="JA136" s="201"/>
      <c r="JB136" s="201"/>
      <c r="JC136" s="201"/>
      <c r="JD136" s="201"/>
      <c r="JE136" s="201">
        <f t="shared" si="54"/>
        <v>20</v>
      </c>
      <c r="JF136" s="201"/>
      <c r="JG136" s="201"/>
      <c r="JH136" s="201"/>
      <c r="JI136" s="201"/>
      <c r="JJ136" s="201"/>
      <c r="JK136" s="201"/>
      <c r="JL136" s="201" t="e">
        <f t="shared" si="55"/>
        <v>#REF!</v>
      </c>
      <c r="JM136" s="201"/>
      <c r="JN136" s="201"/>
      <c r="JO136" s="201"/>
      <c r="JP136" s="201"/>
      <c r="JQ136" s="201"/>
      <c r="JR136" s="201"/>
      <c r="JS136" s="201">
        <f t="shared" si="56"/>
        <v>20</v>
      </c>
      <c r="JT136" s="201"/>
      <c r="JU136" s="201"/>
      <c r="JV136" s="201"/>
      <c r="JW136" s="201"/>
      <c r="JX136" s="201"/>
      <c r="JY136" s="201"/>
      <c r="JZ136" s="201">
        <f t="shared" si="57"/>
        <v>0</v>
      </c>
      <c r="KA136" s="201"/>
      <c r="KB136" s="201"/>
      <c r="KC136" s="201"/>
      <c r="KD136" s="201"/>
      <c r="KE136" s="201"/>
      <c r="KF136" s="201"/>
      <c r="KG136" s="201">
        <f t="shared" si="58"/>
        <v>20</v>
      </c>
      <c r="KH136" s="201"/>
      <c r="KI136" s="201"/>
      <c r="KJ136" s="201"/>
      <c r="KK136" s="201"/>
      <c r="KL136" s="201"/>
      <c r="KM136" s="201"/>
      <c r="KN136" s="201">
        <f t="shared" si="59"/>
        <v>0</v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3.8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>
        <f t="shared" si="53"/>
        <v>0</v>
      </c>
      <c r="IY137" s="201"/>
      <c r="IZ137" s="201"/>
      <c r="JA137" s="201"/>
      <c r="JB137" s="201"/>
      <c r="JC137" s="201"/>
      <c r="JD137" s="201"/>
      <c r="JE137" s="201">
        <f t="shared" si="54"/>
        <v>0</v>
      </c>
      <c r="JF137" s="201"/>
      <c r="JG137" s="201"/>
      <c r="JH137" s="201"/>
      <c r="JI137" s="201"/>
      <c r="JJ137" s="201"/>
      <c r="JK137" s="201"/>
      <c r="JL137" s="201" t="e">
        <f t="shared" si="55"/>
        <v>#REF!</v>
      </c>
      <c r="JM137" s="201"/>
      <c r="JN137" s="201"/>
      <c r="JO137" s="201"/>
      <c r="JP137" s="201"/>
      <c r="JQ137" s="201"/>
      <c r="JR137" s="201"/>
      <c r="JS137" s="201">
        <f t="shared" si="56"/>
        <v>0</v>
      </c>
      <c r="JT137" s="201"/>
      <c r="JU137" s="201"/>
      <c r="JV137" s="201"/>
      <c r="JW137" s="201"/>
      <c r="JX137" s="201"/>
      <c r="JY137" s="201"/>
      <c r="JZ137" s="201">
        <f t="shared" si="57"/>
        <v>0</v>
      </c>
      <c r="KA137" s="201"/>
      <c r="KB137" s="201"/>
      <c r="KC137" s="201"/>
      <c r="KD137" s="201"/>
      <c r="KE137" s="201"/>
      <c r="KF137" s="201"/>
      <c r="KG137" s="201">
        <f t="shared" si="58"/>
        <v>0</v>
      </c>
      <c r="KH137" s="201"/>
      <c r="KI137" s="201"/>
      <c r="KJ137" s="201"/>
      <c r="KK137" s="201"/>
      <c r="KL137" s="201"/>
      <c r="KM137" s="201"/>
      <c r="KN137" s="201">
        <f t="shared" si="59"/>
        <v>0</v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3.8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>
        <f t="shared" si="53"/>
        <v>0</v>
      </c>
      <c r="IY138" s="201"/>
      <c r="IZ138" s="201"/>
      <c r="JA138" s="201"/>
      <c r="JB138" s="201"/>
      <c r="JC138" s="201"/>
      <c r="JD138" s="201"/>
      <c r="JE138" s="201">
        <f t="shared" si="54"/>
        <v>20</v>
      </c>
      <c r="JF138" s="201"/>
      <c r="JG138" s="201"/>
      <c r="JH138" s="201"/>
      <c r="JI138" s="201"/>
      <c r="JJ138" s="201"/>
      <c r="JK138" s="201"/>
      <c r="JL138" s="201" t="e">
        <f t="shared" si="55"/>
        <v>#REF!</v>
      </c>
      <c r="JM138" s="201"/>
      <c r="JN138" s="201"/>
      <c r="JO138" s="201"/>
      <c r="JP138" s="201"/>
      <c r="JQ138" s="201"/>
      <c r="JR138" s="201"/>
      <c r="JS138" s="201">
        <f t="shared" si="56"/>
        <v>0</v>
      </c>
      <c r="JT138" s="201"/>
      <c r="JU138" s="201"/>
      <c r="JV138" s="201"/>
      <c r="JW138" s="201"/>
      <c r="JX138" s="201"/>
      <c r="JY138" s="201"/>
      <c r="JZ138" s="201">
        <f t="shared" si="57"/>
        <v>0</v>
      </c>
      <c r="KA138" s="201"/>
      <c r="KB138" s="201"/>
      <c r="KC138" s="201"/>
      <c r="KD138" s="201"/>
      <c r="KE138" s="201"/>
      <c r="KF138" s="201"/>
      <c r="KG138" s="201">
        <f t="shared" si="58"/>
        <v>20</v>
      </c>
      <c r="KH138" s="201"/>
      <c r="KI138" s="201"/>
      <c r="KJ138" s="201"/>
      <c r="KK138" s="201"/>
      <c r="KL138" s="201"/>
      <c r="KM138" s="201"/>
      <c r="KN138" s="201">
        <f t="shared" si="59"/>
        <v>0</v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3.8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>
        <f t="shared" si="53"/>
        <v>0</v>
      </c>
      <c r="IY139" s="201"/>
      <c r="IZ139" s="201"/>
      <c r="JA139" s="201"/>
      <c r="JB139" s="201"/>
      <c r="JC139" s="201"/>
      <c r="JD139" s="201"/>
      <c r="JE139" s="201">
        <f t="shared" si="54"/>
        <v>0</v>
      </c>
      <c r="JF139" s="201"/>
      <c r="JG139" s="201"/>
      <c r="JH139" s="201"/>
      <c r="JI139" s="201"/>
      <c r="JJ139" s="201"/>
      <c r="JK139" s="201"/>
      <c r="JL139" s="201" t="e">
        <f t="shared" si="55"/>
        <v>#REF!</v>
      </c>
      <c r="JM139" s="201"/>
      <c r="JN139" s="201"/>
      <c r="JO139" s="201"/>
      <c r="JP139" s="201"/>
      <c r="JQ139" s="201"/>
      <c r="JR139" s="201"/>
      <c r="JS139" s="201">
        <f t="shared" si="56"/>
        <v>0</v>
      </c>
      <c r="JT139" s="201"/>
      <c r="JU139" s="201"/>
      <c r="JV139" s="201"/>
      <c r="JW139" s="201"/>
      <c r="JX139" s="201"/>
      <c r="JY139" s="201"/>
      <c r="JZ139" s="201">
        <f t="shared" si="57"/>
        <v>0</v>
      </c>
      <c r="KA139" s="201"/>
      <c r="KB139" s="201"/>
      <c r="KC139" s="201"/>
      <c r="KD139" s="201"/>
      <c r="KE139" s="201"/>
      <c r="KF139" s="201"/>
      <c r="KG139" s="201">
        <f t="shared" si="58"/>
        <v>0</v>
      </c>
      <c r="KH139" s="201"/>
      <c r="KI139" s="201"/>
      <c r="KJ139" s="201"/>
      <c r="KK139" s="201"/>
      <c r="KL139" s="201"/>
      <c r="KM139" s="201"/>
      <c r="KN139" s="201">
        <f t="shared" si="59"/>
        <v>0</v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3.8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>
        <f t="shared" si="53"/>
        <v>0</v>
      </c>
      <c r="IY140" s="201"/>
      <c r="IZ140" s="201"/>
      <c r="JA140" s="201"/>
      <c r="JB140" s="201"/>
      <c r="JC140" s="201"/>
      <c r="JD140" s="201"/>
      <c r="JE140" s="201">
        <f t="shared" si="54"/>
        <v>20</v>
      </c>
      <c r="JF140" s="201"/>
      <c r="JG140" s="201"/>
      <c r="JH140" s="201"/>
      <c r="JI140" s="201"/>
      <c r="JJ140" s="201"/>
      <c r="JK140" s="201"/>
      <c r="JL140" s="201" t="e">
        <f t="shared" si="55"/>
        <v>#REF!</v>
      </c>
      <c r="JM140" s="201"/>
      <c r="JN140" s="201"/>
      <c r="JO140" s="201"/>
      <c r="JP140" s="201"/>
      <c r="JQ140" s="201"/>
      <c r="JR140" s="201"/>
      <c r="JS140" s="201">
        <f t="shared" si="56"/>
        <v>20</v>
      </c>
      <c r="JT140" s="201"/>
      <c r="JU140" s="201"/>
      <c r="JV140" s="201"/>
      <c r="JW140" s="201"/>
      <c r="JX140" s="201"/>
      <c r="JY140" s="201"/>
      <c r="JZ140" s="201">
        <f t="shared" si="57"/>
        <v>0</v>
      </c>
      <c r="KA140" s="201"/>
      <c r="KB140" s="201"/>
      <c r="KC140" s="201"/>
      <c r="KD140" s="201"/>
      <c r="KE140" s="201"/>
      <c r="KF140" s="201"/>
      <c r="KG140" s="201">
        <f t="shared" si="58"/>
        <v>20</v>
      </c>
      <c r="KH140" s="201"/>
      <c r="KI140" s="201"/>
      <c r="KJ140" s="201"/>
      <c r="KK140" s="201"/>
      <c r="KL140" s="201"/>
      <c r="KM140" s="201"/>
      <c r="KN140" s="201">
        <f t="shared" si="59"/>
        <v>0</v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3.8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>
        <f t="shared" si="53"/>
        <v>0</v>
      </c>
      <c r="IY141" s="201"/>
      <c r="IZ141" s="201"/>
      <c r="JA141" s="201"/>
      <c r="JB141" s="201"/>
      <c r="JC141" s="201"/>
      <c r="JD141" s="201"/>
      <c r="JE141" s="201">
        <f t="shared" si="54"/>
        <v>0</v>
      </c>
      <c r="JF141" s="201"/>
      <c r="JG141" s="201"/>
      <c r="JH141" s="201"/>
      <c r="JI141" s="201"/>
      <c r="JJ141" s="201"/>
      <c r="JK141" s="201"/>
      <c r="JL141" s="201" t="e">
        <f t="shared" si="55"/>
        <v>#REF!</v>
      </c>
      <c r="JM141" s="201"/>
      <c r="JN141" s="201"/>
      <c r="JO141" s="201"/>
      <c r="JP141" s="201"/>
      <c r="JQ141" s="201"/>
      <c r="JR141" s="201"/>
      <c r="JS141" s="201">
        <f t="shared" si="56"/>
        <v>20</v>
      </c>
      <c r="JT141" s="201"/>
      <c r="JU141" s="201"/>
      <c r="JV141" s="201"/>
      <c r="JW141" s="201"/>
      <c r="JX141" s="201"/>
      <c r="JY141" s="201"/>
      <c r="JZ141" s="201">
        <f t="shared" si="57"/>
        <v>0</v>
      </c>
      <c r="KA141" s="201"/>
      <c r="KB141" s="201"/>
      <c r="KC141" s="201"/>
      <c r="KD141" s="201"/>
      <c r="KE141" s="201"/>
      <c r="KF141" s="201"/>
      <c r="KG141" s="201">
        <f t="shared" si="58"/>
        <v>20</v>
      </c>
      <c r="KH141" s="201"/>
      <c r="KI141" s="201"/>
      <c r="KJ141" s="201"/>
      <c r="KK141" s="201"/>
      <c r="KL141" s="201"/>
      <c r="KM141" s="201"/>
      <c r="KN141" s="201">
        <f t="shared" si="59"/>
        <v>0</v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3.8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>
        <f t="shared" si="53"/>
        <v>0</v>
      </c>
      <c r="IY142" s="201"/>
      <c r="IZ142" s="201"/>
      <c r="JA142" s="201"/>
      <c r="JB142" s="201"/>
      <c r="JC142" s="201"/>
      <c r="JD142" s="201"/>
      <c r="JE142" s="201">
        <f t="shared" si="54"/>
        <v>0</v>
      </c>
      <c r="JF142" s="201"/>
      <c r="JG142" s="201"/>
      <c r="JH142" s="201"/>
      <c r="JI142" s="201"/>
      <c r="JJ142" s="201"/>
      <c r="JK142" s="201"/>
      <c r="JL142" s="201" t="e">
        <f t="shared" si="55"/>
        <v>#REF!</v>
      </c>
      <c r="JM142" s="201"/>
      <c r="JN142" s="201"/>
      <c r="JO142" s="201"/>
      <c r="JP142" s="201"/>
      <c r="JQ142" s="201"/>
      <c r="JR142" s="201"/>
      <c r="JS142" s="201">
        <f t="shared" si="56"/>
        <v>0</v>
      </c>
      <c r="JT142" s="201"/>
      <c r="JU142" s="201"/>
      <c r="JV142" s="201"/>
      <c r="JW142" s="201"/>
      <c r="JX142" s="201"/>
      <c r="JY142" s="201"/>
      <c r="JZ142" s="201">
        <f t="shared" si="57"/>
        <v>0</v>
      </c>
      <c r="KA142" s="201"/>
      <c r="KB142" s="201"/>
      <c r="KC142" s="201"/>
      <c r="KD142" s="201"/>
      <c r="KE142" s="201"/>
      <c r="KF142" s="201"/>
      <c r="KG142" s="201">
        <f t="shared" si="58"/>
        <v>0</v>
      </c>
      <c r="KH142" s="201"/>
      <c r="KI142" s="201"/>
      <c r="KJ142" s="201"/>
      <c r="KK142" s="201"/>
      <c r="KL142" s="201"/>
      <c r="KM142" s="201"/>
      <c r="KN142" s="201">
        <f t="shared" si="59"/>
        <v>0</v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3.8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>
        <f>IX45</f>
        <v>0</v>
      </c>
      <c r="IY143" s="201"/>
      <c r="IZ143" s="201"/>
      <c r="JA143" s="201"/>
      <c r="JB143" s="201"/>
      <c r="JC143" s="201"/>
      <c r="JD143" s="201"/>
      <c r="JE143" s="201">
        <f>JE45</f>
        <v>0</v>
      </c>
      <c r="JF143" s="201"/>
      <c r="JG143" s="201"/>
      <c r="JH143" s="201"/>
      <c r="JI143" s="201"/>
      <c r="JJ143" s="201"/>
      <c r="JK143" s="201"/>
      <c r="JL143" s="201" t="e">
        <f>JL45</f>
        <v>#REF!</v>
      </c>
      <c r="JM143" s="201"/>
      <c r="JN143" s="201"/>
      <c r="JO143" s="201"/>
      <c r="JP143" s="201"/>
      <c r="JQ143" s="201"/>
      <c r="JR143" s="201"/>
      <c r="JS143" s="201">
        <f>JS45</f>
        <v>0</v>
      </c>
      <c r="JT143" s="201"/>
      <c r="JU143" s="201"/>
      <c r="JV143" s="201"/>
      <c r="JW143" s="201"/>
      <c r="JX143" s="201"/>
      <c r="JY143" s="201"/>
      <c r="JZ143" s="201">
        <f>JZ45</f>
        <v>0</v>
      </c>
      <c r="KA143" s="201"/>
      <c r="KB143" s="201"/>
      <c r="KC143" s="201"/>
      <c r="KD143" s="201"/>
      <c r="KE143" s="201"/>
      <c r="KF143" s="201"/>
      <c r="KG143" s="201">
        <f>KG45</f>
        <v>0</v>
      </c>
      <c r="KH143" s="201"/>
      <c r="KI143" s="201"/>
      <c r="KJ143" s="201"/>
      <c r="KK143" s="201"/>
      <c r="KL143" s="201"/>
      <c r="KM143" s="201"/>
      <c r="KN143" s="201">
        <f>KN45</f>
        <v>0</v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3.8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>
        <f t="shared" si="53"/>
        <v>0</v>
      </c>
      <c r="IY144" s="201"/>
      <c r="IZ144" s="201"/>
      <c r="JA144" s="201"/>
      <c r="JB144" s="201"/>
      <c r="JC144" s="201"/>
      <c r="JD144" s="201"/>
      <c r="JE144" s="201">
        <f t="shared" si="54"/>
        <v>20</v>
      </c>
      <c r="JF144" s="201"/>
      <c r="JG144" s="201"/>
      <c r="JH144" s="201"/>
      <c r="JI144" s="201"/>
      <c r="JJ144" s="201"/>
      <c r="JK144" s="201"/>
      <c r="JL144" s="201" t="e">
        <f t="shared" si="55"/>
        <v>#REF!</v>
      </c>
      <c r="JM144" s="201"/>
      <c r="JN144" s="201"/>
      <c r="JO144" s="201"/>
      <c r="JP144" s="201"/>
      <c r="JQ144" s="201"/>
      <c r="JR144" s="201"/>
      <c r="JS144" s="201">
        <f t="shared" si="56"/>
        <v>20</v>
      </c>
      <c r="JT144" s="201"/>
      <c r="JU144" s="201"/>
      <c r="JV144" s="201"/>
      <c r="JW144" s="201"/>
      <c r="JX144" s="201"/>
      <c r="JY144" s="201"/>
      <c r="JZ144" s="201">
        <f t="shared" si="57"/>
        <v>0</v>
      </c>
      <c r="KA144" s="201"/>
      <c r="KB144" s="201"/>
      <c r="KC144" s="201"/>
      <c r="KD144" s="201"/>
      <c r="KE144" s="201"/>
      <c r="KF144" s="201"/>
      <c r="KG144" s="201">
        <f t="shared" si="58"/>
        <v>20</v>
      </c>
      <c r="KH144" s="201"/>
      <c r="KI144" s="201"/>
      <c r="KJ144" s="201"/>
      <c r="KK144" s="201"/>
      <c r="KL144" s="201"/>
      <c r="KM144" s="201"/>
      <c r="KN144" s="201">
        <f t="shared" si="59"/>
        <v>0</v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3.8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>
        <f t="shared" si="53"/>
        <v>0</v>
      </c>
      <c r="IY145" s="201"/>
      <c r="IZ145" s="201"/>
      <c r="JA145" s="201"/>
      <c r="JB145" s="201"/>
      <c r="JC145" s="201"/>
      <c r="JD145" s="201"/>
      <c r="JE145" s="201">
        <f t="shared" si="54"/>
        <v>20</v>
      </c>
      <c r="JF145" s="201"/>
      <c r="JG145" s="201"/>
      <c r="JH145" s="201"/>
      <c r="JI145" s="201"/>
      <c r="JJ145" s="201"/>
      <c r="JK145" s="201"/>
      <c r="JL145" s="201" t="e">
        <f t="shared" si="55"/>
        <v>#REF!</v>
      </c>
      <c r="JM145" s="201"/>
      <c r="JN145" s="201"/>
      <c r="JO145" s="201"/>
      <c r="JP145" s="201"/>
      <c r="JQ145" s="201"/>
      <c r="JR145" s="201"/>
      <c r="JS145" s="201">
        <f t="shared" si="56"/>
        <v>20</v>
      </c>
      <c r="JT145" s="201"/>
      <c r="JU145" s="201"/>
      <c r="JV145" s="201"/>
      <c r="JW145" s="201"/>
      <c r="JX145" s="201"/>
      <c r="JY145" s="201"/>
      <c r="JZ145" s="201">
        <f t="shared" si="57"/>
        <v>0</v>
      </c>
      <c r="KA145" s="201"/>
      <c r="KB145" s="201"/>
      <c r="KC145" s="201"/>
      <c r="KD145" s="201"/>
      <c r="KE145" s="201"/>
      <c r="KF145" s="201"/>
      <c r="KG145" s="201">
        <f t="shared" si="58"/>
        <v>20</v>
      </c>
      <c r="KH145" s="201"/>
      <c r="KI145" s="201"/>
      <c r="KJ145" s="201"/>
      <c r="KK145" s="201"/>
      <c r="KL145" s="201"/>
      <c r="KM145" s="201"/>
      <c r="KN145" s="201">
        <f t="shared" si="59"/>
        <v>0</v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3.8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>
        <f t="shared" si="53"/>
        <v>0</v>
      </c>
      <c r="IY146" s="201"/>
      <c r="IZ146" s="201"/>
      <c r="JA146" s="201"/>
      <c r="JB146" s="201"/>
      <c r="JC146" s="201"/>
      <c r="JD146" s="201"/>
      <c r="JE146" s="201">
        <f t="shared" si="54"/>
        <v>0</v>
      </c>
      <c r="JF146" s="201"/>
      <c r="JG146" s="201"/>
      <c r="JH146" s="201"/>
      <c r="JI146" s="201"/>
      <c r="JJ146" s="201"/>
      <c r="JK146" s="201"/>
      <c r="JL146" s="201" t="e">
        <f t="shared" si="55"/>
        <v>#REF!</v>
      </c>
      <c r="JM146" s="201"/>
      <c r="JN146" s="201"/>
      <c r="JO146" s="201"/>
      <c r="JP146" s="201"/>
      <c r="JQ146" s="201"/>
      <c r="JR146" s="201"/>
      <c r="JS146" s="201">
        <f t="shared" si="56"/>
        <v>0</v>
      </c>
      <c r="JT146" s="201"/>
      <c r="JU146" s="201"/>
      <c r="JV146" s="201"/>
      <c r="JW146" s="201"/>
      <c r="JX146" s="201"/>
      <c r="JY146" s="201"/>
      <c r="JZ146" s="201">
        <f t="shared" si="57"/>
        <v>0</v>
      </c>
      <c r="KA146" s="201"/>
      <c r="KB146" s="201"/>
      <c r="KC146" s="201"/>
      <c r="KD146" s="201"/>
      <c r="KE146" s="201"/>
      <c r="KF146" s="201"/>
      <c r="KG146" s="201">
        <f t="shared" si="58"/>
        <v>0</v>
      </c>
      <c r="KH146" s="201"/>
      <c r="KI146" s="201"/>
      <c r="KJ146" s="201"/>
      <c r="KK146" s="201"/>
      <c r="KL146" s="201"/>
      <c r="KM146" s="201"/>
      <c r="KN146" s="201">
        <f t="shared" si="59"/>
        <v>0</v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3.8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>
        <f t="shared" si="53"/>
        <v>0</v>
      </c>
      <c r="IY147" s="201"/>
      <c r="IZ147" s="201"/>
      <c r="JA147" s="201"/>
      <c r="JB147" s="201"/>
      <c r="JC147" s="201"/>
      <c r="JD147" s="201"/>
      <c r="JE147" s="201">
        <f t="shared" si="54"/>
        <v>0</v>
      </c>
      <c r="JF147" s="201"/>
      <c r="JG147" s="201"/>
      <c r="JH147" s="201"/>
      <c r="JI147" s="201"/>
      <c r="JJ147" s="201"/>
      <c r="JK147" s="201"/>
      <c r="JL147" s="201" t="e">
        <f t="shared" si="55"/>
        <v>#REF!</v>
      </c>
      <c r="JM147" s="201"/>
      <c r="JN147" s="201"/>
      <c r="JO147" s="201"/>
      <c r="JP147" s="201"/>
      <c r="JQ147" s="201"/>
      <c r="JR147" s="201"/>
      <c r="JS147" s="201">
        <f t="shared" si="56"/>
        <v>0</v>
      </c>
      <c r="JT147" s="201"/>
      <c r="JU147" s="201"/>
      <c r="JV147" s="201"/>
      <c r="JW147" s="201"/>
      <c r="JX147" s="201"/>
      <c r="JY147" s="201"/>
      <c r="JZ147" s="201">
        <f t="shared" si="57"/>
        <v>0</v>
      </c>
      <c r="KA147" s="201"/>
      <c r="KB147" s="201"/>
      <c r="KC147" s="201"/>
      <c r="KD147" s="201"/>
      <c r="KE147" s="201"/>
      <c r="KF147" s="201"/>
      <c r="KG147" s="201">
        <f t="shared" si="58"/>
        <v>0</v>
      </c>
      <c r="KH147" s="201"/>
      <c r="KI147" s="201"/>
      <c r="KJ147" s="201"/>
      <c r="KK147" s="201"/>
      <c r="KL147" s="201"/>
      <c r="KM147" s="201"/>
      <c r="KN147" s="201">
        <f t="shared" si="59"/>
        <v>0</v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3.8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>
        <f t="shared" si="53"/>
        <v>0</v>
      </c>
      <c r="IY148" s="201"/>
      <c r="IZ148" s="201"/>
      <c r="JA148" s="201"/>
      <c r="JB148" s="201"/>
      <c r="JC148" s="201"/>
      <c r="JD148" s="201"/>
      <c r="JE148" s="201">
        <f t="shared" si="54"/>
        <v>20</v>
      </c>
      <c r="JF148" s="201"/>
      <c r="JG148" s="201"/>
      <c r="JH148" s="201"/>
      <c r="JI148" s="201"/>
      <c r="JJ148" s="201"/>
      <c r="JK148" s="201"/>
      <c r="JL148" s="201" t="e">
        <f t="shared" si="55"/>
        <v>#REF!</v>
      </c>
      <c r="JM148" s="201"/>
      <c r="JN148" s="201"/>
      <c r="JO148" s="201"/>
      <c r="JP148" s="201"/>
      <c r="JQ148" s="201"/>
      <c r="JR148" s="201"/>
      <c r="JS148" s="201">
        <f t="shared" si="56"/>
        <v>0</v>
      </c>
      <c r="JT148" s="201"/>
      <c r="JU148" s="201"/>
      <c r="JV148" s="201"/>
      <c r="JW148" s="201"/>
      <c r="JX148" s="201"/>
      <c r="JY148" s="201"/>
      <c r="JZ148" s="201">
        <f t="shared" si="57"/>
        <v>0</v>
      </c>
      <c r="KA148" s="201"/>
      <c r="KB148" s="201"/>
      <c r="KC148" s="201"/>
      <c r="KD148" s="201"/>
      <c r="KE148" s="201"/>
      <c r="KF148" s="201"/>
      <c r="KG148" s="201">
        <f t="shared" si="58"/>
        <v>20</v>
      </c>
      <c r="KH148" s="201"/>
      <c r="KI148" s="201"/>
      <c r="KJ148" s="201"/>
      <c r="KK148" s="201"/>
      <c r="KL148" s="201"/>
      <c r="KM148" s="201"/>
      <c r="KN148" s="201">
        <f t="shared" si="59"/>
        <v>0</v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3.8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>
        <f t="shared" si="53"/>
        <v>0</v>
      </c>
      <c r="IY149" s="201"/>
      <c r="IZ149" s="201"/>
      <c r="JA149" s="201"/>
      <c r="JB149" s="201"/>
      <c r="JC149" s="201"/>
      <c r="JD149" s="201"/>
      <c r="JE149" s="201">
        <f t="shared" si="54"/>
        <v>0</v>
      </c>
      <c r="JF149" s="201"/>
      <c r="JG149" s="201"/>
      <c r="JH149" s="201"/>
      <c r="JI149" s="201"/>
      <c r="JJ149" s="201"/>
      <c r="JK149" s="201"/>
      <c r="JL149" s="201" t="e">
        <f t="shared" si="55"/>
        <v>#REF!</v>
      </c>
      <c r="JM149" s="201"/>
      <c r="JN149" s="201"/>
      <c r="JO149" s="201"/>
      <c r="JP149" s="201"/>
      <c r="JQ149" s="201"/>
      <c r="JR149" s="201"/>
      <c r="JS149" s="201">
        <f t="shared" si="56"/>
        <v>0</v>
      </c>
      <c r="JT149" s="201"/>
      <c r="JU149" s="201"/>
      <c r="JV149" s="201"/>
      <c r="JW149" s="201"/>
      <c r="JX149" s="201"/>
      <c r="JY149" s="201"/>
      <c r="JZ149" s="201">
        <f t="shared" si="57"/>
        <v>0</v>
      </c>
      <c r="KA149" s="201"/>
      <c r="KB149" s="201"/>
      <c r="KC149" s="201"/>
      <c r="KD149" s="201"/>
      <c r="KE149" s="201"/>
      <c r="KF149" s="201"/>
      <c r="KG149" s="201">
        <f t="shared" si="58"/>
        <v>0</v>
      </c>
      <c r="KH149" s="201"/>
      <c r="KI149" s="201"/>
      <c r="KJ149" s="201"/>
      <c r="KK149" s="201"/>
      <c r="KL149" s="201"/>
      <c r="KM149" s="201"/>
      <c r="KN149" s="201">
        <f t="shared" si="59"/>
        <v>0</v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3.8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>
        <f t="shared" si="53"/>
        <v>0</v>
      </c>
      <c r="IY150" s="201"/>
      <c r="IZ150" s="201"/>
      <c r="JA150" s="201"/>
      <c r="JB150" s="201"/>
      <c r="JC150" s="201"/>
      <c r="JD150" s="201"/>
      <c r="JE150" s="201">
        <f t="shared" si="54"/>
        <v>0</v>
      </c>
      <c r="JF150" s="201"/>
      <c r="JG150" s="201"/>
      <c r="JH150" s="201"/>
      <c r="JI150" s="201"/>
      <c r="JJ150" s="201"/>
      <c r="JK150" s="201"/>
      <c r="JL150" s="201" t="e">
        <f t="shared" si="55"/>
        <v>#REF!</v>
      </c>
      <c r="JM150" s="201"/>
      <c r="JN150" s="201"/>
      <c r="JO150" s="201"/>
      <c r="JP150" s="201"/>
      <c r="JQ150" s="201"/>
      <c r="JR150" s="201"/>
      <c r="JS150" s="201">
        <f t="shared" si="56"/>
        <v>0</v>
      </c>
      <c r="JT150" s="201"/>
      <c r="JU150" s="201"/>
      <c r="JV150" s="201"/>
      <c r="JW150" s="201"/>
      <c r="JX150" s="201"/>
      <c r="JY150" s="201"/>
      <c r="JZ150" s="201">
        <f t="shared" si="57"/>
        <v>0</v>
      </c>
      <c r="KA150" s="201"/>
      <c r="KB150" s="201"/>
      <c r="KC150" s="201"/>
      <c r="KD150" s="201"/>
      <c r="KE150" s="201"/>
      <c r="KF150" s="201"/>
      <c r="KG150" s="201">
        <f t="shared" si="58"/>
        <v>0</v>
      </c>
      <c r="KH150" s="201"/>
      <c r="KI150" s="201"/>
      <c r="KJ150" s="201"/>
      <c r="KK150" s="201"/>
      <c r="KL150" s="201"/>
      <c r="KM150" s="201"/>
      <c r="KN150" s="201">
        <f t="shared" si="59"/>
        <v>0</v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3.8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>
        <f>IX53</f>
        <v>0</v>
      </c>
      <c r="IY151" s="201"/>
      <c r="IZ151" s="201"/>
      <c r="JA151" s="201"/>
      <c r="JB151" s="201"/>
      <c r="JC151" s="201"/>
      <c r="JD151" s="201"/>
      <c r="JE151" s="201">
        <f>JE53</f>
        <v>0</v>
      </c>
      <c r="JF151" s="201"/>
      <c r="JG151" s="201"/>
      <c r="JH151" s="201"/>
      <c r="JI151" s="201"/>
      <c r="JJ151" s="201"/>
      <c r="JK151" s="201"/>
      <c r="JL151" s="201" t="e">
        <f>JL53</f>
        <v>#REF!</v>
      </c>
      <c r="JM151" s="201"/>
      <c r="JN151" s="201"/>
      <c r="JO151" s="201"/>
      <c r="JP151" s="201"/>
      <c r="JQ151" s="201"/>
      <c r="JR151" s="201"/>
      <c r="JS151" s="201">
        <f>JS53</f>
        <v>0</v>
      </c>
      <c r="JT151" s="201"/>
      <c r="JU151" s="201"/>
      <c r="JV151" s="201"/>
      <c r="JW151" s="201"/>
      <c r="JX151" s="201"/>
      <c r="JY151" s="201"/>
      <c r="JZ151" s="201">
        <f>JZ53</f>
        <v>0</v>
      </c>
      <c r="KA151" s="201"/>
      <c r="KB151" s="201"/>
      <c r="KC151" s="201"/>
      <c r="KD151" s="201"/>
      <c r="KE151" s="201"/>
      <c r="KF151" s="201"/>
      <c r="KG151" s="201">
        <f>KG53</f>
        <v>0</v>
      </c>
      <c r="KH151" s="201"/>
      <c r="KI151" s="201"/>
      <c r="KJ151" s="201"/>
      <c r="KK151" s="201"/>
      <c r="KL151" s="201"/>
      <c r="KM151" s="201"/>
      <c r="KN151" s="201">
        <f>KN53</f>
        <v>0</v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3.8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>
        <f t="shared" si="53"/>
        <v>0</v>
      </c>
      <c r="IY152" s="201"/>
      <c r="IZ152" s="201"/>
      <c r="JA152" s="201"/>
      <c r="JB152" s="201"/>
      <c r="JC152" s="201"/>
      <c r="JD152" s="201"/>
      <c r="JE152" s="201">
        <f t="shared" si="54"/>
        <v>20</v>
      </c>
      <c r="JF152" s="201"/>
      <c r="JG152" s="201"/>
      <c r="JH152" s="201"/>
      <c r="JI152" s="201"/>
      <c r="JJ152" s="201"/>
      <c r="JK152" s="201"/>
      <c r="JL152" s="201" t="e">
        <f t="shared" si="55"/>
        <v>#REF!</v>
      </c>
      <c r="JM152" s="201"/>
      <c r="JN152" s="201"/>
      <c r="JO152" s="201"/>
      <c r="JP152" s="201"/>
      <c r="JQ152" s="201"/>
      <c r="JR152" s="201"/>
      <c r="JS152" s="201">
        <f t="shared" si="56"/>
        <v>20</v>
      </c>
      <c r="JT152" s="201"/>
      <c r="JU152" s="201"/>
      <c r="JV152" s="201"/>
      <c r="JW152" s="201"/>
      <c r="JX152" s="201"/>
      <c r="JY152" s="201"/>
      <c r="JZ152" s="201">
        <f t="shared" si="57"/>
        <v>0</v>
      </c>
      <c r="KA152" s="201"/>
      <c r="KB152" s="201"/>
      <c r="KC152" s="201"/>
      <c r="KD152" s="201"/>
      <c r="KE152" s="201"/>
      <c r="KF152" s="201"/>
      <c r="KG152" s="201">
        <f t="shared" si="58"/>
        <v>0</v>
      </c>
      <c r="KH152" s="201"/>
      <c r="KI152" s="201"/>
      <c r="KJ152" s="201"/>
      <c r="KK152" s="201"/>
      <c r="KL152" s="201"/>
      <c r="KM152" s="201"/>
      <c r="KN152" s="201">
        <f t="shared" si="59"/>
        <v>0</v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3.8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>
        <f t="shared" si="53"/>
        <v>0</v>
      </c>
      <c r="IY153" s="201"/>
      <c r="IZ153" s="201"/>
      <c r="JA153" s="201"/>
      <c r="JB153" s="201"/>
      <c r="JC153" s="201"/>
      <c r="JD153" s="201"/>
      <c r="JE153" s="201">
        <f t="shared" si="54"/>
        <v>20</v>
      </c>
      <c r="JF153" s="201"/>
      <c r="JG153" s="201"/>
      <c r="JH153" s="201"/>
      <c r="JI153" s="201"/>
      <c r="JJ153" s="201"/>
      <c r="JK153" s="201"/>
      <c r="JL153" s="201" t="e">
        <f t="shared" si="55"/>
        <v>#REF!</v>
      </c>
      <c r="JM153" s="201"/>
      <c r="JN153" s="201"/>
      <c r="JO153" s="201"/>
      <c r="JP153" s="201"/>
      <c r="JQ153" s="201"/>
      <c r="JR153" s="201"/>
      <c r="JS153" s="201">
        <f t="shared" si="56"/>
        <v>20</v>
      </c>
      <c r="JT153" s="201"/>
      <c r="JU153" s="201"/>
      <c r="JV153" s="201"/>
      <c r="JW153" s="201"/>
      <c r="JX153" s="201"/>
      <c r="JY153" s="201"/>
      <c r="JZ153" s="201">
        <f t="shared" si="57"/>
        <v>0</v>
      </c>
      <c r="KA153" s="201"/>
      <c r="KB153" s="201"/>
      <c r="KC153" s="201"/>
      <c r="KD153" s="201"/>
      <c r="KE153" s="201"/>
      <c r="KF153" s="201"/>
      <c r="KG153" s="201">
        <f t="shared" si="58"/>
        <v>20</v>
      </c>
      <c r="KH153" s="201"/>
      <c r="KI153" s="201"/>
      <c r="KJ153" s="201"/>
      <c r="KK153" s="201"/>
      <c r="KL153" s="201"/>
      <c r="KM153" s="201"/>
      <c r="KN153" s="201">
        <f t="shared" si="59"/>
        <v>0</v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3.8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>
        <f t="shared" si="53"/>
        <v>0</v>
      </c>
      <c r="IY154" s="201"/>
      <c r="IZ154" s="201"/>
      <c r="JA154" s="201"/>
      <c r="JB154" s="201"/>
      <c r="JC154" s="201"/>
      <c r="JD154" s="201"/>
      <c r="JE154" s="201">
        <f t="shared" si="54"/>
        <v>0</v>
      </c>
      <c r="JF154" s="201"/>
      <c r="JG154" s="201"/>
      <c r="JH154" s="201"/>
      <c r="JI154" s="201"/>
      <c r="JJ154" s="201"/>
      <c r="JK154" s="201"/>
      <c r="JL154" s="201" t="e">
        <f t="shared" si="55"/>
        <v>#REF!</v>
      </c>
      <c r="JM154" s="201"/>
      <c r="JN154" s="201"/>
      <c r="JO154" s="201"/>
      <c r="JP154" s="201"/>
      <c r="JQ154" s="201"/>
      <c r="JR154" s="201"/>
      <c r="JS154" s="201">
        <f t="shared" si="56"/>
        <v>0</v>
      </c>
      <c r="JT154" s="201"/>
      <c r="JU154" s="201"/>
      <c r="JV154" s="201"/>
      <c r="JW154" s="201"/>
      <c r="JX154" s="201"/>
      <c r="JY154" s="201"/>
      <c r="JZ154" s="201">
        <f t="shared" si="57"/>
        <v>0</v>
      </c>
      <c r="KA154" s="201"/>
      <c r="KB154" s="201"/>
      <c r="KC154" s="201"/>
      <c r="KD154" s="201"/>
      <c r="KE154" s="201"/>
      <c r="KF154" s="201"/>
      <c r="KG154" s="201">
        <f t="shared" si="58"/>
        <v>0</v>
      </c>
      <c r="KH154" s="201"/>
      <c r="KI154" s="201"/>
      <c r="KJ154" s="201"/>
      <c r="KK154" s="201"/>
      <c r="KL154" s="201"/>
      <c r="KM154" s="201"/>
      <c r="KN154" s="201">
        <f t="shared" si="59"/>
        <v>0</v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3.8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>
        <f t="shared" si="53"/>
        <v>0</v>
      </c>
      <c r="IY155" s="201"/>
      <c r="IZ155" s="201"/>
      <c r="JA155" s="201"/>
      <c r="JB155" s="201"/>
      <c r="JC155" s="201"/>
      <c r="JD155" s="201"/>
      <c r="JE155" s="201">
        <f t="shared" si="54"/>
        <v>20</v>
      </c>
      <c r="JF155" s="201"/>
      <c r="JG155" s="201"/>
      <c r="JH155" s="201"/>
      <c r="JI155" s="201"/>
      <c r="JJ155" s="201"/>
      <c r="JK155" s="201"/>
      <c r="JL155" s="201" t="e">
        <f t="shared" si="55"/>
        <v>#REF!</v>
      </c>
      <c r="JM155" s="201"/>
      <c r="JN155" s="201"/>
      <c r="JO155" s="201"/>
      <c r="JP155" s="201"/>
      <c r="JQ155" s="201"/>
      <c r="JR155" s="201"/>
      <c r="JS155" s="201">
        <f t="shared" si="56"/>
        <v>20</v>
      </c>
      <c r="JT155" s="201"/>
      <c r="JU155" s="201"/>
      <c r="JV155" s="201"/>
      <c r="JW155" s="201"/>
      <c r="JX155" s="201"/>
      <c r="JY155" s="201"/>
      <c r="JZ155" s="201">
        <f t="shared" si="57"/>
        <v>0</v>
      </c>
      <c r="KA155" s="201"/>
      <c r="KB155" s="201"/>
      <c r="KC155" s="201"/>
      <c r="KD155" s="201"/>
      <c r="KE155" s="201"/>
      <c r="KF155" s="201"/>
      <c r="KG155" s="201">
        <f t="shared" si="58"/>
        <v>20</v>
      </c>
      <c r="KH155" s="201"/>
      <c r="KI155" s="201"/>
      <c r="KJ155" s="201"/>
      <c r="KK155" s="201"/>
      <c r="KL155" s="201"/>
      <c r="KM155" s="201"/>
      <c r="KN155" s="201">
        <f t="shared" si="59"/>
        <v>0</v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3.8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>
        <f t="shared" si="53"/>
        <v>0</v>
      </c>
      <c r="IY156" s="201"/>
      <c r="IZ156" s="201"/>
      <c r="JA156" s="201"/>
      <c r="JB156" s="201"/>
      <c r="JC156" s="201"/>
      <c r="JD156" s="201"/>
      <c r="JE156" s="201">
        <f t="shared" si="54"/>
        <v>20</v>
      </c>
      <c r="JF156" s="201"/>
      <c r="JG156" s="201"/>
      <c r="JH156" s="201"/>
      <c r="JI156" s="201"/>
      <c r="JJ156" s="201"/>
      <c r="JK156" s="201"/>
      <c r="JL156" s="201" t="e">
        <f t="shared" si="55"/>
        <v>#REF!</v>
      </c>
      <c r="JM156" s="201"/>
      <c r="JN156" s="201"/>
      <c r="JO156" s="201"/>
      <c r="JP156" s="201"/>
      <c r="JQ156" s="201"/>
      <c r="JR156" s="201"/>
      <c r="JS156" s="201">
        <f t="shared" si="56"/>
        <v>20</v>
      </c>
      <c r="JT156" s="201"/>
      <c r="JU156" s="201"/>
      <c r="JV156" s="201"/>
      <c r="JW156" s="201"/>
      <c r="JX156" s="201"/>
      <c r="JY156" s="201"/>
      <c r="JZ156" s="201">
        <f t="shared" si="57"/>
        <v>0</v>
      </c>
      <c r="KA156" s="201"/>
      <c r="KB156" s="201"/>
      <c r="KC156" s="201"/>
      <c r="KD156" s="201"/>
      <c r="KE156" s="201"/>
      <c r="KF156" s="201"/>
      <c r="KG156" s="201">
        <f t="shared" si="58"/>
        <v>20</v>
      </c>
      <c r="KH156" s="201"/>
      <c r="KI156" s="201"/>
      <c r="KJ156" s="201"/>
      <c r="KK156" s="201"/>
      <c r="KL156" s="201"/>
      <c r="KM156" s="201"/>
      <c r="KN156" s="201">
        <f t="shared" si="59"/>
        <v>0</v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3.8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>
        <f t="shared" si="53"/>
        <v>0</v>
      </c>
      <c r="IY157" s="201"/>
      <c r="IZ157" s="201"/>
      <c r="JA157" s="201"/>
      <c r="JB157" s="201"/>
      <c r="JC157" s="201"/>
      <c r="JD157" s="201"/>
      <c r="JE157" s="201">
        <f t="shared" si="54"/>
        <v>20</v>
      </c>
      <c r="JF157" s="201"/>
      <c r="JG157" s="201"/>
      <c r="JH157" s="201"/>
      <c r="JI157" s="201"/>
      <c r="JJ157" s="201"/>
      <c r="JK157" s="201"/>
      <c r="JL157" s="201" t="e">
        <f t="shared" si="55"/>
        <v>#REF!</v>
      </c>
      <c r="JM157" s="201"/>
      <c r="JN157" s="201"/>
      <c r="JO157" s="201"/>
      <c r="JP157" s="201"/>
      <c r="JQ157" s="201"/>
      <c r="JR157" s="201"/>
      <c r="JS157" s="201">
        <f t="shared" si="56"/>
        <v>20</v>
      </c>
      <c r="JT157" s="201"/>
      <c r="JU157" s="201"/>
      <c r="JV157" s="201"/>
      <c r="JW157" s="201"/>
      <c r="JX157" s="201"/>
      <c r="JY157" s="201"/>
      <c r="JZ157" s="201">
        <f t="shared" si="57"/>
        <v>0</v>
      </c>
      <c r="KA157" s="201"/>
      <c r="KB157" s="201"/>
      <c r="KC157" s="201"/>
      <c r="KD157" s="201"/>
      <c r="KE157" s="201"/>
      <c r="KF157" s="201"/>
      <c r="KG157" s="201">
        <f t="shared" si="58"/>
        <v>20</v>
      </c>
      <c r="KH157" s="201"/>
      <c r="KI157" s="201"/>
      <c r="KJ157" s="201"/>
      <c r="KK157" s="201"/>
      <c r="KL157" s="201"/>
      <c r="KM157" s="201"/>
      <c r="KN157" s="201">
        <f t="shared" si="59"/>
        <v>0</v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3.8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>
        <f t="shared" si="53"/>
        <v>0</v>
      </c>
      <c r="IY158" s="201"/>
      <c r="IZ158" s="201"/>
      <c r="JA158" s="201"/>
      <c r="JB158" s="201"/>
      <c r="JC158" s="201"/>
      <c r="JD158" s="201"/>
      <c r="JE158" s="201">
        <f t="shared" si="54"/>
        <v>0</v>
      </c>
      <c r="JF158" s="201"/>
      <c r="JG158" s="201"/>
      <c r="JH158" s="201"/>
      <c r="JI158" s="201"/>
      <c r="JJ158" s="201"/>
      <c r="JK158" s="201"/>
      <c r="JL158" s="201" t="e">
        <f t="shared" si="55"/>
        <v>#REF!</v>
      </c>
      <c r="JM158" s="201"/>
      <c r="JN158" s="201"/>
      <c r="JO158" s="201"/>
      <c r="JP158" s="201"/>
      <c r="JQ158" s="201"/>
      <c r="JR158" s="201"/>
      <c r="JS158" s="201">
        <f t="shared" si="56"/>
        <v>0</v>
      </c>
      <c r="JT158" s="201"/>
      <c r="JU158" s="201"/>
      <c r="JV158" s="201"/>
      <c r="JW158" s="201"/>
      <c r="JX158" s="201"/>
      <c r="JY158" s="201"/>
      <c r="JZ158" s="201">
        <f t="shared" si="57"/>
        <v>0</v>
      </c>
      <c r="KA158" s="201"/>
      <c r="KB158" s="201"/>
      <c r="KC158" s="201"/>
      <c r="KD158" s="201"/>
      <c r="KE158" s="201"/>
      <c r="KF158" s="201"/>
      <c r="KG158" s="201">
        <f t="shared" si="58"/>
        <v>0</v>
      </c>
      <c r="KH158" s="201"/>
      <c r="KI158" s="201"/>
      <c r="KJ158" s="201"/>
      <c r="KK158" s="201"/>
      <c r="KL158" s="201"/>
      <c r="KM158" s="201"/>
      <c r="KN158" s="201">
        <f t="shared" si="59"/>
        <v>0</v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3.8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>
        <f t="shared" si="53"/>
        <v>0</v>
      </c>
      <c r="IY159" s="201"/>
      <c r="IZ159" s="201"/>
      <c r="JA159" s="201"/>
      <c r="JB159" s="201"/>
      <c r="JC159" s="201"/>
      <c r="JD159" s="201"/>
      <c r="JE159" s="201">
        <f t="shared" si="54"/>
        <v>20</v>
      </c>
      <c r="JF159" s="201"/>
      <c r="JG159" s="201"/>
      <c r="JH159" s="201"/>
      <c r="JI159" s="201"/>
      <c r="JJ159" s="201"/>
      <c r="JK159" s="201"/>
      <c r="JL159" s="201" t="e">
        <f t="shared" si="55"/>
        <v>#REF!</v>
      </c>
      <c r="JM159" s="201"/>
      <c r="JN159" s="201"/>
      <c r="JO159" s="201"/>
      <c r="JP159" s="201"/>
      <c r="JQ159" s="201"/>
      <c r="JR159" s="201"/>
      <c r="JS159" s="201">
        <f t="shared" si="56"/>
        <v>20</v>
      </c>
      <c r="JT159" s="201"/>
      <c r="JU159" s="201"/>
      <c r="JV159" s="201"/>
      <c r="JW159" s="201"/>
      <c r="JX159" s="201"/>
      <c r="JY159" s="201"/>
      <c r="JZ159" s="201">
        <f t="shared" si="57"/>
        <v>0</v>
      </c>
      <c r="KA159" s="201"/>
      <c r="KB159" s="201"/>
      <c r="KC159" s="201"/>
      <c r="KD159" s="201"/>
      <c r="KE159" s="201"/>
      <c r="KF159" s="201"/>
      <c r="KG159" s="201">
        <f t="shared" si="58"/>
        <v>0</v>
      </c>
      <c r="KH159" s="201"/>
      <c r="KI159" s="201"/>
      <c r="KJ159" s="201"/>
      <c r="KK159" s="201"/>
      <c r="KL159" s="201"/>
      <c r="KM159" s="201"/>
      <c r="KN159" s="201">
        <f t="shared" si="59"/>
        <v>0</v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3.8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>
        <f t="shared" si="53"/>
        <v>0</v>
      </c>
      <c r="IY160" s="201"/>
      <c r="IZ160" s="201"/>
      <c r="JA160" s="201"/>
      <c r="JB160" s="201"/>
      <c r="JC160" s="201"/>
      <c r="JD160" s="201"/>
      <c r="JE160" s="201">
        <f t="shared" si="54"/>
        <v>20</v>
      </c>
      <c r="JF160" s="201"/>
      <c r="JG160" s="201"/>
      <c r="JH160" s="201"/>
      <c r="JI160" s="201"/>
      <c r="JJ160" s="201"/>
      <c r="JK160" s="201"/>
      <c r="JL160" s="201" t="e">
        <f t="shared" si="55"/>
        <v>#REF!</v>
      </c>
      <c r="JM160" s="201"/>
      <c r="JN160" s="201"/>
      <c r="JO160" s="201"/>
      <c r="JP160" s="201"/>
      <c r="JQ160" s="201"/>
      <c r="JR160" s="201"/>
      <c r="JS160" s="201">
        <f t="shared" si="56"/>
        <v>0</v>
      </c>
      <c r="JT160" s="201"/>
      <c r="JU160" s="201"/>
      <c r="JV160" s="201"/>
      <c r="JW160" s="201"/>
      <c r="JX160" s="201"/>
      <c r="JY160" s="201"/>
      <c r="JZ160" s="201">
        <f t="shared" si="57"/>
        <v>0</v>
      </c>
      <c r="KA160" s="201"/>
      <c r="KB160" s="201"/>
      <c r="KC160" s="201"/>
      <c r="KD160" s="201"/>
      <c r="KE160" s="201"/>
      <c r="KF160" s="201"/>
      <c r="KG160" s="201">
        <f t="shared" si="58"/>
        <v>0</v>
      </c>
      <c r="KH160" s="201"/>
      <c r="KI160" s="201"/>
      <c r="KJ160" s="201"/>
      <c r="KK160" s="201"/>
      <c r="KL160" s="201"/>
      <c r="KM160" s="201"/>
      <c r="KN160" s="201">
        <f t="shared" si="59"/>
        <v>0</v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3.8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>
        <f t="shared" si="53"/>
        <v>0</v>
      </c>
      <c r="IY161" s="201"/>
      <c r="IZ161" s="201"/>
      <c r="JA161" s="201"/>
      <c r="JB161" s="201"/>
      <c r="JC161" s="201"/>
      <c r="JD161" s="201"/>
      <c r="JE161" s="201">
        <f t="shared" si="54"/>
        <v>0</v>
      </c>
      <c r="JF161" s="201"/>
      <c r="JG161" s="201"/>
      <c r="JH161" s="201"/>
      <c r="JI161" s="201"/>
      <c r="JJ161" s="201"/>
      <c r="JK161" s="201"/>
      <c r="JL161" s="201" t="e">
        <f t="shared" si="55"/>
        <v>#REF!</v>
      </c>
      <c r="JM161" s="201"/>
      <c r="JN161" s="201"/>
      <c r="JO161" s="201"/>
      <c r="JP161" s="201"/>
      <c r="JQ161" s="201"/>
      <c r="JR161" s="201"/>
      <c r="JS161" s="201">
        <f t="shared" si="56"/>
        <v>0</v>
      </c>
      <c r="JT161" s="201"/>
      <c r="JU161" s="201"/>
      <c r="JV161" s="201"/>
      <c r="JW161" s="201"/>
      <c r="JX161" s="201"/>
      <c r="JY161" s="201"/>
      <c r="JZ161" s="201">
        <f t="shared" si="57"/>
        <v>0</v>
      </c>
      <c r="KA161" s="201"/>
      <c r="KB161" s="201"/>
      <c r="KC161" s="201"/>
      <c r="KD161" s="201"/>
      <c r="KE161" s="201"/>
      <c r="KF161" s="201"/>
      <c r="KG161" s="201">
        <f t="shared" si="58"/>
        <v>0</v>
      </c>
      <c r="KH161" s="201"/>
      <c r="KI161" s="201"/>
      <c r="KJ161" s="201"/>
      <c r="KK161" s="201"/>
      <c r="KL161" s="201"/>
      <c r="KM161" s="201"/>
      <c r="KN161" s="201">
        <f t="shared" si="59"/>
        <v>0</v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3.8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>
        <f t="shared" si="53"/>
        <v>0</v>
      </c>
      <c r="IY162" s="201"/>
      <c r="IZ162" s="201"/>
      <c r="JA162" s="201"/>
      <c r="JB162" s="201"/>
      <c r="JC162" s="201"/>
      <c r="JD162" s="201"/>
      <c r="JE162" s="201">
        <f t="shared" si="54"/>
        <v>0</v>
      </c>
      <c r="JF162" s="201"/>
      <c r="JG162" s="201"/>
      <c r="JH162" s="201"/>
      <c r="JI162" s="201"/>
      <c r="JJ162" s="201"/>
      <c r="JK162" s="201"/>
      <c r="JL162" s="201" t="e">
        <f t="shared" si="55"/>
        <v>#REF!</v>
      </c>
      <c r="JM162" s="201"/>
      <c r="JN162" s="201"/>
      <c r="JO162" s="201"/>
      <c r="JP162" s="201"/>
      <c r="JQ162" s="201"/>
      <c r="JR162" s="201"/>
      <c r="JS162" s="201">
        <f t="shared" si="56"/>
        <v>0</v>
      </c>
      <c r="JT162" s="201"/>
      <c r="JU162" s="201"/>
      <c r="JV162" s="201"/>
      <c r="JW162" s="201"/>
      <c r="JX162" s="201"/>
      <c r="JY162" s="201"/>
      <c r="JZ162" s="201">
        <f t="shared" si="57"/>
        <v>0</v>
      </c>
      <c r="KA162" s="201"/>
      <c r="KB162" s="201"/>
      <c r="KC162" s="201"/>
      <c r="KD162" s="201"/>
      <c r="KE162" s="201"/>
      <c r="KF162" s="201"/>
      <c r="KG162" s="201">
        <f t="shared" si="58"/>
        <v>0</v>
      </c>
      <c r="KH162" s="201"/>
      <c r="KI162" s="201"/>
      <c r="KJ162" s="201"/>
      <c r="KK162" s="201"/>
      <c r="KL162" s="201"/>
      <c r="KM162" s="201"/>
      <c r="KN162" s="201">
        <f t="shared" si="59"/>
        <v>0</v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3.8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>
        <f t="shared" si="53"/>
        <v>0</v>
      </c>
      <c r="IY163" s="201"/>
      <c r="IZ163" s="201"/>
      <c r="JA163" s="201"/>
      <c r="JB163" s="201"/>
      <c r="JC163" s="201"/>
      <c r="JD163" s="201"/>
      <c r="JE163" s="201">
        <f t="shared" si="54"/>
        <v>20</v>
      </c>
      <c r="JF163" s="201"/>
      <c r="JG163" s="201"/>
      <c r="JH163" s="201"/>
      <c r="JI163" s="201"/>
      <c r="JJ163" s="201"/>
      <c r="JK163" s="201"/>
      <c r="JL163" s="201" t="e">
        <f t="shared" si="55"/>
        <v>#REF!</v>
      </c>
      <c r="JM163" s="201"/>
      <c r="JN163" s="201"/>
      <c r="JO163" s="201"/>
      <c r="JP163" s="201"/>
      <c r="JQ163" s="201"/>
      <c r="JR163" s="201"/>
      <c r="JS163" s="201">
        <f t="shared" si="56"/>
        <v>20</v>
      </c>
      <c r="JT163" s="201"/>
      <c r="JU163" s="201"/>
      <c r="JV163" s="201"/>
      <c r="JW163" s="201"/>
      <c r="JX163" s="201"/>
      <c r="JY163" s="201"/>
      <c r="JZ163" s="201">
        <f t="shared" si="57"/>
        <v>0</v>
      </c>
      <c r="KA163" s="201"/>
      <c r="KB163" s="201"/>
      <c r="KC163" s="201"/>
      <c r="KD163" s="201"/>
      <c r="KE163" s="201"/>
      <c r="KF163" s="201"/>
      <c r="KG163" s="201">
        <f t="shared" si="58"/>
        <v>20</v>
      </c>
      <c r="KH163" s="201"/>
      <c r="KI163" s="201"/>
      <c r="KJ163" s="201"/>
      <c r="KK163" s="201"/>
      <c r="KL163" s="201"/>
      <c r="KM163" s="201"/>
      <c r="KN163" s="201">
        <f t="shared" si="59"/>
        <v>0</v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3.8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>
        <f t="shared" si="53"/>
        <v>0</v>
      </c>
      <c r="IY164" s="201"/>
      <c r="IZ164" s="201"/>
      <c r="JA164" s="201"/>
      <c r="JB164" s="201"/>
      <c r="JC164" s="201"/>
      <c r="JD164" s="201"/>
      <c r="JE164" s="201">
        <f t="shared" si="54"/>
        <v>0</v>
      </c>
      <c r="JF164" s="201"/>
      <c r="JG164" s="201"/>
      <c r="JH164" s="201"/>
      <c r="JI164" s="201"/>
      <c r="JJ164" s="201"/>
      <c r="JK164" s="201"/>
      <c r="JL164" s="201" t="e">
        <f t="shared" si="55"/>
        <v>#REF!</v>
      </c>
      <c r="JM164" s="201"/>
      <c r="JN164" s="201"/>
      <c r="JO164" s="201"/>
      <c r="JP164" s="201"/>
      <c r="JQ164" s="201"/>
      <c r="JR164" s="201"/>
      <c r="JS164" s="201">
        <f t="shared" si="56"/>
        <v>0</v>
      </c>
      <c r="JT164" s="201"/>
      <c r="JU164" s="201"/>
      <c r="JV164" s="201"/>
      <c r="JW164" s="201"/>
      <c r="JX164" s="201"/>
      <c r="JY164" s="201"/>
      <c r="JZ164" s="201">
        <f t="shared" si="57"/>
        <v>0</v>
      </c>
      <c r="KA164" s="201"/>
      <c r="KB164" s="201"/>
      <c r="KC164" s="201"/>
      <c r="KD164" s="201"/>
      <c r="KE164" s="201"/>
      <c r="KF164" s="201"/>
      <c r="KG164" s="201">
        <f t="shared" si="58"/>
        <v>20</v>
      </c>
      <c r="KH164" s="201"/>
      <c r="KI164" s="201"/>
      <c r="KJ164" s="201"/>
      <c r="KK164" s="201"/>
      <c r="KL164" s="201"/>
      <c r="KM164" s="201"/>
      <c r="KN164" s="201">
        <f t="shared" si="59"/>
        <v>0</v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3.8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>
        <f t="shared" si="53"/>
        <v>0</v>
      </c>
      <c r="IY165" s="201"/>
      <c r="IZ165" s="201"/>
      <c r="JA165" s="201"/>
      <c r="JB165" s="201"/>
      <c r="JC165" s="201"/>
      <c r="JD165" s="201"/>
      <c r="JE165" s="201">
        <f t="shared" si="54"/>
        <v>20</v>
      </c>
      <c r="JF165" s="201"/>
      <c r="JG165" s="201"/>
      <c r="JH165" s="201"/>
      <c r="JI165" s="201"/>
      <c r="JJ165" s="201"/>
      <c r="JK165" s="201"/>
      <c r="JL165" s="201" t="e">
        <f t="shared" si="55"/>
        <v>#REF!</v>
      </c>
      <c r="JM165" s="201"/>
      <c r="JN165" s="201"/>
      <c r="JO165" s="201"/>
      <c r="JP165" s="201"/>
      <c r="JQ165" s="201"/>
      <c r="JR165" s="201"/>
      <c r="JS165" s="201">
        <f t="shared" si="56"/>
        <v>0</v>
      </c>
      <c r="JT165" s="201"/>
      <c r="JU165" s="201"/>
      <c r="JV165" s="201"/>
      <c r="JW165" s="201"/>
      <c r="JX165" s="201"/>
      <c r="JY165" s="201"/>
      <c r="JZ165" s="201">
        <f t="shared" si="57"/>
        <v>0</v>
      </c>
      <c r="KA165" s="201"/>
      <c r="KB165" s="201"/>
      <c r="KC165" s="201"/>
      <c r="KD165" s="201"/>
      <c r="KE165" s="201"/>
      <c r="KF165" s="201"/>
      <c r="KG165" s="201">
        <f t="shared" si="58"/>
        <v>20</v>
      </c>
      <c r="KH165" s="201"/>
      <c r="KI165" s="201"/>
      <c r="KJ165" s="201"/>
      <c r="KK165" s="201"/>
      <c r="KL165" s="201"/>
      <c r="KM165" s="201"/>
      <c r="KN165" s="201">
        <f t="shared" si="59"/>
        <v>0</v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3.8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>
        <f t="shared" si="53"/>
        <v>0</v>
      </c>
      <c r="IY166" s="201"/>
      <c r="IZ166" s="201"/>
      <c r="JA166" s="201"/>
      <c r="JB166" s="201"/>
      <c r="JC166" s="201"/>
      <c r="JD166" s="201"/>
      <c r="JE166" s="201">
        <f t="shared" si="54"/>
        <v>0</v>
      </c>
      <c r="JF166" s="201"/>
      <c r="JG166" s="201"/>
      <c r="JH166" s="201"/>
      <c r="JI166" s="201"/>
      <c r="JJ166" s="201"/>
      <c r="JK166" s="201"/>
      <c r="JL166" s="201" t="e">
        <f t="shared" si="55"/>
        <v>#REF!</v>
      </c>
      <c r="JM166" s="201"/>
      <c r="JN166" s="201"/>
      <c r="JO166" s="201"/>
      <c r="JP166" s="201"/>
      <c r="JQ166" s="201"/>
      <c r="JR166" s="201"/>
      <c r="JS166" s="201">
        <f t="shared" si="56"/>
        <v>0</v>
      </c>
      <c r="JT166" s="201"/>
      <c r="JU166" s="201"/>
      <c r="JV166" s="201"/>
      <c r="JW166" s="201"/>
      <c r="JX166" s="201"/>
      <c r="JY166" s="201"/>
      <c r="JZ166" s="201">
        <f t="shared" si="57"/>
        <v>0</v>
      </c>
      <c r="KA166" s="201"/>
      <c r="KB166" s="201"/>
      <c r="KC166" s="201"/>
      <c r="KD166" s="201"/>
      <c r="KE166" s="201"/>
      <c r="KF166" s="201"/>
      <c r="KG166" s="201">
        <f t="shared" si="58"/>
        <v>0</v>
      </c>
      <c r="KH166" s="201"/>
      <c r="KI166" s="201"/>
      <c r="KJ166" s="201"/>
      <c r="KK166" s="201"/>
      <c r="KL166" s="201"/>
      <c r="KM166" s="201"/>
      <c r="KN166" s="201">
        <f t="shared" si="59"/>
        <v>0</v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3.8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>
        <f t="shared" si="53"/>
        <v>0</v>
      </c>
      <c r="IY167" s="201"/>
      <c r="IZ167" s="201"/>
      <c r="JA167" s="201"/>
      <c r="JB167" s="201"/>
      <c r="JC167" s="201"/>
      <c r="JD167" s="201"/>
      <c r="JE167" s="201">
        <f t="shared" si="54"/>
        <v>20</v>
      </c>
      <c r="JF167" s="201"/>
      <c r="JG167" s="201"/>
      <c r="JH167" s="201"/>
      <c r="JI167" s="201"/>
      <c r="JJ167" s="201"/>
      <c r="JK167" s="201"/>
      <c r="JL167" s="201" t="e">
        <f t="shared" si="55"/>
        <v>#REF!</v>
      </c>
      <c r="JM167" s="201"/>
      <c r="JN167" s="201"/>
      <c r="JO167" s="201"/>
      <c r="JP167" s="201"/>
      <c r="JQ167" s="201"/>
      <c r="JR167" s="201"/>
      <c r="JS167" s="201">
        <f t="shared" si="56"/>
        <v>0</v>
      </c>
      <c r="JT167" s="201"/>
      <c r="JU167" s="201"/>
      <c r="JV167" s="201"/>
      <c r="JW167" s="201"/>
      <c r="JX167" s="201"/>
      <c r="JY167" s="201"/>
      <c r="JZ167" s="201">
        <f t="shared" si="57"/>
        <v>0</v>
      </c>
      <c r="KA167" s="201"/>
      <c r="KB167" s="201"/>
      <c r="KC167" s="201"/>
      <c r="KD167" s="201"/>
      <c r="KE167" s="201"/>
      <c r="KF167" s="201"/>
      <c r="KG167" s="201">
        <f t="shared" si="58"/>
        <v>20</v>
      </c>
      <c r="KH167" s="201"/>
      <c r="KI167" s="201"/>
      <c r="KJ167" s="201"/>
      <c r="KK167" s="201"/>
      <c r="KL167" s="201"/>
      <c r="KM167" s="201"/>
      <c r="KN167" s="201">
        <f t="shared" si="59"/>
        <v>0</v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3.8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>
        <f t="shared" si="53"/>
        <v>0</v>
      </c>
      <c r="IY168" s="201"/>
      <c r="IZ168" s="201"/>
      <c r="JA168" s="201"/>
      <c r="JB168" s="201"/>
      <c r="JC168" s="201"/>
      <c r="JD168" s="201"/>
      <c r="JE168" s="201">
        <f t="shared" si="54"/>
        <v>0</v>
      </c>
      <c r="JF168" s="201"/>
      <c r="JG168" s="201"/>
      <c r="JH168" s="201"/>
      <c r="JI168" s="201"/>
      <c r="JJ168" s="201"/>
      <c r="JK168" s="201"/>
      <c r="JL168" s="201" t="e">
        <f t="shared" si="55"/>
        <v>#REF!</v>
      </c>
      <c r="JM168" s="201"/>
      <c r="JN168" s="201"/>
      <c r="JO168" s="201"/>
      <c r="JP168" s="201"/>
      <c r="JQ168" s="201"/>
      <c r="JR168" s="201"/>
      <c r="JS168" s="201">
        <f t="shared" si="56"/>
        <v>0</v>
      </c>
      <c r="JT168" s="201"/>
      <c r="JU168" s="201"/>
      <c r="JV168" s="201"/>
      <c r="JW168" s="201"/>
      <c r="JX168" s="201"/>
      <c r="JY168" s="201"/>
      <c r="JZ168" s="201">
        <f t="shared" si="57"/>
        <v>0</v>
      </c>
      <c r="KA168" s="201"/>
      <c r="KB168" s="201"/>
      <c r="KC168" s="201"/>
      <c r="KD168" s="201"/>
      <c r="KE168" s="201"/>
      <c r="KF168" s="201"/>
      <c r="KG168" s="201">
        <f t="shared" si="58"/>
        <v>40</v>
      </c>
      <c r="KH168" s="201"/>
      <c r="KI168" s="201"/>
      <c r="KJ168" s="201"/>
      <c r="KK168" s="201"/>
      <c r="KL168" s="201"/>
      <c r="KM168" s="201"/>
      <c r="KN168" s="201">
        <f t="shared" si="59"/>
        <v>0</v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3.8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>
        <f t="shared" si="53"/>
        <v>0</v>
      </c>
      <c r="IY169" s="201"/>
      <c r="IZ169" s="201"/>
      <c r="JA169" s="201"/>
      <c r="JB169" s="201"/>
      <c r="JC169" s="201"/>
      <c r="JD169" s="201"/>
      <c r="JE169" s="201">
        <f t="shared" si="54"/>
        <v>20</v>
      </c>
      <c r="JF169" s="201"/>
      <c r="JG169" s="201"/>
      <c r="JH169" s="201"/>
      <c r="JI169" s="201"/>
      <c r="JJ169" s="201"/>
      <c r="JK169" s="201"/>
      <c r="JL169" s="201" t="e">
        <f t="shared" si="55"/>
        <v>#REF!</v>
      </c>
      <c r="JM169" s="201"/>
      <c r="JN169" s="201"/>
      <c r="JO169" s="201"/>
      <c r="JP169" s="201"/>
      <c r="JQ169" s="201"/>
      <c r="JR169" s="201"/>
      <c r="JS169" s="201">
        <f t="shared" si="56"/>
        <v>0</v>
      </c>
      <c r="JT169" s="201"/>
      <c r="JU169" s="201"/>
      <c r="JV169" s="201"/>
      <c r="JW169" s="201"/>
      <c r="JX169" s="201"/>
      <c r="JY169" s="201"/>
      <c r="JZ169" s="201">
        <f t="shared" si="57"/>
        <v>0</v>
      </c>
      <c r="KA169" s="201"/>
      <c r="KB169" s="201"/>
      <c r="KC169" s="201"/>
      <c r="KD169" s="201"/>
      <c r="KE169" s="201"/>
      <c r="KF169" s="201"/>
      <c r="KG169" s="201">
        <f t="shared" si="58"/>
        <v>20</v>
      </c>
      <c r="KH169" s="201"/>
      <c r="KI169" s="201"/>
      <c r="KJ169" s="201"/>
      <c r="KK169" s="201"/>
      <c r="KL169" s="201"/>
      <c r="KM169" s="201"/>
      <c r="KN169" s="201">
        <f t="shared" si="59"/>
        <v>0</v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3.8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>
        <f t="shared" si="53"/>
        <v>0</v>
      </c>
      <c r="IY170" s="201"/>
      <c r="IZ170" s="201"/>
      <c r="JA170" s="201"/>
      <c r="JB170" s="201"/>
      <c r="JC170" s="201"/>
      <c r="JD170" s="201"/>
      <c r="JE170" s="201">
        <f t="shared" si="54"/>
        <v>0</v>
      </c>
      <c r="JF170" s="201"/>
      <c r="JG170" s="201"/>
      <c r="JH170" s="201"/>
      <c r="JI170" s="201"/>
      <c r="JJ170" s="201"/>
      <c r="JK170" s="201"/>
      <c r="JL170" s="201" t="e">
        <f t="shared" si="55"/>
        <v>#REF!</v>
      </c>
      <c r="JM170" s="201"/>
      <c r="JN170" s="201"/>
      <c r="JO170" s="201"/>
      <c r="JP170" s="201"/>
      <c r="JQ170" s="201"/>
      <c r="JR170" s="201"/>
      <c r="JS170" s="201">
        <f t="shared" si="56"/>
        <v>0</v>
      </c>
      <c r="JT170" s="201"/>
      <c r="JU170" s="201"/>
      <c r="JV170" s="201"/>
      <c r="JW170" s="201"/>
      <c r="JX170" s="201"/>
      <c r="JY170" s="201"/>
      <c r="JZ170" s="201">
        <f t="shared" si="57"/>
        <v>0</v>
      </c>
      <c r="KA170" s="201"/>
      <c r="KB170" s="201"/>
      <c r="KC170" s="201"/>
      <c r="KD170" s="201"/>
      <c r="KE170" s="201"/>
      <c r="KF170" s="201"/>
      <c r="KG170" s="201">
        <f t="shared" si="58"/>
        <v>0</v>
      </c>
      <c r="KH170" s="201"/>
      <c r="KI170" s="201"/>
      <c r="KJ170" s="201"/>
      <c r="KK170" s="201"/>
      <c r="KL170" s="201"/>
      <c r="KM170" s="201"/>
      <c r="KN170" s="201">
        <f t="shared" si="59"/>
        <v>0</v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3.8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>
        <f t="shared" si="53"/>
        <v>0</v>
      </c>
      <c r="IY171" s="201"/>
      <c r="IZ171" s="201"/>
      <c r="JA171" s="201"/>
      <c r="JB171" s="201"/>
      <c r="JC171" s="201"/>
      <c r="JD171" s="201"/>
      <c r="JE171" s="201">
        <f t="shared" si="54"/>
        <v>0</v>
      </c>
      <c r="JF171" s="201"/>
      <c r="JG171" s="201"/>
      <c r="JH171" s="201"/>
      <c r="JI171" s="201"/>
      <c r="JJ171" s="201"/>
      <c r="JK171" s="201"/>
      <c r="JL171" s="201" t="e">
        <f t="shared" si="55"/>
        <v>#REF!</v>
      </c>
      <c r="JM171" s="201"/>
      <c r="JN171" s="201"/>
      <c r="JO171" s="201"/>
      <c r="JP171" s="201"/>
      <c r="JQ171" s="201"/>
      <c r="JR171" s="201"/>
      <c r="JS171" s="201">
        <f t="shared" si="56"/>
        <v>0</v>
      </c>
      <c r="JT171" s="201"/>
      <c r="JU171" s="201"/>
      <c r="JV171" s="201"/>
      <c r="JW171" s="201"/>
      <c r="JX171" s="201"/>
      <c r="JY171" s="201"/>
      <c r="JZ171" s="201">
        <f t="shared" si="57"/>
        <v>0</v>
      </c>
      <c r="KA171" s="201"/>
      <c r="KB171" s="201"/>
      <c r="KC171" s="201"/>
      <c r="KD171" s="201"/>
      <c r="KE171" s="201"/>
      <c r="KF171" s="201"/>
      <c r="KG171" s="201">
        <f t="shared" si="58"/>
        <v>0</v>
      </c>
      <c r="KH171" s="201"/>
      <c r="KI171" s="201"/>
      <c r="KJ171" s="201"/>
      <c r="KK171" s="201"/>
      <c r="KL171" s="201"/>
      <c r="KM171" s="201"/>
      <c r="KN171" s="201">
        <f t="shared" si="59"/>
        <v>0</v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3.8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>
        <f t="shared" si="53"/>
        <v>0</v>
      </c>
      <c r="IY172" s="201"/>
      <c r="IZ172" s="201"/>
      <c r="JA172" s="201"/>
      <c r="JB172" s="201"/>
      <c r="JC172" s="201"/>
      <c r="JD172" s="201"/>
      <c r="JE172" s="201">
        <f t="shared" si="54"/>
        <v>0</v>
      </c>
      <c r="JF172" s="201"/>
      <c r="JG172" s="201"/>
      <c r="JH172" s="201"/>
      <c r="JI172" s="201"/>
      <c r="JJ172" s="201"/>
      <c r="JK172" s="201"/>
      <c r="JL172" s="201" t="e">
        <f t="shared" si="55"/>
        <v>#REF!</v>
      </c>
      <c r="JM172" s="201"/>
      <c r="JN172" s="201"/>
      <c r="JO172" s="201"/>
      <c r="JP172" s="201"/>
      <c r="JQ172" s="201"/>
      <c r="JR172" s="201"/>
      <c r="JS172" s="201">
        <f t="shared" si="56"/>
        <v>0</v>
      </c>
      <c r="JT172" s="201"/>
      <c r="JU172" s="201"/>
      <c r="JV172" s="201"/>
      <c r="JW172" s="201"/>
      <c r="JX172" s="201"/>
      <c r="JY172" s="201"/>
      <c r="JZ172" s="201">
        <f t="shared" si="57"/>
        <v>0</v>
      </c>
      <c r="KA172" s="201"/>
      <c r="KB172" s="201"/>
      <c r="KC172" s="201"/>
      <c r="KD172" s="201"/>
      <c r="KE172" s="201"/>
      <c r="KF172" s="201"/>
      <c r="KG172" s="201">
        <f t="shared" si="58"/>
        <v>20</v>
      </c>
      <c r="KH172" s="201"/>
      <c r="KI172" s="201"/>
      <c r="KJ172" s="201"/>
      <c r="KK172" s="201"/>
      <c r="KL172" s="201"/>
      <c r="KM172" s="201"/>
      <c r="KN172" s="201">
        <f t="shared" si="59"/>
        <v>0</v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3.8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>
        <f t="shared" si="53"/>
        <v>0</v>
      </c>
      <c r="IY173" s="201"/>
      <c r="IZ173" s="201"/>
      <c r="JA173" s="201"/>
      <c r="JB173" s="201"/>
      <c r="JC173" s="201"/>
      <c r="JD173" s="201"/>
      <c r="JE173" s="201">
        <f t="shared" si="54"/>
        <v>0</v>
      </c>
      <c r="JF173" s="201"/>
      <c r="JG173" s="201"/>
      <c r="JH173" s="201"/>
      <c r="JI173" s="201"/>
      <c r="JJ173" s="201"/>
      <c r="JK173" s="201"/>
      <c r="JL173" s="201" t="e">
        <f t="shared" si="55"/>
        <v>#REF!</v>
      </c>
      <c r="JM173" s="201"/>
      <c r="JN173" s="201"/>
      <c r="JO173" s="201"/>
      <c r="JP173" s="201"/>
      <c r="JQ173" s="201"/>
      <c r="JR173" s="201"/>
      <c r="JS173" s="201">
        <f t="shared" si="56"/>
        <v>0</v>
      </c>
      <c r="JT173" s="201"/>
      <c r="JU173" s="201"/>
      <c r="JV173" s="201"/>
      <c r="JW173" s="201"/>
      <c r="JX173" s="201"/>
      <c r="JY173" s="201"/>
      <c r="JZ173" s="201">
        <f t="shared" si="57"/>
        <v>0</v>
      </c>
      <c r="KA173" s="201"/>
      <c r="KB173" s="201"/>
      <c r="KC173" s="201"/>
      <c r="KD173" s="201"/>
      <c r="KE173" s="201"/>
      <c r="KF173" s="201"/>
      <c r="KG173" s="201">
        <f t="shared" si="58"/>
        <v>0</v>
      </c>
      <c r="KH173" s="201"/>
      <c r="KI173" s="201"/>
      <c r="KJ173" s="201"/>
      <c r="KK173" s="201"/>
      <c r="KL173" s="201"/>
      <c r="KM173" s="201"/>
      <c r="KN173" s="201">
        <f t="shared" si="59"/>
        <v>0</v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3.8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>
        <f t="shared" si="53"/>
        <v>0</v>
      </c>
      <c r="IY174" s="201"/>
      <c r="IZ174" s="201"/>
      <c r="JA174" s="201"/>
      <c r="JB174" s="201"/>
      <c r="JC174" s="201"/>
      <c r="JD174" s="201"/>
      <c r="JE174" s="201">
        <f t="shared" si="54"/>
        <v>0</v>
      </c>
      <c r="JF174" s="201"/>
      <c r="JG174" s="201"/>
      <c r="JH174" s="201"/>
      <c r="JI174" s="201"/>
      <c r="JJ174" s="201"/>
      <c r="JK174" s="201"/>
      <c r="JL174" s="201" t="e">
        <f t="shared" si="55"/>
        <v>#REF!</v>
      </c>
      <c r="JM174" s="201"/>
      <c r="JN174" s="201"/>
      <c r="JO174" s="201"/>
      <c r="JP174" s="201"/>
      <c r="JQ174" s="201"/>
      <c r="JR174" s="201"/>
      <c r="JS174" s="201">
        <f t="shared" si="56"/>
        <v>0</v>
      </c>
      <c r="JT174" s="201"/>
      <c r="JU174" s="201"/>
      <c r="JV174" s="201"/>
      <c r="JW174" s="201"/>
      <c r="JX174" s="201"/>
      <c r="JY174" s="201"/>
      <c r="JZ174" s="201">
        <f t="shared" si="57"/>
        <v>0</v>
      </c>
      <c r="KA174" s="201"/>
      <c r="KB174" s="201"/>
      <c r="KC174" s="201"/>
      <c r="KD174" s="201"/>
      <c r="KE174" s="201"/>
      <c r="KF174" s="201"/>
      <c r="KG174" s="201">
        <f t="shared" si="58"/>
        <v>0</v>
      </c>
      <c r="KH174" s="201"/>
      <c r="KI174" s="201"/>
      <c r="KJ174" s="201"/>
      <c r="KK174" s="201"/>
      <c r="KL174" s="201"/>
      <c r="KM174" s="201"/>
      <c r="KN174" s="201">
        <f t="shared" si="59"/>
        <v>0</v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3.8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>
        <f t="shared" ref="IX175:IX188" si="150">IX77</f>
        <v>0</v>
      </c>
      <c r="IY175" s="201"/>
      <c r="IZ175" s="201"/>
      <c r="JA175" s="201"/>
      <c r="JB175" s="201"/>
      <c r="JC175" s="201"/>
      <c r="JD175" s="201"/>
      <c r="JE175" s="201">
        <f t="shared" ref="JE175:JE188" si="151">JE77</f>
        <v>20</v>
      </c>
      <c r="JF175" s="201"/>
      <c r="JG175" s="201"/>
      <c r="JH175" s="201"/>
      <c r="JI175" s="201"/>
      <c r="JJ175" s="201"/>
      <c r="JK175" s="201"/>
      <c r="JL175" s="201" t="e">
        <f t="shared" ref="JL175:JL188" si="152">JL77</f>
        <v>#REF!</v>
      </c>
      <c r="JM175" s="201"/>
      <c r="JN175" s="201"/>
      <c r="JO175" s="201"/>
      <c r="JP175" s="201"/>
      <c r="JQ175" s="201"/>
      <c r="JR175" s="201"/>
      <c r="JS175" s="201">
        <f t="shared" ref="JS175:JS188" si="153">JS77</f>
        <v>20</v>
      </c>
      <c r="JT175" s="201"/>
      <c r="JU175" s="201"/>
      <c r="JV175" s="201"/>
      <c r="JW175" s="201"/>
      <c r="JX175" s="201"/>
      <c r="JY175" s="201"/>
      <c r="JZ175" s="201">
        <f t="shared" ref="JZ175:JZ188" si="154">JZ77</f>
        <v>0</v>
      </c>
      <c r="KA175" s="201"/>
      <c r="KB175" s="201"/>
      <c r="KC175" s="201"/>
      <c r="KD175" s="201"/>
      <c r="KE175" s="201"/>
      <c r="KF175" s="201"/>
      <c r="KG175" s="201">
        <f t="shared" ref="KG175:KG188" si="155">KG77</f>
        <v>20</v>
      </c>
      <c r="KH175" s="201"/>
      <c r="KI175" s="201"/>
      <c r="KJ175" s="201"/>
      <c r="KK175" s="201"/>
      <c r="KL175" s="201"/>
      <c r="KM175" s="201"/>
      <c r="KN175" s="201">
        <f t="shared" ref="KN175:KN188" si="156">KN77</f>
        <v>0</v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3.8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>
        <f t="shared" si="150"/>
        <v>0</v>
      </c>
      <c r="IY176" s="201"/>
      <c r="IZ176" s="201"/>
      <c r="JA176" s="201"/>
      <c r="JB176" s="201"/>
      <c r="JC176" s="201"/>
      <c r="JD176" s="201"/>
      <c r="JE176" s="201">
        <f t="shared" si="151"/>
        <v>0</v>
      </c>
      <c r="JF176" s="201"/>
      <c r="JG176" s="201"/>
      <c r="JH176" s="201"/>
      <c r="JI176" s="201"/>
      <c r="JJ176" s="201"/>
      <c r="JK176" s="201"/>
      <c r="JL176" s="201" t="e">
        <f t="shared" si="152"/>
        <v>#REF!</v>
      </c>
      <c r="JM176" s="201"/>
      <c r="JN176" s="201"/>
      <c r="JO176" s="201"/>
      <c r="JP176" s="201"/>
      <c r="JQ176" s="201"/>
      <c r="JR176" s="201"/>
      <c r="JS176" s="201">
        <f t="shared" si="153"/>
        <v>0</v>
      </c>
      <c r="JT176" s="201"/>
      <c r="JU176" s="201"/>
      <c r="JV176" s="201"/>
      <c r="JW176" s="201"/>
      <c r="JX176" s="201"/>
      <c r="JY176" s="201"/>
      <c r="JZ176" s="201">
        <f t="shared" si="154"/>
        <v>0</v>
      </c>
      <c r="KA176" s="201"/>
      <c r="KB176" s="201"/>
      <c r="KC176" s="201"/>
      <c r="KD176" s="201"/>
      <c r="KE176" s="201"/>
      <c r="KF176" s="201"/>
      <c r="KG176" s="201">
        <f t="shared" si="155"/>
        <v>0</v>
      </c>
      <c r="KH176" s="201"/>
      <c r="KI176" s="201"/>
      <c r="KJ176" s="201"/>
      <c r="KK176" s="201"/>
      <c r="KL176" s="201"/>
      <c r="KM176" s="201"/>
      <c r="KN176" s="201">
        <f t="shared" si="156"/>
        <v>0</v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3.8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>
        <f t="shared" si="150"/>
        <v>0</v>
      </c>
      <c r="IY177" s="201"/>
      <c r="IZ177" s="201"/>
      <c r="JA177" s="201"/>
      <c r="JB177" s="201"/>
      <c r="JC177" s="201"/>
      <c r="JD177" s="201"/>
      <c r="JE177" s="201">
        <f t="shared" si="151"/>
        <v>20</v>
      </c>
      <c r="JF177" s="201"/>
      <c r="JG177" s="201"/>
      <c r="JH177" s="201"/>
      <c r="JI177" s="201"/>
      <c r="JJ177" s="201"/>
      <c r="JK177" s="201"/>
      <c r="JL177" s="201" t="e">
        <f t="shared" si="152"/>
        <v>#REF!</v>
      </c>
      <c r="JM177" s="201"/>
      <c r="JN177" s="201"/>
      <c r="JO177" s="201"/>
      <c r="JP177" s="201"/>
      <c r="JQ177" s="201"/>
      <c r="JR177" s="201"/>
      <c r="JS177" s="201">
        <f t="shared" si="153"/>
        <v>0</v>
      </c>
      <c r="JT177" s="201"/>
      <c r="JU177" s="201"/>
      <c r="JV177" s="201"/>
      <c r="JW177" s="201"/>
      <c r="JX177" s="201"/>
      <c r="JY177" s="201"/>
      <c r="JZ177" s="201">
        <f t="shared" si="154"/>
        <v>0</v>
      </c>
      <c r="KA177" s="201"/>
      <c r="KB177" s="201"/>
      <c r="KC177" s="201"/>
      <c r="KD177" s="201"/>
      <c r="KE177" s="201"/>
      <c r="KF177" s="201"/>
      <c r="KG177" s="201">
        <f t="shared" si="155"/>
        <v>20</v>
      </c>
      <c r="KH177" s="201"/>
      <c r="KI177" s="201"/>
      <c r="KJ177" s="201"/>
      <c r="KK177" s="201"/>
      <c r="KL177" s="201"/>
      <c r="KM177" s="201"/>
      <c r="KN177" s="201">
        <f t="shared" si="156"/>
        <v>0</v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3.8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>
        <f t="shared" si="150"/>
        <v>0</v>
      </c>
      <c r="IY178" s="201"/>
      <c r="IZ178" s="201"/>
      <c r="JA178" s="201"/>
      <c r="JB178" s="201"/>
      <c r="JC178" s="201"/>
      <c r="JD178" s="201"/>
      <c r="JE178" s="201">
        <f t="shared" si="151"/>
        <v>0</v>
      </c>
      <c r="JF178" s="201"/>
      <c r="JG178" s="201"/>
      <c r="JH178" s="201"/>
      <c r="JI178" s="201"/>
      <c r="JJ178" s="201"/>
      <c r="JK178" s="201"/>
      <c r="JL178" s="201" t="e">
        <f t="shared" si="152"/>
        <v>#REF!</v>
      </c>
      <c r="JM178" s="201"/>
      <c r="JN178" s="201"/>
      <c r="JO178" s="201"/>
      <c r="JP178" s="201"/>
      <c r="JQ178" s="201"/>
      <c r="JR178" s="201"/>
      <c r="JS178" s="201">
        <f t="shared" si="153"/>
        <v>0</v>
      </c>
      <c r="JT178" s="201"/>
      <c r="JU178" s="201"/>
      <c r="JV178" s="201"/>
      <c r="JW178" s="201"/>
      <c r="JX178" s="201"/>
      <c r="JY178" s="201"/>
      <c r="JZ178" s="201">
        <f t="shared" si="154"/>
        <v>0</v>
      </c>
      <c r="KA178" s="201"/>
      <c r="KB178" s="201"/>
      <c r="KC178" s="201"/>
      <c r="KD178" s="201"/>
      <c r="KE178" s="201"/>
      <c r="KF178" s="201"/>
      <c r="KG178" s="201">
        <f t="shared" si="155"/>
        <v>0</v>
      </c>
      <c r="KH178" s="201"/>
      <c r="KI178" s="201"/>
      <c r="KJ178" s="201"/>
      <c r="KK178" s="201"/>
      <c r="KL178" s="201"/>
      <c r="KM178" s="201"/>
      <c r="KN178" s="201">
        <f t="shared" si="156"/>
        <v>0</v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3.8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>
        <f t="shared" si="150"/>
        <v>0</v>
      </c>
      <c r="IY179" s="201"/>
      <c r="IZ179" s="201"/>
      <c r="JA179" s="201"/>
      <c r="JB179" s="201"/>
      <c r="JC179" s="201"/>
      <c r="JD179" s="201"/>
      <c r="JE179" s="201">
        <f t="shared" si="151"/>
        <v>20</v>
      </c>
      <c r="JF179" s="201"/>
      <c r="JG179" s="201"/>
      <c r="JH179" s="201"/>
      <c r="JI179" s="201"/>
      <c r="JJ179" s="201"/>
      <c r="JK179" s="201"/>
      <c r="JL179" s="201" t="e">
        <f t="shared" si="152"/>
        <v>#REF!</v>
      </c>
      <c r="JM179" s="201"/>
      <c r="JN179" s="201"/>
      <c r="JO179" s="201"/>
      <c r="JP179" s="201"/>
      <c r="JQ179" s="201"/>
      <c r="JR179" s="201"/>
      <c r="JS179" s="201">
        <f t="shared" si="153"/>
        <v>20</v>
      </c>
      <c r="JT179" s="201"/>
      <c r="JU179" s="201"/>
      <c r="JV179" s="201"/>
      <c r="JW179" s="201"/>
      <c r="JX179" s="201"/>
      <c r="JY179" s="201"/>
      <c r="JZ179" s="201">
        <f t="shared" si="154"/>
        <v>0</v>
      </c>
      <c r="KA179" s="201"/>
      <c r="KB179" s="201"/>
      <c r="KC179" s="201"/>
      <c r="KD179" s="201"/>
      <c r="KE179" s="201"/>
      <c r="KF179" s="201"/>
      <c r="KG179" s="201">
        <f t="shared" si="155"/>
        <v>20</v>
      </c>
      <c r="KH179" s="201"/>
      <c r="KI179" s="201"/>
      <c r="KJ179" s="201"/>
      <c r="KK179" s="201"/>
      <c r="KL179" s="201"/>
      <c r="KM179" s="201"/>
      <c r="KN179" s="201">
        <f t="shared" si="156"/>
        <v>0</v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3.8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>
        <f t="shared" si="150"/>
        <v>0</v>
      </c>
      <c r="IY180" s="201"/>
      <c r="IZ180" s="201"/>
      <c r="JA180" s="201"/>
      <c r="JB180" s="201"/>
      <c r="JC180" s="201"/>
      <c r="JD180" s="201"/>
      <c r="JE180" s="201">
        <f t="shared" si="151"/>
        <v>20</v>
      </c>
      <c r="JF180" s="201"/>
      <c r="JG180" s="201"/>
      <c r="JH180" s="201"/>
      <c r="JI180" s="201"/>
      <c r="JJ180" s="201"/>
      <c r="JK180" s="201"/>
      <c r="JL180" s="201" t="e">
        <f t="shared" si="152"/>
        <v>#REF!</v>
      </c>
      <c r="JM180" s="201"/>
      <c r="JN180" s="201"/>
      <c r="JO180" s="201"/>
      <c r="JP180" s="201"/>
      <c r="JQ180" s="201"/>
      <c r="JR180" s="201"/>
      <c r="JS180" s="201">
        <f t="shared" si="153"/>
        <v>0</v>
      </c>
      <c r="JT180" s="201"/>
      <c r="JU180" s="201"/>
      <c r="JV180" s="201"/>
      <c r="JW180" s="201"/>
      <c r="JX180" s="201"/>
      <c r="JY180" s="201"/>
      <c r="JZ180" s="201">
        <f t="shared" si="154"/>
        <v>0</v>
      </c>
      <c r="KA180" s="201"/>
      <c r="KB180" s="201"/>
      <c r="KC180" s="201"/>
      <c r="KD180" s="201"/>
      <c r="KE180" s="201"/>
      <c r="KF180" s="201"/>
      <c r="KG180" s="201">
        <f t="shared" si="155"/>
        <v>0</v>
      </c>
      <c r="KH180" s="201"/>
      <c r="KI180" s="201"/>
      <c r="KJ180" s="201"/>
      <c r="KK180" s="201"/>
      <c r="KL180" s="201"/>
      <c r="KM180" s="201"/>
      <c r="KN180" s="201">
        <f t="shared" si="156"/>
        <v>0</v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3.8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>
        <f t="shared" si="150"/>
        <v>0</v>
      </c>
      <c r="IY181" s="201"/>
      <c r="IZ181" s="201"/>
      <c r="JA181" s="201"/>
      <c r="JB181" s="201"/>
      <c r="JC181" s="201"/>
      <c r="JD181" s="201"/>
      <c r="JE181" s="201">
        <f t="shared" si="151"/>
        <v>20</v>
      </c>
      <c r="JF181" s="201"/>
      <c r="JG181" s="201"/>
      <c r="JH181" s="201"/>
      <c r="JI181" s="201"/>
      <c r="JJ181" s="201"/>
      <c r="JK181" s="201"/>
      <c r="JL181" s="201" t="e">
        <f t="shared" si="152"/>
        <v>#REF!</v>
      </c>
      <c r="JM181" s="201"/>
      <c r="JN181" s="201"/>
      <c r="JO181" s="201"/>
      <c r="JP181" s="201"/>
      <c r="JQ181" s="201"/>
      <c r="JR181" s="201"/>
      <c r="JS181" s="201">
        <f t="shared" si="153"/>
        <v>20</v>
      </c>
      <c r="JT181" s="201"/>
      <c r="JU181" s="201"/>
      <c r="JV181" s="201"/>
      <c r="JW181" s="201"/>
      <c r="JX181" s="201"/>
      <c r="JY181" s="201"/>
      <c r="JZ181" s="201">
        <f t="shared" si="154"/>
        <v>0</v>
      </c>
      <c r="KA181" s="201"/>
      <c r="KB181" s="201"/>
      <c r="KC181" s="201"/>
      <c r="KD181" s="201"/>
      <c r="KE181" s="201"/>
      <c r="KF181" s="201"/>
      <c r="KG181" s="201">
        <f t="shared" si="155"/>
        <v>20</v>
      </c>
      <c r="KH181" s="201"/>
      <c r="KI181" s="201"/>
      <c r="KJ181" s="201"/>
      <c r="KK181" s="201"/>
      <c r="KL181" s="201"/>
      <c r="KM181" s="201"/>
      <c r="KN181" s="201">
        <f t="shared" si="156"/>
        <v>0</v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3.8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>
        <f t="shared" si="150"/>
        <v>0</v>
      </c>
      <c r="IY182" s="201"/>
      <c r="IZ182" s="201"/>
      <c r="JA182" s="201"/>
      <c r="JB182" s="201"/>
      <c r="JC182" s="201"/>
      <c r="JD182" s="201"/>
      <c r="JE182" s="201">
        <f t="shared" si="151"/>
        <v>20</v>
      </c>
      <c r="JF182" s="201"/>
      <c r="JG182" s="201"/>
      <c r="JH182" s="201"/>
      <c r="JI182" s="201"/>
      <c r="JJ182" s="201"/>
      <c r="JK182" s="201"/>
      <c r="JL182" s="201" t="e">
        <f t="shared" si="152"/>
        <v>#REF!</v>
      </c>
      <c r="JM182" s="201"/>
      <c r="JN182" s="201"/>
      <c r="JO182" s="201"/>
      <c r="JP182" s="201"/>
      <c r="JQ182" s="201"/>
      <c r="JR182" s="201"/>
      <c r="JS182" s="201">
        <f t="shared" si="153"/>
        <v>20</v>
      </c>
      <c r="JT182" s="201"/>
      <c r="JU182" s="201"/>
      <c r="JV182" s="201"/>
      <c r="JW182" s="201"/>
      <c r="JX182" s="201"/>
      <c r="JY182" s="201"/>
      <c r="JZ182" s="201">
        <f t="shared" si="154"/>
        <v>0</v>
      </c>
      <c r="KA182" s="201"/>
      <c r="KB182" s="201"/>
      <c r="KC182" s="201"/>
      <c r="KD182" s="201"/>
      <c r="KE182" s="201"/>
      <c r="KF182" s="201"/>
      <c r="KG182" s="201">
        <f t="shared" si="155"/>
        <v>20</v>
      </c>
      <c r="KH182" s="201"/>
      <c r="KI182" s="201"/>
      <c r="KJ182" s="201"/>
      <c r="KK182" s="201"/>
      <c r="KL182" s="201"/>
      <c r="KM182" s="201"/>
      <c r="KN182" s="201">
        <f t="shared" si="156"/>
        <v>0</v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3.8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3.8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3.8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3.8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3.8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3.8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3.8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>
        <f>IY12</f>
        <v>0</v>
      </c>
      <c r="IZ189" s="201"/>
      <c r="JA189" s="201"/>
      <c r="JB189" s="201"/>
      <c r="JC189" s="201"/>
      <c r="JD189" s="201"/>
      <c r="JE189" s="201"/>
      <c r="JF189" s="201">
        <f>JF12</f>
        <v>0</v>
      </c>
      <c r="JG189" s="201"/>
      <c r="JH189" s="201"/>
      <c r="JI189" s="203"/>
      <c r="JJ189" s="201"/>
      <c r="JK189" s="201"/>
      <c r="JL189" s="201"/>
      <c r="JM189" s="201" t="e">
        <f>JM12</f>
        <v>#REF!</v>
      </c>
      <c r="JN189" s="201"/>
      <c r="JO189" s="201"/>
      <c r="JP189" s="203"/>
      <c r="JQ189" s="201"/>
      <c r="JR189" s="201"/>
      <c r="JS189" s="201"/>
      <c r="JT189" s="201">
        <f>JT12</f>
        <v>20</v>
      </c>
      <c r="JU189" s="201"/>
      <c r="JV189" s="201"/>
      <c r="JW189" s="203"/>
      <c r="JX189" s="201"/>
      <c r="JY189" s="201"/>
      <c r="JZ189" s="201"/>
      <c r="KA189" s="201">
        <f>KA12</f>
        <v>0</v>
      </c>
      <c r="KB189" s="201"/>
      <c r="KC189" s="201"/>
      <c r="KD189" s="203"/>
      <c r="KE189" s="201"/>
      <c r="KF189" s="201"/>
      <c r="KG189" s="201"/>
      <c r="KH189" s="201">
        <f>KH12</f>
        <v>0</v>
      </c>
      <c r="KI189" s="201"/>
      <c r="KJ189" s="201"/>
      <c r="KK189" s="203"/>
      <c r="KL189" s="201"/>
      <c r="KM189" s="201"/>
      <c r="KN189" s="201"/>
      <c r="KO189" s="201">
        <f>KO12</f>
        <v>0</v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3.8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>
        <f t="shared" ref="IY190:IY253" si="216">IY13</f>
        <v>0</v>
      </c>
      <c r="IZ190" s="201"/>
      <c r="JA190" s="201"/>
      <c r="JB190" s="201"/>
      <c r="JC190" s="201"/>
      <c r="JD190" s="201"/>
      <c r="JE190" s="201"/>
      <c r="JF190" s="201">
        <f t="shared" ref="JF190:JF253" si="217">JF13</f>
        <v>0</v>
      </c>
      <c r="JG190" s="201"/>
      <c r="JH190" s="201"/>
      <c r="JI190" s="203"/>
      <c r="JJ190" s="201"/>
      <c r="JK190" s="201"/>
      <c r="JL190" s="201"/>
      <c r="JM190" s="201" t="e">
        <f t="shared" ref="JM190:JM253" si="218">JM13</f>
        <v>#REF!</v>
      </c>
      <c r="JN190" s="201"/>
      <c r="JO190" s="201"/>
      <c r="JP190" s="203"/>
      <c r="JQ190" s="201"/>
      <c r="JR190" s="201"/>
      <c r="JS190" s="201"/>
      <c r="JT190" s="201">
        <f t="shared" ref="JT190:JT253" si="219">JT13</f>
        <v>0</v>
      </c>
      <c r="JU190" s="201"/>
      <c r="JV190" s="201"/>
      <c r="JW190" s="203"/>
      <c r="JX190" s="201"/>
      <c r="JY190" s="201"/>
      <c r="JZ190" s="201"/>
      <c r="KA190" s="201">
        <f t="shared" ref="KA190:KA253" si="220">KA13</f>
        <v>0</v>
      </c>
      <c r="KB190" s="201"/>
      <c r="KC190" s="201"/>
      <c r="KD190" s="203"/>
      <c r="KE190" s="201"/>
      <c r="KF190" s="201"/>
      <c r="KG190" s="201"/>
      <c r="KH190" s="201">
        <f t="shared" ref="KH190:KH253" si="221">KH13</f>
        <v>0</v>
      </c>
      <c r="KI190" s="201"/>
      <c r="KJ190" s="201"/>
      <c r="KK190" s="203"/>
      <c r="KL190" s="201"/>
      <c r="KM190" s="201"/>
      <c r="KN190" s="201"/>
      <c r="KO190" s="201">
        <f t="shared" ref="KO190:KO253" si="222">KO13</f>
        <v>0</v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3.8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>
        <f t="shared" si="216"/>
        <v>0</v>
      </c>
      <c r="IZ191" s="201"/>
      <c r="JA191" s="201"/>
      <c r="JB191" s="201"/>
      <c r="JC191" s="201"/>
      <c r="JD191" s="201"/>
      <c r="JE191" s="201"/>
      <c r="JF191" s="201">
        <f t="shared" si="217"/>
        <v>30</v>
      </c>
      <c r="JG191" s="201"/>
      <c r="JH191" s="201"/>
      <c r="JI191" s="203"/>
      <c r="JJ191" s="201"/>
      <c r="JK191" s="201"/>
      <c r="JL191" s="201"/>
      <c r="JM191" s="201" t="e">
        <f t="shared" si="218"/>
        <v>#REF!</v>
      </c>
      <c r="JN191" s="201"/>
      <c r="JO191" s="201"/>
      <c r="JP191" s="203"/>
      <c r="JQ191" s="201"/>
      <c r="JR191" s="201"/>
      <c r="JS191" s="201"/>
      <c r="JT191" s="201">
        <f t="shared" si="219"/>
        <v>20</v>
      </c>
      <c r="JU191" s="201"/>
      <c r="JV191" s="201"/>
      <c r="JW191" s="203"/>
      <c r="JX191" s="201"/>
      <c r="JY191" s="201"/>
      <c r="JZ191" s="201"/>
      <c r="KA191" s="201">
        <f t="shared" si="220"/>
        <v>0</v>
      </c>
      <c r="KB191" s="201"/>
      <c r="KC191" s="201"/>
      <c r="KD191" s="203"/>
      <c r="KE191" s="201"/>
      <c r="KF191" s="201"/>
      <c r="KG191" s="201"/>
      <c r="KH191" s="201">
        <f t="shared" si="221"/>
        <v>0</v>
      </c>
      <c r="KI191" s="201"/>
      <c r="KJ191" s="201"/>
      <c r="KK191" s="203"/>
      <c r="KL191" s="201"/>
      <c r="KM191" s="201"/>
      <c r="KN191" s="201"/>
      <c r="KO191" s="201">
        <f t="shared" si="222"/>
        <v>0</v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3.8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>
        <f t="shared" si="216"/>
        <v>0</v>
      </c>
      <c r="IZ192" s="201"/>
      <c r="JA192" s="201"/>
      <c r="JB192" s="201"/>
      <c r="JC192" s="201"/>
      <c r="JD192" s="201"/>
      <c r="JE192" s="201"/>
      <c r="JF192" s="201">
        <f t="shared" si="217"/>
        <v>0</v>
      </c>
      <c r="JG192" s="201"/>
      <c r="JH192" s="201"/>
      <c r="JI192" s="203"/>
      <c r="JJ192" s="201"/>
      <c r="JK192" s="201"/>
      <c r="JL192" s="201"/>
      <c r="JM192" s="201" t="e">
        <f t="shared" si="218"/>
        <v>#REF!</v>
      </c>
      <c r="JN192" s="201"/>
      <c r="JO192" s="201"/>
      <c r="JP192" s="203"/>
      <c r="JQ192" s="201"/>
      <c r="JR192" s="201"/>
      <c r="JS192" s="201"/>
      <c r="JT192" s="201">
        <f t="shared" si="219"/>
        <v>0</v>
      </c>
      <c r="JU192" s="201"/>
      <c r="JV192" s="201"/>
      <c r="JW192" s="203"/>
      <c r="JX192" s="201"/>
      <c r="JY192" s="201"/>
      <c r="JZ192" s="201"/>
      <c r="KA192" s="201">
        <f t="shared" si="220"/>
        <v>0</v>
      </c>
      <c r="KB192" s="201"/>
      <c r="KC192" s="201"/>
      <c r="KD192" s="203"/>
      <c r="KE192" s="201"/>
      <c r="KF192" s="201"/>
      <c r="KG192" s="201"/>
      <c r="KH192" s="201">
        <f t="shared" si="221"/>
        <v>0</v>
      </c>
      <c r="KI192" s="201"/>
      <c r="KJ192" s="201"/>
      <c r="KK192" s="203"/>
      <c r="KL192" s="201"/>
      <c r="KM192" s="201"/>
      <c r="KN192" s="201"/>
      <c r="KO192" s="201">
        <f t="shared" si="222"/>
        <v>0</v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3.8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>
        <f t="shared" si="216"/>
        <v>0</v>
      </c>
      <c r="IZ193" s="201"/>
      <c r="JA193" s="201"/>
      <c r="JB193" s="201"/>
      <c r="JC193" s="201"/>
      <c r="JD193" s="201"/>
      <c r="JE193" s="201"/>
      <c r="JF193" s="201">
        <f t="shared" si="217"/>
        <v>30</v>
      </c>
      <c r="JG193" s="201"/>
      <c r="JH193" s="201"/>
      <c r="JI193" s="203"/>
      <c r="JJ193" s="201"/>
      <c r="JK193" s="201"/>
      <c r="JL193" s="201"/>
      <c r="JM193" s="201" t="e">
        <f t="shared" si="218"/>
        <v>#REF!</v>
      </c>
      <c r="JN193" s="201"/>
      <c r="JO193" s="201"/>
      <c r="JP193" s="203"/>
      <c r="JQ193" s="201"/>
      <c r="JR193" s="201"/>
      <c r="JS193" s="201"/>
      <c r="JT193" s="201">
        <f t="shared" si="219"/>
        <v>0</v>
      </c>
      <c r="JU193" s="201"/>
      <c r="JV193" s="201"/>
      <c r="JW193" s="203"/>
      <c r="JX193" s="201"/>
      <c r="JY193" s="201"/>
      <c r="JZ193" s="201"/>
      <c r="KA193" s="201">
        <f t="shared" si="220"/>
        <v>0</v>
      </c>
      <c r="KB193" s="201"/>
      <c r="KC193" s="201"/>
      <c r="KD193" s="203"/>
      <c r="KE193" s="201"/>
      <c r="KF193" s="201"/>
      <c r="KG193" s="201"/>
      <c r="KH193" s="201">
        <f t="shared" si="221"/>
        <v>30</v>
      </c>
      <c r="KI193" s="201"/>
      <c r="KJ193" s="201"/>
      <c r="KK193" s="203"/>
      <c r="KL193" s="201"/>
      <c r="KM193" s="201"/>
      <c r="KN193" s="201"/>
      <c r="KO193" s="201">
        <f t="shared" si="222"/>
        <v>0</v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3.8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>
        <f t="shared" si="216"/>
        <v>0</v>
      </c>
      <c r="IZ194" s="201"/>
      <c r="JA194" s="201"/>
      <c r="JB194" s="201"/>
      <c r="JC194" s="201"/>
      <c r="JD194" s="201"/>
      <c r="JE194" s="201"/>
      <c r="JF194" s="201">
        <f t="shared" si="217"/>
        <v>0</v>
      </c>
      <c r="JG194" s="201"/>
      <c r="JH194" s="201"/>
      <c r="JI194" s="203"/>
      <c r="JJ194" s="201"/>
      <c r="JK194" s="201"/>
      <c r="JL194" s="201"/>
      <c r="JM194" s="201" t="e">
        <f t="shared" si="218"/>
        <v>#REF!</v>
      </c>
      <c r="JN194" s="201"/>
      <c r="JO194" s="201"/>
      <c r="JP194" s="203"/>
      <c r="JQ194" s="201"/>
      <c r="JR194" s="201"/>
      <c r="JS194" s="201"/>
      <c r="JT194" s="201">
        <f t="shared" si="219"/>
        <v>0</v>
      </c>
      <c r="JU194" s="201"/>
      <c r="JV194" s="201"/>
      <c r="JW194" s="203"/>
      <c r="JX194" s="201"/>
      <c r="JY194" s="201"/>
      <c r="JZ194" s="201"/>
      <c r="KA194" s="201">
        <f t="shared" si="220"/>
        <v>0</v>
      </c>
      <c r="KB194" s="201"/>
      <c r="KC194" s="201"/>
      <c r="KD194" s="203"/>
      <c r="KE194" s="201"/>
      <c r="KF194" s="201"/>
      <c r="KG194" s="201"/>
      <c r="KH194" s="201">
        <f t="shared" si="221"/>
        <v>20</v>
      </c>
      <c r="KI194" s="201"/>
      <c r="KJ194" s="201"/>
      <c r="KK194" s="203"/>
      <c r="KL194" s="201"/>
      <c r="KM194" s="201"/>
      <c r="KN194" s="201"/>
      <c r="KO194" s="201">
        <f t="shared" si="222"/>
        <v>0</v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3.8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>
        <f t="shared" si="216"/>
        <v>0</v>
      </c>
      <c r="IZ195" s="201"/>
      <c r="JA195" s="201"/>
      <c r="JB195" s="201"/>
      <c r="JC195" s="201"/>
      <c r="JD195" s="201"/>
      <c r="JE195" s="201"/>
      <c r="JF195" s="201">
        <f t="shared" si="217"/>
        <v>0</v>
      </c>
      <c r="JG195" s="201"/>
      <c r="JH195" s="201"/>
      <c r="JI195" s="203"/>
      <c r="JJ195" s="201"/>
      <c r="JK195" s="201"/>
      <c r="JL195" s="201"/>
      <c r="JM195" s="201" t="e">
        <f t="shared" si="218"/>
        <v>#REF!</v>
      </c>
      <c r="JN195" s="201"/>
      <c r="JO195" s="201"/>
      <c r="JP195" s="203"/>
      <c r="JQ195" s="201"/>
      <c r="JR195" s="201"/>
      <c r="JS195" s="201"/>
      <c r="JT195" s="201">
        <f t="shared" si="219"/>
        <v>0</v>
      </c>
      <c r="JU195" s="201"/>
      <c r="JV195" s="201"/>
      <c r="JW195" s="203"/>
      <c r="JX195" s="201"/>
      <c r="JY195" s="201"/>
      <c r="JZ195" s="201"/>
      <c r="KA195" s="201">
        <f t="shared" si="220"/>
        <v>0</v>
      </c>
      <c r="KB195" s="201"/>
      <c r="KC195" s="201"/>
      <c r="KD195" s="203"/>
      <c r="KE195" s="201"/>
      <c r="KF195" s="201"/>
      <c r="KG195" s="201"/>
      <c r="KH195" s="201">
        <f t="shared" si="221"/>
        <v>0</v>
      </c>
      <c r="KI195" s="201"/>
      <c r="KJ195" s="201"/>
      <c r="KK195" s="203"/>
      <c r="KL195" s="201"/>
      <c r="KM195" s="201"/>
      <c r="KN195" s="201"/>
      <c r="KO195" s="201">
        <f t="shared" si="222"/>
        <v>0</v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3.8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>
        <f t="shared" si="216"/>
        <v>0</v>
      </c>
      <c r="IZ196" s="201"/>
      <c r="JA196" s="201"/>
      <c r="JB196" s="201"/>
      <c r="JC196" s="201"/>
      <c r="JD196" s="201"/>
      <c r="JE196" s="201"/>
      <c r="JF196" s="201">
        <f t="shared" si="217"/>
        <v>30</v>
      </c>
      <c r="JG196" s="201"/>
      <c r="JH196" s="201"/>
      <c r="JI196" s="203"/>
      <c r="JJ196" s="201"/>
      <c r="JK196" s="201"/>
      <c r="JL196" s="201"/>
      <c r="JM196" s="201" t="e">
        <f t="shared" si="218"/>
        <v>#REF!</v>
      </c>
      <c r="JN196" s="201"/>
      <c r="JO196" s="201"/>
      <c r="JP196" s="203"/>
      <c r="JQ196" s="201"/>
      <c r="JR196" s="201"/>
      <c r="JS196" s="201"/>
      <c r="JT196" s="201">
        <f t="shared" si="219"/>
        <v>0</v>
      </c>
      <c r="JU196" s="201"/>
      <c r="JV196" s="201"/>
      <c r="JW196" s="203"/>
      <c r="JX196" s="201"/>
      <c r="JY196" s="201"/>
      <c r="JZ196" s="201"/>
      <c r="KA196" s="201">
        <f t="shared" si="220"/>
        <v>0</v>
      </c>
      <c r="KB196" s="201"/>
      <c r="KC196" s="201"/>
      <c r="KD196" s="203"/>
      <c r="KE196" s="201"/>
      <c r="KF196" s="201"/>
      <c r="KG196" s="201"/>
      <c r="KH196" s="201">
        <f t="shared" si="221"/>
        <v>0</v>
      </c>
      <c r="KI196" s="201"/>
      <c r="KJ196" s="201"/>
      <c r="KK196" s="203"/>
      <c r="KL196" s="201"/>
      <c r="KM196" s="201"/>
      <c r="KN196" s="201"/>
      <c r="KO196" s="201">
        <f t="shared" si="222"/>
        <v>0</v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3.8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>
        <f t="shared" si="216"/>
        <v>0</v>
      </c>
      <c r="IZ197" s="201"/>
      <c r="JA197" s="201"/>
      <c r="JB197" s="201"/>
      <c r="JC197" s="201"/>
      <c r="JD197" s="201"/>
      <c r="JE197" s="201"/>
      <c r="JF197" s="201">
        <f t="shared" si="217"/>
        <v>30</v>
      </c>
      <c r="JG197" s="201"/>
      <c r="JH197" s="201"/>
      <c r="JI197" s="203"/>
      <c r="JJ197" s="201"/>
      <c r="JK197" s="201"/>
      <c r="JL197" s="201"/>
      <c r="JM197" s="201" t="e">
        <f t="shared" si="218"/>
        <v>#REF!</v>
      </c>
      <c r="JN197" s="201"/>
      <c r="JO197" s="201"/>
      <c r="JP197" s="203"/>
      <c r="JQ197" s="201"/>
      <c r="JR197" s="201"/>
      <c r="JS197" s="201"/>
      <c r="JT197" s="201">
        <f t="shared" si="219"/>
        <v>0</v>
      </c>
      <c r="JU197" s="201"/>
      <c r="JV197" s="201"/>
      <c r="JW197" s="203"/>
      <c r="JX197" s="201"/>
      <c r="JY197" s="201"/>
      <c r="JZ197" s="201"/>
      <c r="KA197" s="201">
        <f t="shared" si="220"/>
        <v>0</v>
      </c>
      <c r="KB197" s="201"/>
      <c r="KC197" s="201"/>
      <c r="KD197" s="203"/>
      <c r="KE197" s="201"/>
      <c r="KF197" s="201"/>
      <c r="KG197" s="201"/>
      <c r="KH197" s="201">
        <f t="shared" si="221"/>
        <v>0</v>
      </c>
      <c r="KI197" s="201"/>
      <c r="KJ197" s="201"/>
      <c r="KK197" s="203"/>
      <c r="KL197" s="201"/>
      <c r="KM197" s="201"/>
      <c r="KN197" s="201"/>
      <c r="KO197" s="201">
        <f t="shared" si="222"/>
        <v>0</v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3.8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>
        <f t="shared" si="216"/>
        <v>0</v>
      </c>
      <c r="IZ198" s="201"/>
      <c r="JA198" s="201"/>
      <c r="JB198" s="201"/>
      <c r="JC198" s="201"/>
      <c r="JD198" s="201"/>
      <c r="JE198" s="201"/>
      <c r="JF198" s="201">
        <f t="shared" si="217"/>
        <v>0</v>
      </c>
      <c r="JG198" s="201"/>
      <c r="JH198" s="201"/>
      <c r="JI198" s="203"/>
      <c r="JJ198" s="201"/>
      <c r="JK198" s="201"/>
      <c r="JL198" s="201"/>
      <c r="JM198" s="201" t="e">
        <f t="shared" si="218"/>
        <v>#REF!</v>
      </c>
      <c r="JN198" s="201"/>
      <c r="JO198" s="201"/>
      <c r="JP198" s="203"/>
      <c r="JQ198" s="201"/>
      <c r="JR198" s="201"/>
      <c r="JS198" s="201"/>
      <c r="JT198" s="201">
        <f t="shared" si="219"/>
        <v>0</v>
      </c>
      <c r="JU198" s="201"/>
      <c r="JV198" s="201"/>
      <c r="JW198" s="203"/>
      <c r="JX198" s="201"/>
      <c r="JY198" s="201"/>
      <c r="JZ198" s="201"/>
      <c r="KA198" s="201">
        <f t="shared" si="220"/>
        <v>0</v>
      </c>
      <c r="KB198" s="201"/>
      <c r="KC198" s="201"/>
      <c r="KD198" s="203"/>
      <c r="KE198" s="201"/>
      <c r="KF198" s="201"/>
      <c r="KG198" s="201"/>
      <c r="KH198" s="201">
        <f t="shared" si="221"/>
        <v>0</v>
      </c>
      <c r="KI198" s="201"/>
      <c r="KJ198" s="201"/>
      <c r="KK198" s="203"/>
      <c r="KL198" s="201"/>
      <c r="KM198" s="201"/>
      <c r="KN198" s="201"/>
      <c r="KO198" s="201">
        <f t="shared" si="222"/>
        <v>0</v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3.8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>
        <f t="shared" si="216"/>
        <v>0</v>
      </c>
      <c r="IZ199" s="201"/>
      <c r="JA199" s="201"/>
      <c r="JB199" s="201"/>
      <c r="JC199" s="201"/>
      <c r="JD199" s="201"/>
      <c r="JE199" s="201"/>
      <c r="JF199" s="201">
        <f t="shared" si="217"/>
        <v>0</v>
      </c>
      <c r="JG199" s="201"/>
      <c r="JH199" s="201"/>
      <c r="JI199" s="203"/>
      <c r="JJ199" s="201"/>
      <c r="JK199" s="201"/>
      <c r="JL199" s="201"/>
      <c r="JM199" s="201" t="e">
        <f t="shared" si="218"/>
        <v>#REF!</v>
      </c>
      <c r="JN199" s="201"/>
      <c r="JO199" s="201"/>
      <c r="JP199" s="203"/>
      <c r="JQ199" s="201"/>
      <c r="JR199" s="201"/>
      <c r="JS199" s="201"/>
      <c r="JT199" s="201">
        <f t="shared" si="219"/>
        <v>20</v>
      </c>
      <c r="JU199" s="201"/>
      <c r="JV199" s="201"/>
      <c r="JW199" s="203"/>
      <c r="JX199" s="201"/>
      <c r="JY199" s="201"/>
      <c r="JZ199" s="201"/>
      <c r="KA199" s="201">
        <f t="shared" si="220"/>
        <v>0</v>
      </c>
      <c r="KB199" s="201"/>
      <c r="KC199" s="201"/>
      <c r="KD199" s="203"/>
      <c r="KE199" s="201"/>
      <c r="KF199" s="201"/>
      <c r="KG199" s="201"/>
      <c r="KH199" s="201">
        <f t="shared" si="221"/>
        <v>30</v>
      </c>
      <c r="KI199" s="201"/>
      <c r="KJ199" s="201"/>
      <c r="KK199" s="203"/>
      <c r="KL199" s="201"/>
      <c r="KM199" s="201"/>
      <c r="KN199" s="201"/>
      <c r="KO199" s="201">
        <f t="shared" si="222"/>
        <v>0</v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3.8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>
        <f t="shared" si="216"/>
        <v>0</v>
      </c>
      <c r="IZ200" s="201"/>
      <c r="JA200" s="201"/>
      <c r="JB200" s="201"/>
      <c r="JC200" s="201"/>
      <c r="JD200" s="201"/>
      <c r="JE200" s="201"/>
      <c r="JF200" s="201">
        <f t="shared" si="217"/>
        <v>0</v>
      </c>
      <c r="JG200" s="201"/>
      <c r="JH200" s="201"/>
      <c r="JI200" s="203"/>
      <c r="JJ200" s="201"/>
      <c r="JK200" s="201"/>
      <c r="JL200" s="201"/>
      <c r="JM200" s="201" t="e">
        <f t="shared" si="218"/>
        <v>#REF!</v>
      </c>
      <c r="JN200" s="201"/>
      <c r="JO200" s="201"/>
      <c r="JP200" s="203"/>
      <c r="JQ200" s="201"/>
      <c r="JR200" s="201"/>
      <c r="JS200" s="201"/>
      <c r="JT200" s="201">
        <f t="shared" si="219"/>
        <v>0</v>
      </c>
      <c r="JU200" s="201"/>
      <c r="JV200" s="201"/>
      <c r="JW200" s="203"/>
      <c r="JX200" s="201"/>
      <c r="JY200" s="201"/>
      <c r="JZ200" s="201"/>
      <c r="KA200" s="201">
        <f t="shared" si="220"/>
        <v>0</v>
      </c>
      <c r="KB200" s="201"/>
      <c r="KC200" s="201"/>
      <c r="KD200" s="203"/>
      <c r="KE200" s="201"/>
      <c r="KF200" s="201"/>
      <c r="KG200" s="201"/>
      <c r="KH200" s="201">
        <f t="shared" si="221"/>
        <v>30</v>
      </c>
      <c r="KI200" s="201"/>
      <c r="KJ200" s="201"/>
      <c r="KK200" s="203"/>
      <c r="KL200" s="201"/>
      <c r="KM200" s="201"/>
      <c r="KN200" s="201"/>
      <c r="KO200" s="201">
        <f t="shared" si="222"/>
        <v>0</v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3.8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>
        <f t="shared" si="216"/>
        <v>0</v>
      </c>
      <c r="IZ201" s="201"/>
      <c r="JA201" s="201"/>
      <c r="JB201" s="201"/>
      <c r="JC201" s="201"/>
      <c r="JD201" s="201"/>
      <c r="JE201" s="201"/>
      <c r="JF201" s="201">
        <f t="shared" si="217"/>
        <v>0</v>
      </c>
      <c r="JG201" s="201"/>
      <c r="JH201" s="201"/>
      <c r="JI201" s="203"/>
      <c r="JJ201" s="201"/>
      <c r="JK201" s="201"/>
      <c r="JL201" s="201"/>
      <c r="JM201" s="201" t="e">
        <f t="shared" si="218"/>
        <v>#REF!</v>
      </c>
      <c r="JN201" s="201"/>
      <c r="JO201" s="201"/>
      <c r="JP201" s="203"/>
      <c r="JQ201" s="201"/>
      <c r="JR201" s="201"/>
      <c r="JS201" s="201"/>
      <c r="JT201" s="201">
        <f t="shared" si="219"/>
        <v>0</v>
      </c>
      <c r="JU201" s="201"/>
      <c r="JV201" s="201"/>
      <c r="JW201" s="203"/>
      <c r="JX201" s="201"/>
      <c r="JY201" s="201"/>
      <c r="JZ201" s="201"/>
      <c r="KA201" s="201">
        <f t="shared" si="220"/>
        <v>0</v>
      </c>
      <c r="KB201" s="201"/>
      <c r="KC201" s="201"/>
      <c r="KD201" s="203"/>
      <c r="KE201" s="201"/>
      <c r="KF201" s="201"/>
      <c r="KG201" s="201"/>
      <c r="KH201" s="201">
        <f t="shared" si="221"/>
        <v>0</v>
      </c>
      <c r="KI201" s="201"/>
      <c r="KJ201" s="201"/>
      <c r="KK201" s="203"/>
      <c r="KL201" s="201"/>
      <c r="KM201" s="201"/>
      <c r="KN201" s="201"/>
      <c r="KO201" s="201">
        <f t="shared" si="222"/>
        <v>0</v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3.8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>
        <f t="shared" si="216"/>
        <v>0</v>
      </c>
      <c r="IZ202" s="201"/>
      <c r="JA202" s="201"/>
      <c r="JB202" s="201"/>
      <c r="JC202" s="201"/>
      <c r="JD202" s="201"/>
      <c r="JE202" s="201"/>
      <c r="JF202" s="201">
        <f t="shared" si="217"/>
        <v>0</v>
      </c>
      <c r="JG202" s="201"/>
      <c r="JH202" s="201"/>
      <c r="JI202" s="203"/>
      <c r="JJ202" s="201"/>
      <c r="JK202" s="201"/>
      <c r="JL202" s="201"/>
      <c r="JM202" s="201" t="e">
        <f t="shared" si="218"/>
        <v>#REF!</v>
      </c>
      <c r="JN202" s="201"/>
      <c r="JO202" s="201"/>
      <c r="JP202" s="203"/>
      <c r="JQ202" s="201"/>
      <c r="JR202" s="201"/>
      <c r="JS202" s="201"/>
      <c r="JT202" s="201">
        <f t="shared" si="219"/>
        <v>0</v>
      </c>
      <c r="JU202" s="201"/>
      <c r="JV202" s="201"/>
      <c r="JW202" s="203"/>
      <c r="JX202" s="201"/>
      <c r="JY202" s="201"/>
      <c r="JZ202" s="201"/>
      <c r="KA202" s="201">
        <f t="shared" si="220"/>
        <v>0</v>
      </c>
      <c r="KB202" s="201"/>
      <c r="KC202" s="201"/>
      <c r="KD202" s="203"/>
      <c r="KE202" s="201"/>
      <c r="KF202" s="201"/>
      <c r="KG202" s="201"/>
      <c r="KH202" s="201">
        <f t="shared" si="221"/>
        <v>0</v>
      </c>
      <c r="KI202" s="201"/>
      <c r="KJ202" s="201"/>
      <c r="KK202" s="203"/>
      <c r="KL202" s="201"/>
      <c r="KM202" s="201"/>
      <c r="KN202" s="201"/>
      <c r="KO202" s="201">
        <f t="shared" si="222"/>
        <v>0</v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3.8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>
        <f t="shared" si="216"/>
        <v>0</v>
      </c>
      <c r="IZ203" s="201"/>
      <c r="JA203" s="201"/>
      <c r="JB203" s="201"/>
      <c r="JC203" s="201"/>
      <c r="JD203" s="201"/>
      <c r="JE203" s="201"/>
      <c r="JF203" s="201">
        <f t="shared" si="217"/>
        <v>0</v>
      </c>
      <c r="JG203" s="201"/>
      <c r="JH203" s="201"/>
      <c r="JI203" s="203"/>
      <c r="JJ203" s="201"/>
      <c r="JK203" s="201"/>
      <c r="JL203" s="201"/>
      <c r="JM203" s="201" t="e">
        <f t="shared" si="218"/>
        <v>#REF!</v>
      </c>
      <c r="JN203" s="201"/>
      <c r="JO203" s="201"/>
      <c r="JP203" s="203"/>
      <c r="JQ203" s="201"/>
      <c r="JR203" s="201"/>
      <c r="JS203" s="201"/>
      <c r="JT203" s="201">
        <f t="shared" si="219"/>
        <v>0</v>
      </c>
      <c r="JU203" s="201"/>
      <c r="JV203" s="201"/>
      <c r="JW203" s="203"/>
      <c r="JX203" s="201"/>
      <c r="JY203" s="201"/>
      <c r="JZ203" s="201"/>
      <c r="KA203" s="201">
        <f t="shared" si="220"/>
        <v>0</v>
      </c>
      <c r="KB203" s="201"/>
      <c r="KC203" s="201"/>
      <c r="KD203" s="203"/>
      <c r="KE203" s="201"/>
      <c r="KF203" s="201"/>
      <c r="KG203" s="201"/>
      <c r="KH203" s="201">
        <f t="shared" si="221"/>
        <v>0</v>
      </c>
      <c r="KI203" s="201"/>
      <c r="KJ203" s="201"/>
      <c r="KK203" s="203"/>
      <c r="KL203" s="201"/>
      <c r="KM203" s="201"/>
      <c r="KN203" s="201"/>
      <c r="KO203" s="201">
        <f t="shared" si="222"/>
        <v>0</v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3.8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>
        <f t="shared" si="216"/>
        <v>0</v>
      </c>
      <c r="IZ204" s="201"/>
      <c r="JA204" s="201"/>
      <c r="JB204" s="201"/>
      <c r="JC204" s="201"/>
      <c r="JD204" s="201"/>
      <c r="JE204" s="201"/>
      <c r="JF204" s="201">
        <f t="shared" si="217"/>
        <v>0</v>
      </c>
      <c r="JG204" s="201"/>
      <c r="JH204" s="201"/>
      <c r="JI204" s="203"/>
      <c r="JJ204" s="201"/>
      <c r="JK204" s="201"/>
      <c r="JL204" s="201"/>
      <c r="JM204" s="201" t="e">
        <f t="shared" si="218"/>
        <v>#REF!</v>
      </c>
      <c r="JN204" s="201"/>
      <c r="JO204" s="201"/>
      <c r="JP204" s="203"/>
      <c r="JQ204" s="201"/>
      <c r="JR204" s="201"/>
      <c r="JS204" s="201"/>
      <c r="JT204" s="201">
        <f t="shared" si="219"/>
        <v>0</v>
      </c>
      <c r="JU204" s="201"/>
      <c r="JV204" s="201"/>
      <c r="JW204" s="203"/>
      <c r="JX204" s="201"/>
      <c r="JY204" s="201"/>
      <c r="JZ204" s="201"/>
      <c r="KA204" s="201">
        <f t="shared" si="220"/>
        <v>0</v>
      </c>
      <c r="KB204" s="201"/>
      <c r="KC204" s="201"/>
      <c r="KD204" s="203"/>
      <c r="KE204" s="201"/>
      <c r="KF204" s="201"/>
      <c r="KG204" s="201"/>
      <c r="KH204" s="201">
        <f t="shared" si="221"/>
        <v>0</v>
      </c>
      <c r="KI204" s="201"/>
      <c r="KJ204" s="201"/>
      <c r="KK204" s="203"/>
      <c r="KL204" s="201"/>
      <c r="KM204" s="201"/>
      <c r="KN204" s="201"/>
      <c r="KO204" s="201">
        <f t="shared" si="222"/>
        <v>0</v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3.8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>
        <f t="shared" si="216"/>
        <v>0</v>
      </c>
      <c r="IZ205" s="201"/>
      <c r="JA205" s="201"/>
      <c r="JB205" s="201"/>
      <c r="JC205" s="201"/>
      <c r="JD205" s="201"/>
      <c r="JE205" s="201"/>
      <c r="JF205" s="201">
        <f t="shared" si="217"/>
        <v>0</v>
      </c>
      <c r="JG205" s="201"/>
      <c r="JH205" s="201"/>
      <c r="JI205" s="203"/>
      <c r="JJ205" s="201"/>
      <c r="JK205" s="201"/>
      <c r="JL205" s="201"/>
      <c r="JM205" s="201" t="e">
        <f t="shared" si="218"/>
        <v>#REF!</v>
      </c>
      <c r="JN205" s="201"/>
      <c r="JO205" s="201"/>
      <c r="JP205" s="203"/>
      <c r="JQ205" s="201"/>
      <c r="JR205" s="201"/>
      <c r="JS205" s="201"/>
      <c r="JT205" s="201">
        <f t="shared" si="219"/>
        <v>0</v>
      </c>
      <c r="JU205" s="201"/>
      <c r="JV205" s="201"/>
      <c r="JW205" s="203"/>
      <c r="JX205" s="201"/>
      <c r="JY205" s="201"/>
      <c r="JZ205" s="201"/>
      <c r="KA205" s="201">
        <f t="shared" si="220"/>
        <v>0</v>
      </c>
      <c r="KB205" s="201"/>
      <c r="KC205" s="201"/>
      <c r="KD205" s="203"/>
      <c r="KE205" s="201"/>
      <c r="KF205" s="201"/>
      <c r="KG205" s="201"/>
      <c r="KH205" s="201">
        <f t="shared" si="221"/>
        <v>0</v>
      </c>
      <c r="KI205" s="201"/>
      <c r="KJ205" s="201"/>
      <c r="KK205" s="203"/>
      <c r="KL205" s="201"/>
      <c r="KM205" s="201"/>
      <c r="KN205" s="201"/>
      <c r="KO205" s="201">
        <f t="shared" si="222"/>
        <v>0</v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3.8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>
        <f t="shared" si="216"/>
        <v>0</v>
      </c>
      <c r="IZ206" s="201"/>
      <c r="JA206" s="201"/>
      <c r="JB206" s="201"/>
      <c r="JC206" s="201"/>
      <c r="JD206" s="201"/>
      <c r="JE206" s="201"/>
      <c r="JF206" s="201">
        <f t="shared" si="217"/>
        <v>0</v>
      </c>
      <c r="JG206" s="201"/>
      <c r="JH206" s="201"/>
      <c r="JI206" s="203"/>
      <c r="JJ206" s="201"/>
      <c r="JK206" s="201"/>
      <c r="JL206" s="201"/>
      <c r="JM206" s="201" t="e">
        <f t="shared" si="218"/>
        <v>#REF!</v>
      </c>
      <c r="JN206" s="201"/>
      <c r="JO206" s="201"/>
      <c r="JP206" s="203"/>
      <c r="JQ206" s="201"/>
      <c r="JR206" s="201"/>
      <c r="JS206" s="201"/>
      <c r="JT206" s="201">
        <f t="shared" si="219"/>
        <v>0</v>
      </c>
      <c r="JU206" s="201"/>
      <c r="JV206" s="201"/>
      <c r="JW206" s="203"/>
      <c r="JX206" s="201"/>
      <c r="JY206" s="201"/>
      <c r="JZ206" s="201"/>
      <c r="KA206" s="201">
        <f t="shared" si="220"/>
        <v>0</v>
      </c>
      <c r="KB206" s="201"/>
      <c r="KC206" s="201"/>
      <c r="KD206" s="203"/>
      <c r="KE206" s="201"/>
      <c r="KF206" s="201"/>
      <c r="KG206" s="201"/>
      <c r="KH206" s="201">
        <f t="shared" si="221"/>
        <v>0</v>
      </c>
      <c r="KI206" s="201"/>
      <c r="KJ206" s="201"/>
      <c r="KK206" s="203"/>
      <c r="KL206" s="201"/>
      <c r="KM206" s="201"/>
      <c r="KN206" s="201"/>
      <c r="KO206" s="201">
        <f t="shared" si="222"/>
        <v>0</v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3.8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>
        <f t="shared" si="216"/>
        <v>0</v>
      </c>
      <c r="IZ207" s="201"/>
      <c r="JA207" s="201"/>
      <c r="JB207" s="201"/>
      <c r="JC207" s="201"/>
      <c r="JD207" s="201"/>
      <c r="JE207" s="201"/>
      <c r="JF207" s="201">
        <f t="shared" si="217"/>
        <v>0</v>
      </c>
      <c r="JG207" s="201"/>
      <c r="JH207" s="201"/>
      <c r="JI207" s="203"/>
      <c r="JJ207" s="201"/>
      <c r="JK207" s="201"/>
      <c r="JL207" s="201"/>
      <c r="JM207" s="201" t="e">
        <f t="shared" si="218"/>
        <v>#REF!</v>
      </c>
      <c r="JN207" s="201"/>
      <c r="JO207" s="201"/>
      <c r="JP207" s="203"/>
      <c r="JQ207" s="201"/>
      <c r="JR207" s="201"/>
      <c r="JS207" s="201"/>
      <c r="JT207" s="201">
        <f t="shared" si="219"/>
        <v>0</v>
      </c>
      <c r="JU207" s="201"/>
      <c r="JV207" s="201"/>
      <c r="JW207" s="203"/>
      <c r="JX207" s="201"/>
      <c r="JY207" s="201"/>
      <c r="JZ207" s="201"/>
      <c r="KA207" s="201">
        <f t="shared" si="220"/>
        <v>0</v>
      </c>
      <c r="KB207" s="201"/>
      <c r="KC207" s="201"/>
      <c r="KD207" s="203"/>
      <c r="KE207" s="201"/>
      <c r="KF207" s="201"/>
      <c r="KG207" s="201"/>
      <c r="KH207" s="201">
        <f t="shared" si="221"/>
        <v>0</v>
      </c>
      <c r="KI207" s="201"/>
      <c r="KJ207" s="201"/>
      <c r="KK207" s="203"/>
      <c r="KL207" s="201"/>
      <c r="KM207" s="201"/>
      <c r="KN207" s="201"/>
      <c r="KO207" s="201">
        <f t="shared" si="222"/>
        <v>0</v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3.8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>
        <f t="shared" si="216"/>
        <v>0</v>
      </c>
      <c r="IZ208" s="201"/>
      <c r="JA208" s="201"/>
      <c r="JB208" s="201"/>
      <c r="JC208" s="201"/>
      <c r="JD208" s="201"/>
      <c r="JE208" s="201"/>
      <c r="JF208" s="201">
        <f t="shared" si="217"/>
        <v>0</v>
      </c>
      <c r="JG208" s="201"/>
      <c r="JH208" s="201"/>
      <c r="JI208" s="203"/>
      <c r="JJ208" s="201"/>
      <c r="JK208" s="201"/>
      <c r="JL208" s="201"/>
      <c r="JM208" s="201" t="e">
        <f t="shared" si="218"/>
        <v>#REF!</v>
      </c>
      <c r="JN208" s="201"/>
      <c r="JO208" s="201"/>
      <c r="JP208" s="203"/>
      <c r="JQ208" s="201"/>
      <c r="JR208" s="201"/>
      <c r="JS208" s="201"/>
      <c r="JT208" s="201">
        <f t="shared" si="219"/>
        <v>20</v>
      </c>
      <c r="JU208" s="201"/>
      <c r="JV208" s="201"/>
      <c r="JW208" s="203"/>
      <c r="JX208" s="201"/>
      <c r="JY208" s="201"/>
      <c r="JZ208" s="201"/>
      <c r="KA208" s="201">
        <f t="shared" si="220"/>
        <v>0</v>
      </c>
      <c r="KB208" s="201"/>
      <c r="KC208" s="201"/>
      <c r="KD208" s="203"/>
      <c r="KE208" s="201"/>
      <c r="KF208" s="201"/>
      <c r="KG208" s="201"/>
      <c r="KH208" s="201">
        <f t="shared" si="221"/>
        <v>30</v>
      </c>
      <c r="KI208" s="201"/>
      <c r="KJ208" s="201"/>
      <c r="KK208" s="203"/>
      <c r="KL208" s="201"/>
      <c r="KM208" s="201"/>
      <c r="KN208" s="201"/>
      <c r="KO208" s="201">
        <f t="shared" si="222"/>
        <v>0</v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3.8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>
        <f t="shared" si="216"/>
        <v>0</v>
      </c>
      <c r="IZ209" s="201"/>
      <c r="JA209" s="201"/>
      <c r="JB209" s="201"/>
      <c r="JC209" s="201"/>
      <c r="JD209" s="201"/>
      <c r="JE209" s="201"/>
      <c r="JF209" s="201">
        <f t="shared" si="217"/>
        <v>0</v>
      </c>
      <c r="JG209" s="201"/>
      <c r="JH209" s="201"/>
      <c r="JI209" s="203"/>
      <c r="JJ209" s="201"/>
      <c r="JK209" s="201"/>
      <c r="JL209" s="201"/>
      <c r="JM209" s="201" t="e">
        <f t="shared" si="218"/>
        <v>#REF!</v>
      </c>
      <c r="JN209" s="201"/>
      <c r="JO209" s="201"/>
      <c r="JP209" s="203"/>
      <c r="JQ209" s="201"/>
      <c r="JR209" s="201"/>
      <c r="JS209" s="201"/>
      <c r="JT209" s="201">
        <f t="shared" si="219"/>
        <v>20</v>
      </c>
      <c r="JU209" s="201"/>
      <c r="JV209" s="201"/>
      <c r="JW209" s="203"/>
      <c r="JX209" s="201"/>
      <c r="JY209" s="201"/>
      <c r="JZ209" s="201"/>
      <c r="KA209" s="201">
        <f t="shared" si="220"/>
        <v>0</v>
      </c>
      <c r="KB209" s="201"/>
      <c r="KC209" s="201"/>
      <c r="KD209" s="203"/>
      <c r="KE209" s="201"/>
      <c r="KF209" s="201"/>
      <c r="KG209" s="201"/>
      <c r="KH209" s="201">
        <f t="shared" si="221"/>
        <v>0</v>
      </c>
      <c r="KI209" s="201"/>
      <c r="KJ209" s="201"/>
      <c r="KK209" s="203"/>
      <c r="KL209" s="201"/>
      <c r="KM209" s="201"/>
      <c r="KN209" s="201"/>
      <c r="KO209" s="201">
        <f t="shared" si="222"/>
        <v>0</v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3.8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>
        <f t="shared" si="216"/>
        <v>0</v>
      </c>
      <c r="IZ210" s="201"/>
      <c r="JA210" s="201"/>
      <c r="JB210" s="201"/>
      <c r="JC210" s="201"/>
      <c r="JD210" s="201"/>
      <c r="JE210" s="201"/>
      <c r="JF210" s="201">
        <f t="shared" si="217"/>
        <v>0</v>
      </c>
      <c r="JG210" s="201"/>
      <c r="JH210" s="201"/>
      <c r="JI210" s="203"/>
      <c r="JJ210" s="201"/>
      <c r="JK210" s="201"/>
      <c r="JL210" s="201"/>
      <c r="JM210" s="201" t="e">
        <f t="shared" si="218"/>
        <v>#REF!</v>
      </c>
      <c r="JN210" s="201"/>
      <c r="JO210" s="201"/>
      <c r="JP210" s="203"/>
      <c r="JQ210" s="201"/>
      <c r="JR210" s="201"/>
      <c r="JS210" s="201"/>
      <c r="JT210" s="201">
        <f t="shared" si="219"/>
        <v>20</v>
      </c>
      <c r="JU210" s="201"/>
      <c r="JV210" s="201"/>
      <c r="JW210" s="203"/>
      <c r="JX210" s="201"/>
      <c r="JY210" s="201"/>
      <c r="JZ210" s="201"/>
      <c r="KA210" s="201">
        <f t="shared" si="220"/>
        <v>0</v>
      </c>
      <c r="KB210" s="201"/>
      <c r="KC210" s="201"/>
      <c r="KD210" s="203"/>
      <c r="KE210" s="201"/>
      <c r="KF210" s="201"/>
      <c r="KG210" s="201"/>
      <c r="KH210" s="201">
        <f t="shared" si="221"/>
        <v>30</v>
      </c>
      <c r="KI210" s="201"/>
      <c r="KJ210" s="201"/>
      <c r="KK210" s="203"/>
      <c r="KL210" s="201"/>
      <c r="KM210" s="201"/>
      <c r="KN210" s="201"/>
      <c r="KO210" s="201">
        <f t="shared" si="222"/>
        <v>0</v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3.8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>
        <f t="shared" si="216"/>
        <v>0</v>
      </c>
      <c r="IZ211" s="201"/>
      <c r="JA211" s="201"/>
      <c r="JB211" s="201"/>
      <c r="JC211" s="201"/>
      <c r="JD211" s="201"/>
      <c r="JE211" s="201"/>
      <c r="JF211" s="201">
        <f t="shared" si="217"/>
        <v>30</v>
      </c>
      <c r="JG211" s="201"/>
      <c r="JH211" s="201"/>
      <c r="JI211" s="203"/>
      <c r="JJ211" s="201"/>
      <c r="JK211" s="201"/>
      <c r="JL211" s="201"/>
      <c r="JM211" s="201" t="e">
        <f t="shared" si="218"/>
        <v>#REF!</v>
      </c>
      <c r="JN211" s="201"/>
      <c r="JO211" s="201"/>
      <c r="JP211" s="203"/>
      <c r="JQ211" s="201"/>
      <c r="JR211" s="201"/>
      <c r="JS211" s="201"/>
      <c r="JT211" s="201">
        <f t="shared" si="219"/>
        <v>0</v>
      </c>
      <c r="JU211" s="201"/>
      <c r="JV211" s="201"/>
      <c r="JW211" s="203"/>
      <c r="JX211" s="201"/>
      <c r="JY211" s="201"/>
      <c r="JZ211" s="201"/>
      <c r="KA211" s="201">
        <f t="shared" si="220"/>
        <v>0</v>
      </c>
      <c r="KB211" s="201"/>
      <c r="KC211" s="201"/>
      <c r="KD211" s="203"/>
      <c r="KE211" s="201"/>
      <c r="KF211" s="201"/>
      <c r="KG211" s="201"/>
      <c r="KH211" s="201">
        <f t="shared" si="221"/>
        <v>0</v>
      </c>
      <c r="KI211" s="201"/>
      <c r="KJ211" s="201"/>
      <c r="KK211" s="203"/>
      <c r="KL211" s="201"/>
      <c r="KM211" s="201"/>
      <c r="KN211" s="201"/>
      <c r="KO211" s="201">
        <f t="shared" si="222"/>
        <v>0</v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3.8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>
        <f t="shared" si="216"/>
        <v>0</v>
      </c>
      <c r="IZ212" s="201"/>
      <c r="JA212" s="201"/>
      <c r="JB212" s="201"/>
      <c r="JC212" s="201"/>
      <c r="JD212" s="201"/>
      <c r="JE212" s="201"/>
      <c r="JF212" s="201">
        <f t="shared" si="217"/>
        <v>30</v>
      </c>
      <c r="JG212" s="201"/>
      <c r="JH212" s="201"/>
      <c r="JI212" s="203"/>
      <c r="JJ212" s="201"/>
      <c r="JK212" s="201"/>
      <c r="JL212" s="201"/>
      <c r="JM212" s="201" t="e">
        <f t="shared" si="218"/>
        <v>#REF!</v>
      </c>
      <c r="JN212" s="201"/>
      <c r="JO212" s="201"/>
      <c r="JP212" s="203"/>
      <c r="JQ212" s="201"/>
      <c r="JR212" s="201"/>
      <c r="JS212" s="201"/>
      <c r="JT212" s="201">
        <f t="shared" si="219"/>
        <v>0</v>
      </c>
      <c r="JU212" s="201"/>
      <c r="JV212" s="201"/>
      <c r="JW212" s="203"/>
      <c r="JX212" s="201"/>
      <c r="JY212" s="201"/>
      <c r="JZ212" s="201"/>
      <c r="KA212" s="201">
        <f t="shared" si="220"/>
        <v>0</v>
      </c>
      <c r="KB212" s="201"/>
      <c r="KC212" s="201"/>
      <c r="KD212" s="203"/>
      <c r="KE212" s="201"/>
      <c r="KF212" s="201"/>
      <c r="KG212" s="201"/>
      <c r="KH212" s="201">
        <f t="shared" si="221"/>
        <v>0</v>
      </c>
      <c r="KI212" s="201"/>
      <c r="KJ212" s="201"/>
      <c r="KK212" s="203"/>
      <c r="KL212" s="201"/>
      <c r="KM212" s="201"/>
      <c r="KN212" s="201"/>
      <c r="KO212" s="201">
        <f t="shared" si="222"/>
        <v>0</v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3.8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>
        <f t="shared" si="216"/>
        <v>0</v>
      </c>
      <c r="IZ213" s="201"/>
      <c r="JA213" s="201"/>
      <c r="JB213" s="201"/>
      <c r="JC213" s="201"/>
      <c r="JD213" s="201"/>
      <c r="JE213" s="201"/>
      <c r="JF213" s="201">
        <f t="shared" si="217"/>
        <v>0</v>
      </c>
      <c r="JG213" s="201"/>
      <c r="JH213" s="201"/>
      <c r="JI213" s="203"/>
      <c r="JJ213" s="201"/>
      <c r="JK213" s="201"/>
      <c r="JL213" s="201"/>
      <c r="JM213" s="201" t="e">
        <f t="shared" si="218"/>
        <v>#REF!</v>
      </c>
      <c r="JN213" s="201"/>
      <c r="JO213" s="201"/>
      <c r="JP213" s="203"/>
      <c r="JQ213" s="201"/>
      <c r="JR213" s="201"/>
      <c r="JS213" s="201"/>
      <c r="JT213" s="201">
        <f t="shared" si="219"/>
        <v>0</v>
      </c>
      <c r="JU213" s="201"/>
      <c r="JV213" s="201"/>
      <c r="JW213" s="203"/>
      <c r="JX213" s="201"/>
      <c r="JY213" s="201"/>
      <c r="JZ213" s="201"/>
      <c r="KA213" s="201">
        <f t="shared" si="220"/>
        <v>0</v>
      </c>
      <c r="KB213" s="201"/>
      <c r="KC213" s="201"/>
      <c r="KD213" s="203"/>
      <c r="KE213" s="201"/>
      <c r="KF213" s="201"/>
      <c r="KG213" s="201"/>
      <c r="KH213" s="201">
        <f t="shared" si="221"/>
        <v>0</v>
      </c>
      <c r="KI213" s="201"/>
      <c r="KJ213" s="201"/>
      <c r="KK213" s="203"/>
      <c r="KL213" s="201"/>
      <c r="KM213" s="201"/>
      <c r="KN213" s="201"/>
      <c r="KO213" s="201">
        <f t="shared" si="222"/>
        <v>0</v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3.8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>
        <f t="shared" si="216"/>
        <v>0</v>
      </c>
      <c r="IZ214" s="201"/>
      <c r="JA214" s="201"/>
      <c r="JB214" s="201"/>
      <c r="JC214" s="201"/>
      <c r="JD214" s="201"/>
      <c r="JE214" s="201"/>
      <c r="JF214" s="201">
        <f t="shared" si="217"/>
        <v>0</v>
      </c>
      <c r="JG214" s="201"/>
      <c r="JH214" s="201"/>
      <c r="JI214" s="203"/>
      <c r="JJ214" s="201"/>
      <c r="JK214" s="201"/>
      <c r="JL214" s="201"/>
      <c r="JM214" s="201" t="e">
        <f t="shared" si="218"/>
        <v>#REF!</v>
      </c>
      <c r="JN214" s="201"/>
      <c r="JO214" s="201"/>
      <c r="JP214" s="203"/>
      <c r="JQ214" s="201"/>
      <c r="JR214" s="201"/>
      <c r="JS214" s="201"/>
      <c r="JT214" s="201">
        <f t="shared" si="219"/>
        <v>0</v>
      </c>
      <c r="JU214" s="201"/>
      <c r="JV214" s="201"/>
      <c r="JW214" s="203"/>
      <c r="JX214" s="201"/>
      <c r="JY214" s="201"/>
      <c r="JZ214" s="201"/>
      <c r="KA214" s="201">
        <f t="shared" si="220"/>
        <v>0</v>
      </c>
      <c r="KB214" s="201"/>
      <c r="KC214" s="201"/>
      <c r="KD214" s="203"/>
      <c r="KE214" s="201"/>
      <c r="KF214" s="201"/>
      <c r="KG214" s="201"/>
      <c r="KH214" s="201">
        <f t="shared" si="221"/>
        <v>0</v>
      </c>
      <c r="KI214" s="201"/>
      <c r="KJ214" s="201"/>
      <c r="KK214" s="203"/>
      <c r="KL214" s="201"/>
      <c r="KM214" s="201"/>
      <c r="KN214" s="201"/>
      <c r="KO214" s="201">
        <f t="shared" si="222"/>
        <v>0</v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3.8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>
        <f t="shared" si="216"/>
        <v>0</v>
      </c>
      <c r="IZ215" s="201"/>
      <c r="JA215" s="201"/>
      <c r="JB215" s="201"/>
      <c r="JC215" s="201"/>
      <c r="JD215" s="201"/>
      <c r="JE215" s="201"/>
      <c r="JF215" s="201">
        <f t="shared" si="217"/>
        <v>30</v>
      </c>
      <c r="JG215" s="201"/>
      <c r="JH215" s="201"/>
      <c r="JI215" s="203"/>
      <c r="JJ215" s="201"/>
      <c r="JK215" s="201"/>
      <c r="JL215" s="201"/>
      <c r="JM215" s="201" t="e">
        <f t="shared" si="218"/>
        <v>#REF!</v>
      </c>
      <c r="JN215" s="201"/>
      <c r="JO215" s="201"/>
      <c r="JP215" s="203"/>
      <c r="JQ215" s="201"/>
      <c r="JR215" s="201"/>
      <c r="JS215" s="201"/>
      <c r="JT215" s="201">
        <f t="shared" si="219"/>
        <v>0</v>
      </c>
      <c r="JU215" s="201"/>
      <c r="JV215" s="201"/>
      <c r="JW215" s="203"/>
      <c r="JX215" s="201"/>
      <c r="JY215" s="201"/>
      <c r="JZ215" s="201"/>
      <c r="KA215" s="201">
        <f t="shared" si="220"/>
        <v>0</v>
      </c>
      <c r="KB215" s="201"/>
      <c r="KC215" s="201"/>
      <c r="KD215" s="203"/>
      <c r="KE215" s="201"/>
      <c r="KF215" s="201"/>
      <c r="KG215" s="201"/>
      <c r="KH215" s="201">
        <f t="shared" si="221"/>
        <v>0</v>
      </c>
      <c r="KI215" s="201"/>
      <c r="KJ215" s="201"/>
      <c r="KK215" s="203"/>
      <c r="KL215" s="201"/>
      <c r="KM215" s="201"/>
      <c r="KN215" s="201"/>
      <c r="KO215" s="201">
        <f t="shared" si="222"/>
        <v>0</v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3.8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>
        <f t="shared" si="216"/>
        <v>0</v>
      </c>
      <c r="IZ216" s="201"/>
      <c r="JA216" s="201"/>
      <c r="JB216" s="201"/>
      <c r="JC216" s="201"/>
      <c r="JD216" s="201"/>
      <c r="JE216" s="201"/>
      <c r="JF216" s="201">
        <f t="shared" si="217"/>
        <v>0</v>
      </c>
      <c r="JG216" s="201"/>
      <c r="JH216" s="201"/>
      <c r="JI216" s="203"/>
      <c r="JJ216" s="201"/>
      <c r="JK216" s="201"/>
      <c r="JL216" s="201"/>
      <c r="JM216" s="201" t="e">
        <f t="shared" si="218"/>
        <v>#REF!</v>
      </c>
      <c r="JN216" s="201"/>
      <c r="JO216" s="201"/>
      <c r="JP216" s="203"/>
      <c r="JQ216" s="201"/>
      <c r="JR216" s="201"/>
      <c r="JS216" s="201"/>
      <c r="JT216" s="201">
        <f t="shared" si="219"/>
        <v>0</v>
      </c>
      <c r="JU216" s="201"/>
      <c r="JV216" s="201"/>
      <c r="JW216" s="203"/>
      <c r="JX216" s="201"/>
      <c r="JY216" s="201"/>
      <c r="JZ216" s="201"/>
      <c r="KA216" s="201">
        <f t="shared" si="220"/>
        <v>0</v>
      </c>
      <c r="KB216" s="201"/>
      <c r="KC216" s="201"/>
      <c r="KD216" s="203"/>
      <c r="KE216" s="201"/>
      <c r="KF216" s="201"/>
      <c r="KG216" s="201"/>
      <c r="KH216" s="201">
        <f t="shared" si="221"/>
        <v>0</v>
      </c>
      <c r="KI216" s="201"/>
      <c r="KJ216" s="201"/>
      <c r="KK216" s="203"/>
      <c r="KL216" s="201"/>
      <c r="KM216" s="201"/>
      <c r="KN216" s="201"/>
      <c r="KO216" s="201">
        <f t="shared" si="222"/>
        <v>0</v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3.8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>
        <f t="shared" si="216"/>
        <v>0</v>
      </c>
      <c r="IZ217" s="201"/>
      <c r="JA217" s="201"/>
      <c r="JB217" s="201"/>
      <c r="JC217" s="201"/>
      <c r="JD217" s="201"/>
      <c r="JE217" s="201"/>
      <c r="JF217" s="201">
        <f t="shared" si="217"/>
        <v>0</v>
      </c>
      <c r="JG217" s="201"/>
      <c r="JH217" s="201"/>
      <c r="JI217" s="203"/>
      <c r="JJ217" s="201"/>
      <c r="JK217" s="201"/>
      <c r="JL217" s="201"/>
      <c r="JM217" s="201" t="e">
        <f t="shared" si="218"/>
        <v>#REF!</v>
      </c>
      <c r="JN217" s="201"/>
      <c r="JO217" s="201"/>
      <c r="JP217" s="203"/>
      <c r="JQ217" s="201"/>
      <c r="JR217" s="201"/>
      <c r="JS217" s="201"/>
      <c r="JT217" s="201">
        <f t="shared" si="219"/>
        <v>0</v>
      </c>
      <c r="JU217" s="201"/>
      <c r="JV217" s="201"/>
      <c r="JW217" s="203"/>
      <c r="JX217" s="201"/>
      <c r="JY217" s="201"/>
      <c r="JZ217" s="201"/>
      <c r="KA217" s="201">
        <f t="shared" si="220"/>
        <v>0</v>
      </c>
      <c r="KB217" s="201"/>
      <c r="KC217" s="201"/>
      <c r="KD217" s="203"/>
      <c r="KE217" s="201"/>
      <c r="KF217" s="201"/>
      <c r="KG217" s="201"/>
      <c r="KH217" s="201">
        <f t="shared" si="221"/>
        <v>0</v>
      </c>
      <c r="KI217" s="201"/>
      <c r="KJ217" s="201"/>
      <c r="KK217" s="203"/>
      <c r="KL217" s="201"/>
      <c r="KM217" s="201"/>
      <c r="KN217" s="201"/>
      <c r="KO217" s="201">
        <f t="shared" si="222"/>
        <v>0</v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3.8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>
        <f t="shared" si="216"/>
        <v>0</v>
      </c>
      <c r="IZ218" s="201"/>
      <c r="JA218" s="201"/>
      <c r="JB218" s="201"/>
      <c r="JC218" s="201"/>
      <c r="JD218" s="201"/>
      <c r="JE218" s="201"/>
      <c r="JF218" s="201">
        <f t="shared" si="217"/>
        <v>0</v>
      </c>
      <c r="JG218" s="201"/>
      <c r="JH218" s="201"/>
      <c r="JI218" s="203"/>
      <c r="JJ218" s="201"/>
      <c r="JK218" s="201"/>
      <c r="JL218" s="201"/>
      <c r="JM218" s="201" t="e">
        <f t="shared" si="218"/>
        <v>#REF!</v>
      </c>
      <c r="JN218" s="201"/>
      <c r="JO218" s="201"/>
      <c r="JP218" s="203"/>
      <c r="JQ218" s="201"/>
      <c r="JR218" s="201"/>
      <c r="JS218" s="201"/>
      <c r="JT218" s="201">
        <f t="shared" si="219"/>
        <v>0</v>
      </c>
      <c r="JU218" s="201"/>
      <c r="JV218" s="201"/>
      <c r="JW218" s="203"/>
      <c r="JX218" s="201"/>
      <c r="JY218" s="201"/>
      <c r="JZ218" s="201"/>
      <c r="KA218" s="201">
        <f t="shared" si="220"/>
        <v>0</v>
      </c>
      <c r="KB218" s="201"/>
      <c r="KC218" s="201"/>
      <c r="KD218" s="203"/>
      <c r="KE218" s="201"/>
      <c r="KF218" s="201"/>
      <c r="KG218" s="201"/>
      <c r="KH218" s="201">
        <f t="shared" si="221"/>
        <v>0</v>
      </c>
      <c r="KI218" s="201"/>
      <c r="KJ218" s="201"/>
      <c r="KK218" s="203"/>
      <c r="KL218" s="201"/>
      <c r="KM218" s="201"/>
      <c r="KN218" s="201"/>
      <c r="KO218" s="201">
        <f t="shared" si="222"/>
        <v>0</v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3.8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>
        <f t="shared" si="216"/>
        <v>0</v>
      </c>
      <c r="IZ219" s="201"/>
      <c r="JA219" s="201"/>
      <c r="JB219" s="201"/>
      <c r="JC219" s="201"/>
      <c r="JD219" s="201"/>
      <c r="JE219" s="201"/>
      <c r="JF219" s="201">
        <f t="shared" si="217"/>
        <v>0</v>
      </c>
      <c r="JG219" s="201"/>
      <c r="JH219" s="201"/>
      <c r="JI219" s="203"/>
      <c r="JJ219" s="201"/>
      <c r="JK219" s="201"/>
      <c r="JL219" s="201"/>
      <c r="JM219" s="201" t="e">
        <f t="shared" si="218"/>
        <v>#REF!</v>
      </c>
      <c r="JN219" s="201"/>
      <c r="JO219" s="201"/>
      <c r="JP219" s="203"/>
      <c r="JQ219" s="201"/>
      <c r="JR219" s="201"/>
      <c r="JS219" s="201"/>
      <c r="JT219" s="201">
        <f t="shared" si="219"/>
        <v>0</v>
      </c>
      <c r="JU219" s="201"/>
      <c r="JV219" s="201"/>
      <c r="JW219" s="203"/>
      <c r="JX219" s="201"/>
      <c r="JY219" s="201"/>
      <c r="JZ219" s="201"/>
      <c r="KA219" s="201">
        <f t="shared" si="220"/>
        <v>0</v>
      </c>
      <c r="KB219" s="201"/>
      <c r="KC219" s="201"/>
      <c r="KD219" s="203"/>
      <c r="KE219" s="201"/>
      <c r="KF219" s="201"/>
      <c r="KG219" s="201"/>
      <c r="KH219" s="201">
        <f t="shared" si="221"/>
        <v>0</v>
      </c>
      <c r="KI219" s="201"/>
      <c r="KJ219" s="201"/>
      <c r="KK219" s="203"/>
      <c r="KL219" s="201"/>
      <c r="KM219" s="201"/>
      <c r="KN219" s="201"/>
      <c r="KO219" s="201">
        <f t="shared" si="222"/>
        <v>0</v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3.8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>
        <f t="shared" si="216"/>
        <v>0</v>
      </c>
      <c r="IZ220" s="201"/>
      <c r="JA220" s="201"/>
      <c r="JB220" s="201"/>
      <c r="JC220" s="201"/>
      <c r="JD220" s="201"/>
      <c r="JE220" s="201"/>
      <c r="JF220" s="201">
        <f t="shared" si="217"/>
        <v>30</v>
      </c>
      <c r="JG220" s="201"/>
      <c r="JH220" s="201"/>
      <c r="JI220" s="203"/>
      <c r="JJ220" s="201"/>
      <c r="JK220" s="201"/>
      <c r="JL220" s="201"/>
      <c r="JM220" s="201" t="e">
        <f t="shared" si="218"/>
        <v>#REF!</v>
      </c>
      <c r="JN220" s="201"/>
      <c r="JO220" s="201"/>
      <c r="JP220" s="203"/>
      <c r="JQ220" s="201"/>
      <c r="JR220" s="201"/>
      <c r="JS220" s="201"/>
      <c r="JT220" s="201">
        <f t="shared" si="219"/>
        <v>0</v>
      </c>
      <c r="JU220" s="201"/>
      <c r="JV220" s="201"/>
      <c r="JW220" s="203"/>
      <c r="JX220" s="201"/>
      <c r="JY220" s="201"/>
      <c r="JZ220" s="201"/>
      <c r="KA220" s="201">
        <f t="shared" si="220"/>
        <v>0</v>
      </c>
      <c r="KB220" s="201"/>
      <c r="KC220" s="201"/>
      <c r="KD220" s="203"/>
      <c r="KE220" s="201"/>
      <c r="KF220" s="201"/>
      <c r="KG220" s="201"/>
      <c r="KH220" s="201">
        <f t="shared" si="221"/>
        <v>0</v>
      </c>
      <c r="KI220" s="201"/>
      <c r="KJ220" s="201"/>
      <c r="KK220" s="203"/>
      <c r="KL220" s="201"/>
      <c r="KM220" s="201"/>
      <c r="KN220" s="201"/>
      <c r="KO220" s="201">
        <f t="shared" si="222"/>
        <v>0</v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3.8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>
        <f t="shared" si="216"/>
        <v>0</v>
      </c>
      <c r="IZ221" s="201"/>
      <c r="JA221" s="201"/>
      <c r="JB221" s="201"/>
      <c r="JC221" s="201"/>
      <c r="JD221" s="201"/>
      <c r="JE221" s="201"/>
      <c r="JF221" s="201">
        <f t="shared" si="217"/>
        <v>0</v>
      </c>
      <c r="JG221" s="201"/>
      <c r="JH221" s="201"/>
      <c r="JI221" s="203"/>
      <c r="JJ221" s="201"/>
      <c r="JK221" s="201"/>
      <c r="JL221" s="201"/>
      <c r="JM221" s="201" t="e">
        <f t="shared" si="218"/>
        <v>#REF!</v>
      </c>
      <c r="JN221" s="201"/>
      <c r="JO221" s="201"/>
      <c r="JP221" s="203"/>
      <c r="JQ221" s="201"/>
      <c r="JR221" s="201"/>
      <c r="JS221" s="201"/>
      <c r="JT221" s="201">
        <f t="shared" si="219"/>
        <v>0</v>
      </c>
      <c r="JU221" s="201"/>
      <c r="JV221" s="201"/>
      <c r="JW221" s="203"/>
      <c r="JX221" s="201"/>
      <c r="JY221" s="201"/>
      <c r="JZ221" s="201"/>
      <c r="KA221" s="201">
        <f t="shared" si="220"/>
        <v>0</v>
      </c>
      <c r="KB221" s="201"/>
      <c r="KC221" s="201"/>
      <c r="KD221" s="203"/>
      <c r="KE221" s="201"/>
      <c r="KF221" s="201"/>
      <c r="KG221" s="201"/>
      <c r="KH221" s="201">
        <f t="shared" si="221"/>
        <v>0</v>
      </c>
      <c r="KI221" s="201"/>
      <c r="KJ221" s="201"/>
      <c r="KK221" s="203"/>
      <c r="KL221" s="201"/>
      <c r="KM221" s="201"/>
      <c r="KN221" s="201"/>
      <c r="KO221" s="201">
        <f t="shared" si="222"/>
        <v>0</v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3.8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>
        <f t="shared" si="216"/>
        <v>0</v>
      </c>
      <c r="IZ222" s="201"/>
      <c r="JA222" s="201"/>
      <c r="JB222" s="201"/>
      <c r="JC222" s="201"/>
      <c r="JD222" s="201"/>
      <c r="JE222" s="201"/>
      <c r="JF222" s="201">
        <f t="shared" si="217"/>
        <v>0</v>
      </c>
      <c r="JG222" s="201"/>
      <c r="JH222" s="201"/>
      <c r="JI222" s="203"/>
      <c r="JJ222" s="201"/>
      <c r="JK222" s="201"/>
      <c r="JL222" s="201"/>
      <c r="JM222" s="201" t="e">
        <f t="shared" si="218"/>
        <v>#REF!</v>
      </c>
      <c r="JN222" s="201"/>
      <c r="JO222" s="201"/>
      <c r="JP222" s="203"/>
      <c r="JQ222" s="201"/>
      <c r="JR222" s="201"/>
      <c r="JS222" s="201"/>
      <c r="JT222" s="201">
        <f t="shared" si="219"/>
        <v>0</v>
      </c>
      <c r="JU222" s="201"/>
      <c r="JV222" s="201"/>
      <c r="JW222" s="203"/>
      <c r="JX222" s="201"/>
      <c r="JY222" s="201"/>
      <c r="JZ222" s="201"/>
      <c r="KA222" s="201">
        <f t="shared" si="220"/>
        <v>0</v>
      </c>
      <c r="KB222" s="201"/>
      <c r="KC222" s="201"/>
      <c r="KD222" s="203"/>
      <c r="KE222" s="201"/>
      <c r="KF222" s="201"/>
      <c r="KG222" s="201"/>
      <c r="KH222" s="201">
        <f t="shared" si="221"/>
        <v>0</v>
      </c>
      <c r="KI222" s="201"/>
      <c r="KJ222" s="201"/>
      <c r="KK222" s="203"/>
      <c r="KL222" s="201"/>
      <c r="KM222" s="201"/>
      <c r="KN222" s="201"/>
      <c r="KO222" s="201">
        <f t="shared" si="222"/>
        <v>0</v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3.8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>
        <f t="shared" si="216"/>
        <v>0</v>
      </c>
      <c r="IZ223" s="201"/>
      <c r="JA223" s="201"/>
      <c r="JB223" s="201"/>
      <c r="JC223" s="201"/>
      <c r="JD223" s="201"/>
      <c r="JE223" s="201"/>
      <c r="JF223" s="201">
        <f t="shared" si="217"/>
        <v>30</v>
      </c>
      <c r="JG223" s="201"/>
      <c r="JH223" s="201"/>
      <c r="JI223" s="203"/>
      <c r="JJ223" s="201"/>
      <c r="JK223" s="201"/>
      <c r="JL223" s="201"/>
      <c r="JM223" s="201" t="e">
        <f t="shared" si="218"/>
        <v>#REF!</v>
      </c>
      <c r="JN223" s="201"/>
      <c r="JO223" s="201"/>
      <c r="JP223" s="203"/>
      <c r="JQ223" s="201"/>
      <c r="JR223" s="201"/>
      <c r="JS223" s="201"/>
      <c r="JT223" s="201">
        <f t="shared" si="219"/>
        <v>20</v>
      </c>
      <c r="JU223" s="201"/>
      <c r="JV223" s="201"/>
      <c r="JW223" s="203"/>
      <c r="JX223" s="201"/>
      <c r="JY223" s="201"/>
      <c r="JZ223" s="201"/>
      <c r="KA223" s="201">
        <f t="shared" si="220"/>
        <v>0</v>
      </c>
      <c r="KB223" s="201"/>
      <c r="KC223" s="201"/>
      <c r="KD223" s="203"/>
      <c r="KE223" s="201"/>
      <c r="KF223" s="201"/>
      <c r="KG223" s="201"/>
      <c r="KH223" s="201">
        <f t="shared" si="221"/>
        <v>0</v>
      </c>
      <c r="KI223" s="201"/>
      <c r="KJ223" s="201"/>
      <c r="KK223" s="203"/>
      <c r="KL223" s="201"/>
      <c r="KM223" s="201"/>
      <c r="KN223" s="201"/>
      <c r="KO223" s="201">
        <f t="shared" si="222"/>
        <v>0</v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3.8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>
        <f t="shared" si="216"/>
        <v>0</v>
      </c>
      <c r="IZ224" s="201"/>
      <c r="JA224" s="201"/>
      <c r="JB224" s="201"/>
      <c r="JC224" s="201"/>
      <c r="JD224" s="201"/>
      <c r="JE224" s="201"/>
      <c r="JF224" s="201">
        <f t="shared" si="217"/>
        <v>30</v>
      </c>
      <c r="JG224" s="201"/>
      <c r="JH224" s="201"/>
      <c r="JI224" s="203"/>
      <c r="JJ224" s="201"/>
      <c r="JK224" s="201"/>
      <c r="JL224" s="201"/>
      <c r="JM224" s="201" t="e">
        <f t="shared" si="218"/>
        <v>#REF!</v>
      </c>
      <c r="JN224" s="201"/>
      <c r="JO224" s="201"/>
      <c r="JP224" s="203"/>
      <c r="JQ224" s="201"/>
      <c r="JR224" s="201"/>
      <c r="JS224" s="201"/>
      <c r="JT224" s="201">
        <f t="shared" si="219"/>
        <v>20</v>
      </c>
      <c r="JU224" s="201"/>
      <c r="JV224" s="201"/>
      <c r="JW224" s="203"/>
      <c r="JX224" s="201"/>
      <c r="JY224" s="201"/>
      <c r="JZ224" s="201"/>
      <c r="KA224" s="201">
        <f t="shared" si="220"/>
        <v>0</v>
      </c>
      <c r="KB224" s="201"/>
      <c r="KC224" s="201"/>
      <c r="KD224" s="203"/>
      <c r="KE224" s="201"/>
      <c r="KF224" s="201"/>
      <c r="KG224" s="201"/>
      <c r="KH224" s="201">
        <f t="shared" si="221"/>
        <v>0</v>
      </c>
      <c r="KI224" s="201"/>
      <c r="KJ224" s="201"/>
      <c r="KK224" s="203"/>
      <c r="KL224" s="201"/>
      <c r="KM224" s="201"/>
      <c r="KN224" s="201"/>
      <c r="KO224" s="201">
        <f t="shared" si="222"/>
        <v>0</v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3.8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>
        <f t="shared" si="216"/>
        <v>0</v>
      </c>
      <c r="IZ225" s="201"/>
      <c r="JA225" s="201"/>
      <c r="JB225" s="201"/>
      <c r="JC225" s="201"/>
      <c r="JD225" s="201"/>
      <c r="JE225" s="201"/>
      <c r="JF225" s="201">
        <f t="shared" si="217"/>
        <v>0</v>
      </c>
      <c r="JG225" s="201"/>
      <c r="JH225" s="201"/>
      <c r="JI225" s="203"/>
      <c r="JJ225" s="201"/>
      <c r="JK225" s="201"/>
      <c r="JL225" s="201"/>
      <c r="JM225" s="201" t="e">
        <f t="shared" si="218"/>
        <v>#REF!</v>
      </c>
      <c r="JN225" s="201"/>
      <c r="JO225" s="201"/>
      <c r="JP225" s="203"/>
      <c r="JQ225" s="201"/>
      <c r="JR225" s="201"/>
      <c r="JS225" s="201"/>
      <c r="JT225" s="201">
        <f t="shared" si="219"/>
        <v>0</v>
      </c>
      <c r="JU225" s="201"/>
      <c r="JV225" s="201"/>
      <c r="JW225" s="203"/>
      <c r="JX225" s="201"/>
      <c r="JY225" s="201"/>
      <c r="JZ225" s="201"/>
      <c r="KA225" s="201">
        <f t="shared" si="220"/>
        <v>0</v>
      </c>
      <c r="KB225" s="201"/>
      <c r="KC225" s="201"/>
      <c r="KD225" s="203"/>
      <c r="KE225" s="201"/>
      <c r="KF225" s="201"/>
      <c r="KG225" s="201"/>
      <c r="KH225" s="201">
        <f t="shared" si="221"/>
        <v>0</v>
      </c>
      <c r="KI225" s="201"/>
      <c r="KJ225" s="201"/>
      <c r="KK225" s="203"/>
      <c r="KL225" s="201"/>
      <c r="KM225" s="201"/>
      <c r="KN225" s="201"/>
      <c r="KO225" s="201">
        <f t="shared" si="222"/>
        <v>0</v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3.8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>
        <f t="shared" si="216"/>
        <v>0</v>
      </c>
      <c r="IZ226" s="201"/>
      <c r="JA226" s="201"/>
      <c r="JB226" s="201"/>
      <c r="JC226" s="201"/>
      <c r="JD226" s="201"/>
      <c r="JE226" s="201"/>
      <c r="JF226" s="201">
        <f t="shared" si="217"/>
        <v>0</v>
      </c>
      <c r="JG226" s="201"/>
      <c r="JH226" s="201"/>
      <c r="JI226" s="203"/>
      <c r="JJ226" s="201"/>
      <c r="JK226" s="201"/>
      <c r="JL226" s="201"/>
      <c r="JM226" s="201" t="e">
        <f t="shared" si="218"/>
        <v>#REF!</v>
      </c>
      <c r="JN226" s="201"/>
      <c r="JO226" s="201"/>
      <c r="JP226" s="203"/>
      <c r="JQ226" s="201"/>
      <c r="JR226" s="201"/>
      <c r="JS226" s="201"/>
      <c r="JT226" s="201">
        <f t="shared" si="219"/>
        <v>0</v>
      </c>
      <c r="JU226" s="201"/>
      <c r="JV226" s="201"/>
      <c r="JW226" s="203"/>
      <c r="JX226" s="201"/>
      <c r="JY226" s="201"/>
      <c r="JZ226" s="201"/>
      <c r="KA226" s="201">
        <f t="shared" si="220"/>
        <v>0</v>
      </c>
      <c r="KB226" s="201"/>
      <c r="KC226" s="201"/>
      <c r="KD226" s="203"/>
      <c r="KE226" s="201"/>
      <c r="KF226" s="201"/>
      <c r="KG226" s="201"/>
      <c r="KH226" s="201">
        <f t="shared" si="221"/>
        <v>0</v>
      </c>
      <c r="KI226" s="201"/>
      <c r="KJ226" s="201"/>
      <c r="KK226" s="203"/>
      <c r="KL226" s="201"/>
      <c r="KM226" s="201"/>
      <c r="KN226" s="201"/>
      <c r="KO226" s="201">
        <f t="shared" si="222"/>
        <v>0</v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3.8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>
        <f t="shared" si="216"/>
        <v>0</v>
      </c>
      <c r="IZ227" s="201"/>
      <c r="JA227" s="201"/>
      <c r="JB227" s="201"/>
      <c r="JC227" s="201"/>
      <c r="JD227" s="201"/>
      <c r="JE227" s="201"/>
      <c r="JF227" s="201">
        <f t="shared" si="217"/>
        <v>30</v>
      </c>
      <c r="JG227" s="201"/>
      <c r="JH227" s="201"/>
      <c r="JI227" s="203"/>
      <c r="JJ227" s="201"/>
      <c r="JK227" s="201"/>
      <c r="JL227" s="201"/>
      <c r="JM227" s="201" t="e">
        <f t="shared" si="218"/>
        <v>#REF!</v>
      </c>
      <c r="JN227" s="201"/>
      <c r="JO227" s="201"/>
      <c r="JP227" s="203"/>
      <c r="JQ227" s="201"/>
      <c r="JR227" s="201"/>
      <c r="JS227" s="201"/>
      <c r="JT227" s="201">
        <f t="shared" si="219"/>
        <v>0</v>
      </c>
      <c r="JU227" s="201"/>
      <c r="JV227" s="201"/>
      <c r="JW227" s="203"/>
      <c r="JX227" s="201"/>
      <c r="JY227" s="201"/>
      <c r="JZ227" s="201"/>
      <c r="KA227" s="201">
        <f t="shared" si="220"/>
        <v>0</v>
      </c>
      <c r="KB227" s="201"/>
      <c r="KC227" s="201"/>
      <c r="KD227" s="203"/>
      <c r="KE227" s="201"/>
      <c r="KF227" s="201"/>
      <c r="KG227" s="201"/>
      <c r="KH227" s="201">
        <f t="shared" si="221"/>
        <v>0</v>
      </c>
      <c r="KI227" s="201"/>
      <c r="KJ227" s="201"/>
      <c r="KK227" s="203"/>
      <c r="KL227" s="201"/>
      <c r="KM227" s="201"/>
      <c r="KN227" s="201"/>
      <c r="KO227" s="201">
        <f t="shared" si="222"/>
        <v>0</v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3.8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>
        <f t="shared" si="216"/>
        <v>0</v>
      </c>
      <c r="IZ228" s="201"/>
      <c r="JA228" s="201"/>
      <c r="JB228" s="201"/>
      <c r="JC228" s="201"/>
      <c r="JD228" s="201"/>
      <c r="JE228" s="201"/>
      <c r="JF228" s="201">
        <f t="shared" si="217"/>
        <v>0</v>
      </c>
      <c r="JG228" s="201"/>
      <c r="JH228" s="201"/>
      <c r="JI228" s="203"/>
      <c r="JJ228" s="201"/>
      <c r="JK228" s="201"/>
      <c r="JL228" s="201"/>
      <c r="JM228" s="201" t="e">
        <f t="shared" si="218"/>
        <v>#REF!</v>
      </c>
      <c r="JN228" s="201"/>
      <c r="JO228" s="201"/>
      <c r="JP228" s="203"/>
      <c r="JQ228" s="201"/>
      <c r="JR228" s="201"/>
      <c r="JS228" s="201"/>
      <c r="JT228" s="201">
        <f t="shared" si="219"/>
        <v>0</v>
      </c>
      <c r="JU228" s="201"/>
      <c r="JV228" s="201"/>
      <c r="JW228" s="203"/>
      <c r="JX228" s="201"/>
      <c r="JY228" s="201"/>
      <c r="JZ228" s="201"/>
      <c r="KA228" s="201">
        <f t="shared" si="220"/>
        <v>0</v>
      </c>
      <c r="KB228" s="201"/>
      <c r="KC228" s="201"/>
      <c r="KD228" s="203"/>
      <c r="KE228" s="201"/>
      <c r="KF228" s="201"/>
      <c r="KG228" s="201"/>
      <c r="KH228" s="201">
        <f t="shared" si="221"/>
        <v>0</v>
      </c>
      <c r="KI228" s="201"/>
      <c r="KJ228" s="201"/>
      <c r="KK228" s="203"/>
      <c r="KL228" s="201"/>
      <c r="KM228" s="201"/>
      <c r="KN228" s="201"/>
      <c r="KO228" s="201">
        <f t="shared" si="222"/>
        <v>0</v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3.8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>
        <f t="shared" si="216"/>
        <v>0</v>
      </c>
      <c r="IZ229" s="201"/>
      <c r="JA229" s="201"/>
      <c r="JB229" s="201"/>
      <c r="JC229" s="201"/>
      <c r="JD229" s="201"/>
      <c r="JE229" s="201"/>
      <c r="JF229" s="201">
        <f t="shared" si="217"/>
        <v>0</v>
      </c>
      <c r="JG229" s="201"/>
      <c r="JH229" s="201"/>
      <c r="JI229" s="203"/>
      <c r="JJ229" s="201"/>
      <c r="JK229" s="201"/>
      <c r="JL229" s="201"/>
      <c r="JM229" s="201" t="e">
        <f t="shared" si="218"/>
        <v>#REF!</v>
      </c>
      <c r="JN229" s="201"/>
      <c r="JO229" s="201"/>
      <c r="JP229" s="203"/>
      <c r="JQ229" s="201"/>
      <c r="JR229" s="201"/>
      <c r="JS229" s="201"/>
      <c r="JT229" s="201">
        <f t="shared" si="219"/>
        <v>0</v>
      </c>
      <c r="JU229" s="201"/>
      <c r="JV229" s="201"/>
      <c r="JW229" s="203"/>
      <c r="JX229" s="201"/>
      <c r="JY229" s="201"/>
      <c r="JZ229" s="201"/>
      <c r="KA229" s="201">
        <f t="shared" si="220"/>
        <v>0</v>
      </c>
      <c r="KB229" s="201"/>
      <c r="KC229" s="201"/>
      <c r="KD229" s="203"/>
      <c r="KE229" s="201"/>
      <c r="KF229" s="201"/>
      <c r="KG229" s="201"/>
      <c r="KH229" s="201">
        <f t="shared" si="221"/>
        <v>0</v>
      </c>
      <c r="KI229" s="201"/>
      <c r="KJ229" s="201"/>
      <c r="KK229" s="203"/>
      <c r="KL229" s="201"/>
      <c r="KM229" s="201"/>
      <c r="KN229" s="201"/>
      <c r="KO229" s="201">
        <f t="shared" si="222"/>
        <v>0</v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3.8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>
        <f t="shared" si="216"/>
        <v>0</v>
      </c>
      <c r="IZ230" s="201"/>
      <c r="JA230" s="201"/>
      <c r="JB230" s="201"/>
      <c r="JC230" s="201"/>
      <c r="JD230" s="201"/>
      <c r="JE230" s="201"/>
      <c r="JF230" s="201">
        <f t="shared" si="217"/>
        <v>0</v>
      </c>
      <c r="JG230" s="201"/>
      <c r="JH230" s="201"/>
      <c r="JI230" s="203"/>
      <c r="JJ230" s="201"/>
      <c r="JK230" s="201"/>
      <c r="JL230" s="201"/>
      <c r="JM230" s="201" t="e">
        <f t="shared" si="218"/>
        <v>#REF!</v>
      </c>
      <c r="JN230" s="201"/>
      <c r="JO230" s="201"/>
      <c r="JP230" s="203"/>
      <c r="JQ230" s="201"/>
      <c r="JR230" s="201"/>
      <c r="JS230" s="201"/>
      <c r="JT230" s="201">
        <f t="shared" si="219"/>
        <v>0</v>
      </c>
      <c r="JU230" s="201"/>
      <c r="JV230" s="201"/>
      <c r="JW230" s="203"/>
      <c r="JX230" s="201"/>
      <c r="JY230" s="201"/>
      <c r="JZ230" s="201"/>
      <c r="KA230" s="201">
        <f t="shared" si="220"/>
        <v>0</v>
      </c>
      <c r="KB230" s="201"/>
      <c r="KC230" s="201"/>
      <c r="KD230" s="203"/>
      <c r="KE230" s="201"/>
      <c r="KF230" s="201"/>
      <c r="KG230" s="201"/>
      <c r="KH230" s="201">
        <f t="shared" si="221"/>
        <v>0</v>
      </c>
      <c r="KI230" s="201"/>
      <c r="KJ230" s="201"/>
      <c r="KK230" s="203"/>
      <c r="KL230" s="201"/>
      <c r="KM230" s="201"/>
      <c r="KN230" s="201"/>
      <c r="KO230" s="201">
        <f t="shared" si="222"/>
        <v>0</v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3.8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>
        <f t="shared" si="216"/>
        <v>0</v>
      </c>
      <c r="IZ231" s="201"/>
      <c r="JA231" s="201"/>
      <c r="JB231" s="201"/>
      <c r="JC231" s="201"/>
      <c r="JD231" s="201"/>
      <c r="JE231" s="201"/>
      <c r="JF231" s="201">
        <f t="shared" si="217"/>
        <v>0</v>
      </c>
      <c r="JG231" s="201"/>
      <c r="JH231" s="201"/>
      <c r="JI231" s="203"/>
      <c r="JJ231" s="201"/>
      <c r="JK231" s="201"/>
      <c r="JL231" s="201"/>
      <c r="JM231" s="201" t="e">
        <f t="shared" si="218"/>
        <v>#REF!</v>
      </c>
      <c r="JN231" s="201"/>
      <c r="JO231" s="201"/>
      <c r="JP231" s="203"/>
      <c r="JQ231" s="201"/>
      <c r="JR231" s="201"/>
      <c r="JS231" s="201"/>
      <c r="JT231" s="201">
        <f t="shared" si="219"/>
        <v>0</v>
      </c>
      <c r="JU231" s="201"/>
      <c r="JV231" s="201"/>
      <c r="JW231" s="203"/>
      <c r="JX231" s="201"/>
      <c r="JY231" s="201"/>
      <c r="JZ231" s="201"/>
      <c r="KA231" s="201">
        <f t="shared" si="220"/>
        <v>0</v>
      </c>
      <c r="KB231" s="201"/>
      <c r="KC231" s="201"/>
      <c r="KD231" s="203"/>
      <c r="KE231" s="201"/>
      <c r="KF231" s="201"/>
      <c r="KG231" s="201"/>
      <c r="KH231" s="201">
        <f t="shared" si="221"/>
        <v>0</v>
      </c>
      <c r="KI231" s="201"/>
      <c r="KJ231" s="201"/>
      <c r="KK231" s="203"/>
      <c r="KL231" s="201"/>
      <c r="KM231" s="201"/>
      <c r="KN231" s="201"/>
      <c r="KO231" s="201">
        <f t="shared" si="222"/>
        <v>0</v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3.8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>
        <f t="shared" si="216"/>
        <v>0</v>
      </c>
      <c r="IZ232" s="201"/>
      <c r="JA232" s="201"/>
      <c r="JB232" s="201"/>
      <c r="JC232" s="201"/>
      <c r="JD232" s="201"/>
      <c r="JE232" s="201"/>
      <c r="JF232" s="201">
        <f t="shared" si="217"/>
        <v>0</v>
      </c>
      <c r="JG232" s="201"/>
      <c r="JH232" s="201"/>
      <c r="JI232" s="203"/>
      <c r="JJ232" s="201"/>
      <c r="JK232" s="201"/>
      <c r="JL232" s="201"/>
      <c r="JM232" s="201" t="e">
        <f t="shared" si="218"/>
        <v>#REF!</v>
      </c>
      <c r="JN232" s="201"/>
      <c r="JO232" s="201"/>
      <c r="JP232" s="203"/>
      <c r="JQ232" s="201"/>
      <c r="JR232" s="201"/>
      <c r="JS232" s="201"/>
      <c r="JT232" s="201">
        <f t="shared" si="219"/>
        <v>0</v>
      </c>
      <c r="JU232" s="201"/>
      <c r="JV232" s="201"/>
      <c r="JW232" s="203"/>
      <c r="JX232" s="201"/>
      <c r="JY232" s="201"/>
      <c r="JZ232" s="201"/>
      <c r="KA232" s="201">
        <f t="shared" si="220"/>
        <v>0</v>
      </c>
      <c r="KB232" s="201"/>
      <c r="KC232" s="201"/>
      <c r="KD232" s="203"/>
      <c r="KE232" s="201"/>
      <c r="KF232" s="201"/>
      <c r="KG232" s="201"/>
      <c r="KH232" s="201">
        <f t="shared" si="221"/>
        <v>0</v>
      </c>
      <c r="KI232" s="201"/>
      <c r="KJ232" s="201"/>
      <c r="KK232" s="203"/>
      <c r="KL232" s="201"/>
      <c r="KM232" s="201"/>
      <c r="KN232" s="201"/>
      <c r="KO232" s="201">
        <f t="shared" si="222"/>
        <v>0</v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3.8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>
        <f t="shared" si="216"/>
        <v>0</v>
      </c>
      <c r="IZ233" s="201"/>
      <c r="JA233" s="201"/>
      <c r="JB233" s="201"/>
      <c r="JC233" s="201"/>
      <c r="JD233" s="201"/>
      <c r="JE233" s="201"/>
      <c r="JF233" s="201">
        <f t="shared" si="217"/>
        <v>0</v>
      </c>
      <c r="JG233" s="201"/>
      <c r="JH233" s="201"/>
      <c r="JI233" s="203"/>
      <c r="JJ233" s="201"/>
      <c r="JK233" s="201"/>
      <c r="JL233" s="201"/>
      <c r="JM233" s="201" t="e">
        <f t="shared" si="218"/>
        <v>#REF!</v>
      </c>
      <c r="JN233" s="201"/>
      <c r="JO233" s="201"/>
      <c r="JP233" s="203"/>
      <c r="JQ233" s="201"/>
      <c r="JR233" s="201"/>
      <c r="JS233" s="201"/>
      <c r="JT233" s="201">
        <f t="shared" si="219"/>
        <v>0</v>
      </c>
      <c r="JU233" s="201"/>
      <c r="JV233" s="201"/>
      <c r="JW233" s="203"/>
      <c r="JX233" s="201"/>
      <c r="JY233" s="201"/>
      <c r="JZ233" s="201"/>
      <c r="KA233" s="201">
        <f t="shared" si="220"/>
        <v>0</v>
      </c>
      <c r="KB233" s="201"/>
      <c r="KC233" s="201"/>
      <c r="KD233" s="203"/>
      <c r="KE233" s="201"/>
      <c r="KF233" s="201"/>
      <c r="KG233" s="201"/>
      <c r="KH233" s="201">
        <f t="shared" si="221"/>
        <v>0</v>
      </c>
      <c r="KI233" s="201"/>
      <c r="KJ233" s="201"/>
      <c r="KK233" s="203"/>
      <c r="KL233" s="201"/>
      <c r="KM233" s="201"/>
      <c r="KN233" s="201"/>
      <c r="KO233" s="201">
        <f t="shared" si="222"/>
        <v>0</v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3.8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>
        <f t="shared" si="216"/>
        <v>0</v>
      </c>
      <c r="IZ234" s="201"/>
      <c r="JA234" s="201"/>
      <c r="JB234" s="201"/>
      <c r="JC234" s="201"/>
      <c r="JD234" s="201"/>
      <c r="JE234" s="201"/>
      <c r="JF234" s="201">
        <f t="shared" si="217"/>
        <v>30</v>
      </c>
      <c r="JG234" s="201"/>
      <c r="JH234" s="201"/>
      <c r="JI234" s="203"/>
      <c r="JJ234" s="201"/>
      <c r="JK234" s="201"/>
      <c r="JL234" s="201"/>
      <c r="JM234" s="201" t="e">
        <f t="shared" si="218"/>
        <v>#REF!</v>
      </c>
      <c r="JN234" s="201"/>
      <c r="JO234" s="201"/>
      <c r="JP234" s="203"/>
      <c r="JQ234" s="201"/>
      <c r="JR234" s="201"/>
      <c r="JS234" s="201"/>
      <c r="JT234" s="201">
        <f t="shared" si="219"/>
        <v>0</v>
      </c>
      <c r="JU234" s="201"/>
      <c r="JV234" s="201"/>
      <c r="JW234" s="203"/>
      <c r="JX234" s="201"/>
      <c r="JY234" s="201"/>
      <c r="JZ234" s="201"/>
      <c r="KA234" s="201">
        <f t="shared" si="220"/>
        <v>0</v>
      </c>
      <c r="KB234" s="201"/>
      <c r="KC234" s="201"/>
      <c r="KD234" s="203"/>
      <c r="KE234" s="201"/>
      <c r="KF234" s="201"/>
      <c r="KG234" s="201"/>
      <c r="KH234" s="201">
        <f t="shared" si="221"/>
        <v>30</v>
      </c>
      <c r="KI234" s="201"/>
      <c r="KJ234" s="201"/>
      <c r="KK234" s="203"/>
      <c r="KL234" s="201"/>
      <c r="KM234" s="201"/>
      <c r="KN234" s="201"/>
      <c r="KO234" s="201">
        <f t="shared" si="222"/>
        <v>0</v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3.8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>
        <f t="shared" si="216"/>
        <v>0</v>
      </c>
      <c r="IZ235" s="201"/>
      <c r="JA235" s="201"/>
      <c r="JB235" s="201"/>
      <c r="JC235" s="201"/>
      <c r="JD235" s="201"/>
      <c r="JE235" s="201"/>
      <c r="JF235" s="201">
        <f t="shared" si="217"/>
        <v>0</v>
      </c>
      <c r="JG235" s="201"/>
      <c r="JH235" s="201"/>
      <c r="JI235" s="203"/>
      <c r="JJ235" s="201"/>
      <c r="JK235" s="201"/>
      <c r="JL235" s="201"/>
      <c r="JM235" s="201" t="e">
        <f t="shared" si="218"/>
        <v>#REF!</v>
      </c>
      <c r="JN235" s="201"/>
      <c r="JO235" s="201"/>
      <c r="JP235" s="203"/>
      <c r="JQ235" s="201"/>
      <c r="JR235" s="201"/>
      <c r="JS235" s="201"/>
      <c r="JT235" s="201">
        <f t="shared" si="219"/>
        <v>0</v>
      </c>
      <c r="JU235" s="201"/>
      <c r="JV235" s="201"/>
      <c r="JW235" s="203"/>
      <c r="JX235" s="201"/>
      <c r="JY235" s="201"/>
      <c r="JZ235" s="201"/>
      <c r="KA235" s="201">
        <f t="shared" si="220"/>
        <v>0</v>
      </c>
      <c r="KB235" s="201"/>
      <c r="KC235" s="201"/>
      <c r="KD235" s="203"/>
      <c r="KE235" s="201"/>
      <c r="KF235" s="201"/>
      <c r="KG235" s="201"/>
      <c r="KH235" s="201">
        <f t="shared" si="221"/>
        <v>0</v>
      </c>
      <c r="KI235" s="201"/>
      <c r="KJ235" s="201"/>
      <c r="KK235" s="203"/>
      <c r="KL235" s="201"/>
      <c r="KM235" s="201"/>
      <c r="KN235" s="201"/>
      <c r="KO235" s="201">
        <f t="shared" si="222"/>
        <v>0</v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3.8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>
        <f t="shared" si="216"/>
        <v>0</v>
      </c>
      <c r="IZ236" s="201"/>
      <c r="JA236" s="201"/>
      <c r="JB236" s="201"/>
      <c r="JC236" s="201"/>
      <c r="JD236" s="201"/>
      <c r="JE236" s="201"/>
      <c r="JF236" s="201">
        <f t="shared" si="217"/>
        <v>0</v>
      </c>
      <c r="JG236" s="201"/>
      <c r="JH236" s="201"/>
      <c r="JI236" s="203"/>
      <c r="JJ236" s="201"/>
      <c r="JK236" s="201"/>
      <c r="JL236" s="201"/>
      <c r="JM236" s="201" t="e">
        <f t="shared" si="218"/>
        <v>#REF!</v>
      </c>
      <c r="JN236" s="201"/>
      <c r="JO236" s="201"/>
      <c r="JP236" s="203"/>
      <c r="JQ236" s="201"/>
      <c r="JR236" s="201"/>
      <c r="JS236" s="201"/>
      <c r="JT236" s="201">
        <f t="shared" si="219"/>
        <v>0</v>
      </c>
      <c r="JU236" s="201"/>
      <c r="JV236" s="201"/>
      <c r="JW236" s="203"/>
      <c r="JX236" s="201"/>
      <c r="JY236" s="201"/>
      <c r="JZ236" s="201"/>
      <c r="KA236" s="201">
        <f t="shared" si="220"/>
        <v>0</v>
      </c>
      <c r="KB236" s="201"/>
      <c r="KC236" s="201"/>
      <c r="KD236" s="203"/>
      <c r="KE236" s="201"/>
      <c r="KF236" s="201"/>
      <c r="KG236" s="201"/>
      <c r="KH236" s="201">
        <f t="shared" si="221"/>
        <v>0</v>
      </c>
      <c r="KI236" s="201"/>
      <c r="KJ236" s="201"/>
      <c r="KK236" s="203"/>
      <c r="KL236" s="201"/>
      <c r="KM236" s="201"/>
      <c r="KN236" s="201"/>
      <c r="KO236" s="201">
        <f t="shared" si="222"/>
        <v>0</v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3.8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>
        <f t="shared" si="216"/>
        <v>0</v>
      </c>
      <c r="IZ237" s="201"/>
      <c r="JA237" s="201"/>
      <c r="JB237" s="201"/>
      <c r="JC237" s="201"/>
      <c r="JD237" s="201"/>
      <c r="JE237" s="201"/>
      <c r="JF237" s="201">
        <f t="shared" si="217"/>
        <v>0</v>
      </c>
      <c r="JG237" s="201"/>
      <c r="JH237" s="201"/>
      <c r="JI237" s="203"/>
      <c r="JJ237" s="201"/>
      <c r="JK237" s="201"/>
      <c r="JL237" s="201"/>
      <c r="JM237" s="201" t="e">
        <f t="shared" si="218"/>
        <v>#REF!</v>
      </c>
      <c r="JN237" s="201"/>
      <c r="JO237" s="201"/>
      <c r="JP237" s="203"/>
      <c r="JQ237" s="201"/>
      <c r="JR237" s="201"/>
      <c r="JS237" s="201"/>
      <c r="JT237" s="201">
        <f t="shared" si="219"/>
        <v>0</v>
      </c>
      <c r="JU237" s="201"/>
      <c r="JV237" s="201"/>
      <c r="JW237" s="203"/>
      <c r="JX237" s="201"/>
      <c r="JY237" s="201"/>
      <c r="JZ237" s="201"/>
      <c r="KA237" s="201">
        <f t="shared" si="220"/>
        <v>0</v>
      </c>
      <c r="KB237" s="201"/>
      <c r="KC237" s="201"/>
      <c r="KD237" s="203"/>
      <c r="KE237" s="201"/>
      <c r="KF237" s="201"/>
      <c r="KG237" s="201"/>
      <c r="KH237" s="201">
        <f t="shared" si="221"/>
        <v>0</v>
      </c>
      <c r="KI237" s="201"/>
      <c r="KJ237" s="201"/>
      <c r="KK237" s="203"/>
      <c r="KL237" s="201"/>
      <c r="KM237" s="201"/>
      <c r="KN237" s="201"/>
      <c r="KO237" s="201">
        <f t="shared" si="222"/>
        <v>0</v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3.8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>
        <f t="shared" si="216"/>
        <v>0</v>
      </c>
      <c r="IZ238" s="201"/>
      <c r="JA238" s="201"/>
      <c r="JB238" s="201"/>
      <c r="JC238" s="201"/>
      <c r="JD238" s="201"/>
      <c r="JE238" s="201"/>
      <c r="JF238" s="201">
        <f t="shared" si="217"/>
        <v>30</v>
      </c>
      <c r="JG238" s="201"/>
      <c r="JH238" s="201"/>
      <c r="JI238" s="203"/>
      <c r="JJ238" s="201"/>
      <c r="JK238" s="201"/>
      <c r="JL238" s="201"/>
      <c r="JM238" s="201" t="e">
        <f t="shared" si="218"/>
        <v>#REF!</v>
      </c>
      <c r="JN238" s="201"/>
      <c r="JO238" s="201"/>
      <c r="JP238" s="203"/>
      <c r="JQ238" s="201"/>
      <c r="JR238" s="201"/>
      <c r="JS238" s="201"/>
      <c r="JT238" s="201">
        <f t="shared" si="219"/>
        <v>20</v>
      </c>
      <c r="JU238" s="201"/>
      <c r="JV238" s="201"/>
      <c r="JW238" s="203"/>
      <c r="JX238" s="201"/>
      <c r="JY238" s="201"/>
      <c r="JZ238" s="201"/>
      <c r="KA238" s="201">
        <f t="shared" si="220"/>
        <v>0</v>
      </c>
      <c r="KB238" s="201"/>
      <c r="KC238" s="201"/>
      <c r="KD238" s="203"/>
      <c r="KE238" s="201"/>
      <c r="KF238" s="201"/>
      <c r="KG238" s="201"/>
      <c r="KH238" s="201">
        <f t="shared" si="221"/>
        <v>30</v>
      </c>
      <c r="KI238" s="201"/>
      <c r="KJ238" s="201"/>
      <c r="KK238" s="203"/>
      <c r="KL238" s="201"/>
      <c r="KM238" s="201"/>
      <c r="KN238" s="201"/>
      <c r="KO238" s="201">
        <f t="shared" si="222"/>
        <v>0</v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3.8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>
        <f t="shared" si="216"/>
        <v>0</v>
      </c>
      <c r="IZ239" s="201"/>
      <c r="JA239" s="201"/>
      <c r="JB239" s="201"/>
      <c r="JC239" s="201"/>
      <c r="JD239" s="201"/>
      <c r="JE239" s="201"/>
      <c r="JF239" s="201">
        <f t="shared" si="217"/>
        <v>20</v>
      </c>
      <c r="JG239" s="201"/>
      <c r="JH239" s="201"/>
      <c r="JI239" s="203"/>
      <c r="JJ239" s="201"/>
      <c r="JK239" s="201"/>
      <c r="JL239" s="201"/>
      <c r="JM239" s="201" t="e">
        <f t="shared" si="218"/>
        <v>#REF!</v>
      </c>
      <c r="JN239" s="201"/>
      <c r="JO239" s="201"/>
      <c r="JP239" s="203"/>
      <c r="JQ239" s="201"/>
      <c r="JR239" s="201"/>
      <c r="JS239" s="201"/>
      <c r="JT239" s="201">
        <f t="shared" si="219"/>
        <v>0</v>
      </c>
      <c r="JU239" s="201"/>
      <c r="JV239" s="201"/>
      <c r="JW239" s="203"/>
      <c r="JX239" s="201"/>
      <c r="JY239" s="201"/>
      <c r="JZ239" s="201"/>
      <c r="KA239" s="201">
        <f t="shared" si="220"/>
        <v>0</v>
      </c>
      <c r="KB239" s="201"/>
      <c r="KC239" s="201"/>
      <c r="KD239" s="203"/>
      <c r="KE239" s="201"/>
      <c r="KF239" s="201"/>
      <c r="KG239" s="201"/>
      <c r="KH239" s="201">
        <f t="shared" si="221"/>
        <v>0</v>
      </c>
      <c r="KI239" s="201"/>
      <c r="KJ239" s="201"/>
      <c r="KK239" s="203"/>
      <c r="KL239" s="201"/>
      <c r="KM239" s="201"/>
      <c r="KN239" s="201"/>
      <c r="KO239" s="201">
        <f t="shared" si="222"/>
        <v>0</v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3.8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>
        <f t="shared" si="216"/>
        <v>0</v>
      </c>
      <c r="IZ240" s="201"/>
      <c r="JA240" s="201"/>
      <c r="JB240" s="201"/>
      <c r="JC240" s="201"/>
      <c r="JD240" s="201"/>
      <c r="JE240" s="201"/>
      <c r="JF240" s="201">
        <f t="shared" si="217"/>
        <v>0</v>
      </c>
      <c r="JG240" s="201"/>
      <c r="JH240" s="201"/>
      <c r="JI240" s="203"/>
      <c r="JJ240" s="201"/>
      <c r="JK240" s="201"/>
      <c r="JL240" s="201"/>
      <c r="JM240" s="201" t="e">
        <f t="shared" si="218"/>
        <v>#REF!</v>
      </c>
      <c r="JN240" s="201"/>
      <c r="JO240" s="201"/>
      <c r="JP240" s="203"/>
      <c r="JQ240" s="201"/>
      <c r="JR240" s="201"/>
      <c r="JS240" s="201"/>
      <c r="JT240" s="201">
        <f t="shared" si="219"/>
        <v>0</v>
      </c>
      <c r="JU240" s="201"/>
      <c r="JV240" s="201"/>
      <c r="JW240" s="203"/>
      <c r="JX240" s="201"/>
      <c r="JY240" s="201"/>
      <c r="JZ240" s="201"/>
      <c r="KA240" s="201">
        <f t="shared" si="220"/>
        <v>0</v>
      </c>
      <c r="KB240" s="201"/>
      <c r="KC240" s="201"/>
      <c r="KD240" s="203"/>
      <c r="KE240" s="201"/>
      <c r="KF240" s="201"/>
      <c r="KG240" s="201"/>
      <c r="KH240" s="201">
        <f t="shared" si="221"/>
        <v>0</v>
      </c>
      <c r="KI240" s="201"/>
      <c r="KJ240" s="201"/>
      <c r="KK240" s="203"/>
      <c r="KL240" s="201"/>
      <c r="KM240" s="201"/>
      <c r="KN240" s="201"/>
      <c r="KO240" s="201">
        <f t="shared" si="222"/>
        <v>0</v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3.8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>
        <f t="shared" si="216"/>
        <v>0</v>
      </c>
      <c r="IZ241" s="201"/>
      <c r="JA241" s="201"/>
      <c r="JB241" s="201"/>
      <c r="JC241" s="201"/>
      <c r="JD241" s="201"/>
      <c r="JE241" s="201"/>
      <c r="JF241" s="201">
        <f t="shared" si="217"/>
        <v>0</v>
      </c>
      <c r="JG241" s="201"/>
      <c r="JH241" s="201"/>
      <c r="JI241" s="203"/>
      <c r="JJ241" s="201"/>
      <c r="JK241" s="201"/>
      <c r="JL241" s="201"/>
      <c r="JM241" s="201" t="e">
        <f t="shared" si="218"/>
        <v>#REF!</v>
      </c>
      <c r="JN241" s="201"/>
      <c r="JO241" s="201"/>
      <c r="JP241" s="203"/>
      <c r="JQ241" s="201"/>
      <c r="JR241" s="201"/>
      <c r="JS241" s="201"/>
      <c r="JT241" s="201">
        <f t="shared" si="219"/>
        <v>0</v>
      </c>
      <c r="JU241" s="201"/>
      <c r="JV241" s="201"/>
      <c r="JW241" s="203"/>
      <c r="JX241" s="201"/>
      <c r="JY241" s="201"/>
      <c r="JZ241" s="201"/>
      <c r="KA241" s="201">
        <f t="shared" si="220"/>
        <v>0</v>
      </c>
      <c r="KB241" s="201"/>
      <c r="KC241" s="201"/>
      <c r="KD241" s="203"/>
      <c r="KE241" s="201"/>
      <c r="KF241" s="201"/>
      <c r="KG241" s="201"/>
      <c r="KH241" s="201">
        <f t="shared" si="221"/>
        <v>0</v>
      </c>
      <c r="KI241" s="201"/>
      <c r="KJ241" s="201"/>
      <c r="KK241" s="203"/>
      <c r="KL241" s="201"/>
      <c r="KM241" s="201"/>
      <c r="KN241" s="201"/>
      <c r="KO241" s="201">
        <f t="shared" si="222"/>
        <v>0</v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3.8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>
        <f t="shared" si="216"/>
        <v>0</v>
      </c>
      <c r="IZ242" s="201"/>
      <c r="JA242" s="201"/>
      <c r="JB242" s="201"/>
      <c r="JC242" s="201"/>
      <c r="JD242" s="201"/>
      <c r="JE242" s="201"/>
      <c r="JF242" s="201">
        <f t="shared" si="217"/>
        <v>0</v>
      </c>
      <c r="JG242" s="201"/>
      <c r="JH242" s="201"/>
      <c r="JI242" s="203"/>
      <c r="JJ242" s="201"/>
      <c r="JK242" s="201"/>
      <c r="JL242" s="201"/>
      <c r="JM242" s="201" t="e">
        <f t="shared" si="218"/>
        <v>#REF!</v>
      </c>
      <c r="JN242" s="201"/>
      <c r="JO242" s="201"/>
      <c r="JP242" s="203"/>
      <c r="JQ242" s="201"/>
      <c r="JR242" s="201"/>
      <c r="JS242" s="201"/>
      <c r="JT242" s="201">
        <f t="shared" si="219"/>
        <v>0</v>
      </c>
      <c r="JU242" s="201"/>
      <c r="JV242" s="201"/>
      <c r="JW242" s="203"/>
      <c r="JX242" s="201"/>
      <c r="JY242" s="201"/>
      <c r="JZ242" s="201"/>
      <c r="KA242" s="201">
        <f t="shared" si="220"/>
        <v>0</v>
      </c>
      <c r="KB242" s="201"/>
      <c r="KC242" s="201"/>
      <c r="KD242" s="203"/>
      <c r="KE242" s="201"/>
      <c r="KF242" s="201"/>
      <c r="KG242" s="201"/>
      <c r="KH242" s="201">
        <f t="shared" si="221"/>
        <v>0</v>
      </c>
      <c r="KI242" s="201"/>
      <c r="KJ242" s="201"/>
      <c r="KK242" s="203"/>
      <c r="KL242" s="201"/>
      <c r="KM242" s="201"/>
      <c r="KN242" s="201"/>
      <c r="KO242" s="201">
        <f t="shared" si="222"/>
        <v>0</v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3.8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>
        <f t="shared" si="216"/>
        <v>0</v>
      </c>
      <c r="IZ243" s="201"/>
      <c r="JA243" s="201"/>
      <c r="JB243" s="201"/>
      <c r="JC243" s="201"/>
      <c r="JD243" s="201"/>
      <c r="JE243" s="201"/>
      <c r="JF243" s="201">
        <f t="shared" si="217"/>
        <v>20</v>
      </c>
      <c r="JG243" s="201"/>
      <c r="JH243" s="201"/>
      <c r="JI243" s="203"/>
      <c r="JJ243" s="201"/>
      <c r="JK243" s="201"/>
      <c r="JL243" s="201"/>
      <c r="JM243" s="201" t="e">
        <f t="shared" si="218"/>
        <v>#REF!</v>
      </c>
      <c r="JN243" s="201"/>
      <c r="JO243" s="201"/>
      <c r="JP243" s="203"/>
      <c r="JQ243" s="201"/>
      <c r="JR243" s="201"/>
      <c r="JS243" s="201"/>
      <c r="JT243" s="201">
        <f t="shared" si="219"/>
        <v>20</v>
      </c>
      <c r="JU243" s="201"/>
      <c r="JV243" s="201"/>
      <c r="JW243" s="203"/>
      <c r="JX243" s="201"/>
      <c r="JY243" s="201"/>
      <c r="JZ243" s="201"/>
      <c r="KA243" s="201">
        <f t="shared" si="220"/>
        <v>0</v>
      </c>
      <c r="KB243" s="201"/>
      <c r="KC243" s="201"/>
      <c r="KD243" s="203"/>
      <c r="KE243" s="201"/>
      <c r="KF243" s="201"/>
      <c r="KG243" s="201"/>
      <c r="KH243" s="201">
        <f t="shared" si="221"/>
        <v>0</v>
      </c>
      <c r="KI243" s="201"/>
      <c r="KJ243" s="201"/>
      <c r="KK243" s="203"/>
      <c r="KL243" s="201"/>
      <c r="KM243" s="201"/>
      <c r="KN243" s="201"/>
      <c r="KO243" s="201">
        <f t="shared" si="222"/>
        <v>0</v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3.8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>
        <f t="shared" si="216"/>
        <v>0</v>
      </c>
      <c r="IZ244" s="201"/>
      <c r="JA244" s="201"/>
      <c r="JB244" s="201"/>
      <c r="JC244" s="201"/>
      <c r="JD244" s="201"/>
      <c r="JE244" s="201"/>
      <c r="JF244" s="201">
        <f t="shared" si="217"/>
        <v>30</v>
      </c>
      <c r="JG244" s="201"/>
      <c r="JH244" s="201"/>
      <c r="JI244" s="203"/>
      <c r="JJ244" s="201"/>
      <c r="JK244" s="201"/>
      <c r="JL244" s="201"/>
      <c r="JM244" s="201" t="e">
        <f t="shared" si="218"/>
        <v>#REF!</v>
      </c>
      <c r="JN244" s="201"/>
      <c r="JO244" s="201"/>
      <c r="JP244" s="203"/>
      <c r="JQ244" s="201"/>
      <c r="JR244" s="201"/>
      <c r="JS244" s="201"/>
      <c r="JT244" s="201">
        <f t="shared" si="219"/>
        <v>0</v>
      </c>
      <c r="JU244" s="201"/>
      <c r="JV244" s="201"/>
      <c r="JW244" s="203"/>
      <c r="JX244" s="201"/>
      <c r="JY244" s="201"/>
      <c r="JZ244" s="201"/>
      <c r="KA244" s="201">
        <f t="shared" si="220"/>
        <v>0</v>
      </c>
      <c r="KB244" s="201"/>
      <c r="KC244" s="201"/>
      <c r="KD244" s="203"/>
      <c r="KE244" s="201"/>
      <c r="KF244" s="201"/>
      <c r="KG244" s="201"/>
      <c r="KH244" s="201">
        <f t="shared" si="221"/>
        <v>0</v>
      </c>
      <c r="KI244" s="201"/>
      <c r="KJ244" s="201"/>
      <c r="KK244" s="203"/>
      <c r="KL244" s="201"/>
      <c r="KM244" s="201"/>
      <c r="KN244" s="201"/>
      <c r="KO244" s="201">
        <f t="shared" si="222"/>
        <v>0</v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3.8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>
        <f t="shared" si="216"/>
        <v>0</v>
      </c>
      <c r="IZ245" s="201"/>
      <c r="JA245" s="201"/>
      <c r="JB245" s="201"/>
      <c r="JC245" s="201"/>
      <c r="JD245" s="201"/>
      <c r="JE245" s="201"/>
      <c r="JF245" s="201">
        <f t="shared" si="217"/>
        <v>0</v>
      </c>
      <c r="JG245" s="201"/>
      <c r="JH245" s="201"/>
      <c r="JI245" s="203"/>
      <c r="JJ245" s="201"/>
      <c r="JK245" s="201"/>
      <c r="JL245" s="201"/>
      <c r="JM245" s="201" t="e">
        <f t="shared" si="218"/>
        <v>#REF!</v>
      </c>
      <c r="JN245" s="201"/>
      <c r="JO245" s="201"/>
      <c r="JP245" s="203"/>
      <c r="JQ245" s="201"/>
      <c r="JR245" s="201"/>
      <c r="JS245" s="201"/>
      <c r="JT245" s="201">
        <f t="shared" si="219"/>
        <v>0</v>
      </c>
      <c r="JU245" s="201"/>
      <c r="JV245" s="201"/>
      <c r="JW245" s="203"/>
      <c r="JX245" s="201"/>
      <c r="JY245" s="201"/>
      <c r="JZ245" s="201"/>
      <c r="KA245" s="201">
        <f t="shared" si="220"/>
        <v>0</v>
      </c>
      <c r="KB245" s="201"/>
      <c r="KC245" s="201"/>
      <c r="KD245" s="203"/>
      <c r="KE245" s="201"/>
      <c r="KF245" s="201"/>
      <c r="KG245" s="201"/>
      <c r="KH245" s="201">
        <f t="shared" si="221"/>
        <v>0</v>
      </c>
      <c r="KI245" s="201"/>
      <c r="KJ245" s="201"/>
      <c r="KK245" s="203"/>
      <c r="KL245" s="201"/>
      <c r="KM245" s="201"/>
      <c r="KN245" s="201"/>
      <c r="KO245" s="201">
        <f t="shared" si="222"/>
        <v>0</v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3.8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>
        <f t="shared" si="216"/>
        <v>0</v>
      </c>
      <c r="IZ246" s="201"/>
      <c r="JA246" s="201"/>
      <c r="JB246" s="201"/>
      <c r="JC246" s="201"/>
      <c r="JD246" s="201"/>
      <c r="JE246" s="201"/>
      <c r="JF246" s="201">
        <f t="shared" si="217"/>
        <v>0</v>
      </c>
      <c r="JG246" s="201"/>
      <c r="JH246" s="201"/>
      <c r="JI246" s="203"/>
      <c r="JJ246" s="201"/>
      <c r="JK246" s="201"/>
      <c r="JL246" s="201"/>
      <c r="JM246" s="201" t="e">
        <f t="shared" si="218"/>
        <v>#REF!</v>
      </c>
      <c r="JN246" s="201"/>
      <c r="JO246" s="201"/>
      <c r="JP246" s="203"/>
      <c r="JQ246" s="201"/>
      <c r="JR246" s="201"/>
      <c r="JS246" s="201"/>
      <c r="JT246" s="201">
        <f t="shared" si="219"/>
        <v>0</v>
      </c>
      <c r="JU246" s="201"/>
      <c r="JV246" s="201"/>
      <c r="JW246" s="203"/>
      <c r="JX246" s="201"/>
      <c r="JY246" s="201"/>
      <c r="JZ246" s="201"/>
      <c r="KA246" s="201">
        <f t="shared" si="220"/>
        <v>0</v>
      </c>
      <c r="KB246" s="201"/>
      <c r="KC246" s="201"/>
      <c r="KD246" s="203"/>
      <c r="KE246" s="201"/>
      <c r="KF246" s="201"/>
      <c r="KG246" s="201"/>
      <c r="KH246" s="201">
        <f t="shared" si="221"/>
        <v>0</v>
      </c>
      <c r="KI246" s="201"/>
      <c r="KJ246" s="201"/>
      <c r="KK246" s="203"/>
      <c r="KL246" s="201"/>
      <c r="KM246" s="201"/>
      <c r="KN246" s="201"/>
      <c r="KO246" s="201">
        <f t="shared" si="222"/>
        <v>0</v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3.8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>
        <f t="shared" si="216"/>
        <v>0</v>
      </c>
      <c r="IZ247" s="201"/>
      <c r="JA247" s="201"/>
      <c r="JB247" s="201"/>
      <c r="JC247" s="201"/>
      <c r="JD247" s="201"/>
      <c r="JE247" s="201"/>
      <c r="JF247" s="201">
        <f t="shared" si="217"/>
        <v>0</v>
      </c>
      <c r="JG247" s="201"/>
      <c r="JH247" s="201"/>
      <c r="JI247" s="203"/>
      <c r="JJ247" s="201"/>
      <c r="JK247" s="201"/>
      <c r="JL247" s="201"/>
      <c r="JM247" s="201" t="e">
        <f t="shared" si="218"/>
        <v>#REF!</v>
      </c>
      <c r="JN247" s="201"/>
      <c r="JO247" s="201"/>
      <c r="JP247" s="203"/>
      <c r="JQ247" s="201"/>
      <c r="JR247" s="201"/>
      <c r="JS247" s="201"/>
      <c r="JT247" s="201">
        <f t="shared" si="219"/>
        <v>0</v>
      </c>
      <c r="JU247" s="201"/>
      <c r="JV247" s="201"/>
      <c r="JW247" s="203"/>
      <c r="JX247" s="201"/>
      <c r="JY247" s="201"/>
      <c r="JZ247" s="201"/>
      <c r="KA247" s="201">
        <f t="shared" si="220"/>
        <v>0</v>
      </c>
      <c r="KB247" s="201"/>
      <c r="KC247" s="201"/>
      <c r="KD247" s="203"/>
      <c r="KE247" s="201"/>
      <c r="KF247" s="201"/>
      <c r="KG247" s="201"/>
      <c r="KH247" s="201">
        <f t="shared" si="221"/>
        <v>30</v>
      </c>
      <c r="KI247" s="201"/>
      <c r="KJ247" s="201"/>
      <c r="KK247" s="203"/>
      <c r="KL247" s="201"/>
      <c r="KM247" s="201"/>
      <c r="KN247" s="201"/>
      <c r="KO247" s="201">
        <f t="shared" si="222"/>
        <v>0</v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3.8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>
        <f t="shared" si="216"/>
        <v>0</v>
      </c>
      <c r="IZ248" s="201"/>
      <c r="JA248" s="201"/>
      <c r="JB248" s="201"/>
      <c r="JC248" s="201"/>
      <c r="JD248" s="201"/>
      <c r="JE248" s="201"/>
      <c r="JF248" s="201">
        <f t="shared" si="217"/>
        <v>30</v>
      </c>
      <c r="JG248" s="201"/>
      <c r="JH248" s="201"/>
      <c r="JI248" s="203"/>
      <c r="JJ248" s="201"/>
      <c r="JK248" s="201"/>
      <c r="JL248" s="201"/>
      <c r="JM248" s="201" t="e">
        <f t="shared" si="218"/>
        <v>#REF!</v>
      </c>
      <c r="JN248" s="201"/>
      <c r="JO248" s="201"/>
      <c r="JP248" s="203"/>
      <c r="JQ248" s="201"/>
      <c r="JR248" s="201"/>
      <c r="JS248" s="201"/>
      <c r="JT248" s="201">
        <f t="shared" si="219"/>
        <v>0</v>
      </c>
      <c r="JU248" s="201"/>
      <c r="JV248" s="201"/>
      <c r="JW248" s="203"/>
      <c r="JX248" s="201"/>
      <c r="JY248" s="201"/>
      <c r="JZ248" s="201"/>
      <c r="KA248" s="201">
        <f t="shared" si="220"/>
        <v>0</v>
      </c>
      <c r="KB248" s="201"/>
      <c r="KC248" s="201"/>
      <c r="KD248" s="203"/>
      <c r="KE248" s="201"/>
      <c r="KF248" s="201"/>
      <c r="KG248" s="201"/>
      <c r="KH248" s="201">
        <f t="shared" si="221"/>
        <v>0</v>
      </c>
      <c r="KI248" s="201"/>
      <c r="KJ248" s="201"/>
      <c r="KK248" s="203"/>
      <c r="KL248" s="201"/>
      <c r="KM248" s="201"/>
      <c r="KN248" s="201"/>
      <c r="KO248" s="201">
        <f t="shared" si="222"/>
        <v>0</v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3.8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>
        <f t="shared" si="216"/>
        <v>0</v>
      </c>
      <c r="IZ249" s="201"/>
      <c r="JA249" s="201"/>
      <c r="JB249" s="201"/>
      <c r="JC249" s="201"/>
      <c r="JD249" s="201"/>
      <c r="JE249" s="201"/>
      <c r="JF249" s="201">
        <f t="shared" si="217"/>
        <v>0</v>
      </c>
      <c r="JG249" s="201"/>
      <c r="JH249" s="201"/>
      <c r="JI249" s="203"/>
      <c r="JJ249" s="201"/>
      <c r="JK249" s="201"/>
      <c r="JL249" s="201"/>
      <c r="JM249" s="201" t="e">
        <f t="shared" si="218"/>
        <v>#REF!</v>
      </c>
      <c r="JN249" s="201"/>
      <c r="JO249" s="201"/>
      <c r="JP249" s="203"/>
      <c r="JQ249" s="201"/>
      <c r="JR249" s="201"/>
      <c r="JS249" s="201"/>
      <c r="JT249" s="201">
        <f t="shared" si="219"/>
        <v>0</v>
      </c>
      <c r="JU249" s="201"/>
      <c r="JV249" s="201"/>
      <c r="JW249" s="203"/>
      <c r="JX249" s="201"/>
      <c r="JY249" s="201"/>
      <c r="JZ249" s="201"/>
      <c r="KA249" s="201">
        <f t="shared" si="220"/>
        <v>0</v>
      </c>
      <c r="KB249" s="201"/>
      <c r="KC249" s="201"/>
      <c r="KD249" s="203"/>
      <c r="KE249" s="201"/>
      <c r="KF249" s="201"/>
      <c r="KG249" s="201"/>
      <c r="KH249" s="201">
        <f t="shared" si="221"/>
        <v>0</v>
      </c>
      <c r="KI249" s="201"/>
      <c r="KJ249" s="201"/>
      <c r="KK249" s="203"/>
      <c r="KL249" s="201"/>
      <c r="KM249" s="201"/>
      <c r="KN249" s="201"/>
      <c r="KO249" s="201">
        <f t="shared" si="222"/>
        <v>0</v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3.8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>
        <f t="shared" si="216"/>
        <v>0</v>
      </c>
      <c r="IZ250" s="201"/>
      <c r="JA250" s="201"/>
      <c r="JB250" s="201"/>
      <c r="JC250" s="201"/>
      <c r="JD250" s="201"/>
      <c r="JE250" s="201"/>
      <c r="JF250" s="201">
        <f t="shared" si="217"/>
        <v>0</v>
      </c>
      <c r="JG250" s="201"/>
      <c r="JH250" s="201"/>
      <c r="JI250" s="203"/>
      <c r="JJ250" s="201"/>
      <c r="JK250" s="201"/>
      <c r="JL250" s="201"/>
      <c r="JM250" s="201" t="e">
        <f t="shared" si="218"/>
        <v>#REF!</v>
      </c>
      <c r="JN250" s="201"/>
      <c r="JO250" s="201"/>
      <c r="JP250" s="203"/>
      <c r="JQ250" s="201"/>
      <c r="JR250" s="201"/>
      <c r="JS250" s="201"/>
      <c r="JT250" s="201">
        <f t="shared" si="219"/>
        <v>0</v>
      </c>
      <c r="JU250" s="201"/>
      <c r="JV250" s="201"/>
      <c r="JW250" s="203"/>
      <c r="JX250" s="201"/>
      <c r="JY250" s="201"/>
      <c r="JZ250" s="201"/>
      <c r="KA250" s="201">
        <f t="shared" si="220"/>
        <v>0</v>
      </c>
      <c r="KB250" s="201"/>
      <c r="KC250" s="201"/>
      <c r="KD250" s="203"/>
      <c r="KE250" s="201"/>
      <c r="KF250" s="201"/>
      <c r="KG250" s="201"/>
      <c r="KH250" s="201">
        <f t="shared" si="221"/>
        <v>0</v>
      </c>
      <c r="KI250" s="201"/>
      <c r="KJ250" s="201"/>
      <c r="KK250" s="203"/>
      <c r="KL250" s="201"/>
      <c r="KM250" s="201"/>
      <c r="KN250" s="201"/>
      <c r="KO250" s="201">
        <f t="shared" si="222"/>
        <v>0</v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3.8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>
        <f t="shared" si="216"/>
        <v>0</v>
      </c>
      <c r="IZ251" s="201"/>
      <c r="JA251" s="201"/>
      <c r="JB251" s="201"/>
      <c r="JC251" s="201"/>
      <c r="JD251" s="201"/>
      <c r="JE251" s="201"/>
      <c r="JF251" s="201">
        <f t="shared" si="217"/>
        <v>0</v>
      </c>
      <c r="JG251" s="201"/>
      <c r="JH251" s="201"/>
      <c r="JI251" s="203"/>
      <c r="JJ251" s="201"/>
      <c r="JK251" s="201"/>
      <c r="JL251" s="201"/>
      <c r="JM251" s="201" t="e">
        <f t="shared" si="218"/>
        <v>#REF!</v>
      </c>
      <c r="JN251" s="201"/>
      <c r="JO251" s="201"/>
      <c r="JP251" s="203"/>
      <c r="JQ251" s="201"/>
      <c r="JR251" s="201"/>
      <c r="JS251" s="201"/>
      <c r="JT251" s="201">
        <f t="shared" si="219"/>
        <v>0</v>
      </c>
      <c r="JU251" s="201"/>
      <c r="JV251" s="201"/>
      <c r="JW251" s="203"/>
      <c r="JX251" s="201"/>
      <c r="JY251" s="201"/>
      <c r="JZ251" s="201"/>
      <c r="KA251" s="201">
        <f t="shared" si="220"/>
        <v>0</v>
      </c>
      <c r="KB251" s="201"/>
      <c r="KC251" s="201"/>
      <c r="KD251" s="203"/>
      <c r="KE251" s="201"/>
      <c r="KF251" s="201"/>
      <c r="KG251" s="201"/>
      <c r="KH251" s="201">
        <f t="shared" si="221"/>
        <v>30</v>
      </c>
      <c r="KI251" s="201"/>
      <c r="KJ251" s="201"/>
      <c r="KK251" s="203"/>
      <c r="KL251" s="201"/>
      <c r="KM251" s="201"/>
      <c r="KN251" s="201"/>
      <c r="KO251" s="201">
        <f t="shared" si="222"/>
        <v>0</v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3.8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>
        <f t="shared" si="216"/>
        <v>0</v>
      </c>
      <c r="IZ252" s="201"/>
      <c r="JA252" s="201"/>
      <c r="JB252" s="201"/>
      <c r="JC252" s="201"/>
      <c r="JD252" s="201"/>
      <c r="JE252" s="201"/>
      <c r="JF252" s="201">
        <f t="shared" si="217"/>
        <v>0</v>
      </c>
      <c r="JG252" s="201"/>
      <c r="JH252" s="201"/>
      <c r="JI252" s="203"/>
      <c r="JJ252" s="201"/>
      <c r="JK252" s="201"/>
      <c r="JL252" s="201"/>
      <c r="JM252" s="201" t="e">
        <f t="shared" si="218"/>
        <v>#REF!</v>
      </c>
      <c r="JN252" s="201"/>
      <c r="JO252" s="201"/>
      <c r="JP252" s="203"/>
      <c r="JQ252" s="201"/>
      <c r="JR252" s="201"/>
      <c r="JS252" s="201"/>
      <c r="JT252" s="201">
        <f t="shared" si="219"/>
        <v>0</v>
      </c>
      <c r="JU252" s="201"/>
      <c r="JV252" s="201"/>
      <c r="JW252" s="203"/>
      <c r="JX252" s="201"/>
      <c r="JY252" s="201"/>
      <c r="JZ252" s="201"/>
      <c r="KA252" s="201">
        <f t="shared" si="220"/>
        <v>0</v>
      </c>
      <c r="KB252" s="201"/>
      <c r="KC252" s="201"/>
      <c r="KD252" s="203"/>
      <c r="KE252" s="201"/>
      <c r="KF252" s="201"/>
      <c r="KG252" s="201"/>
      <c r="KH252" s="201">
        <f t="shared" si="221"/>
        <v>0</v>
      </c>
      <c r="KI252" s="201"/>
      <c r="KJ252" s="201"/>
      <c r="KK252" s="203"/>
      <c r="KL252" s="201"/>
      <c r="KM252" s="201"/>
      <c r="KN252" s="201"/>
      <c r="KO252" s="201">
        <f t="shared" si="222"/>
        <v>0</v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3.8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>
        <f t="shared" si="216"/>
        <v>0</v>
      </c>
      <c r="IZ253" s="201"/>
      <c r="JA253" s="201"/>
      <c r="JB253" s="201"/>
      <c r="JC253" s="201"/>
      <c r="JD253" s="201"/>
      <c r="JE253" s="201"/>
      <c r="JF253" s="201">
        <f t="shared" si="217"/>
        <v>0</v>
      </c>
      <c r="JG253" s="201"/>
      <c r="JH253" s="201"/>
      <c r="JI253" s="203"/>
      <c r="JJ253" s="201"/>
      <c r="JK253" s="201"/>
      <c r="JL253" s="201"/>
      <c r="JM253" s="201" t="e">
        <f t="shared" si="218"/>
        <v>#REF!</v>
      </c>
      <c r="JN253" s="201"/>
      <c r="JO253" s="201"/>
      <c r="JP253" s="203"/>
      <c r="JQ253" s="201"/>
      <c r="JR253" s="201"/>
      <c r="JS253" s="201"/>
      <c r="JT253" s="201">
        <f t="shared" si="219"/>
        <v>0</v>
      </c>
      <c r="JU253" s="201"/>
      <c r="JV253" s="201"/>
      <c r="JW253" s="203"/>
      <c r="JX253" s="201"/>
      <c r="JY253" s="201"/>
      <c r="JZ253" s="201"/>
      <c r="KA253" s="201">
        <f t="shared" si="220"/>
        <v>0</v>
      </c>
      <c r="KB253" s="201"/>
      <c r="KC253" s="201"/>
      <c r="KD253" s="203"/>
      <c r="KE253" s="201"/>
      <c r="KF253" s="201"/>
      <c r="KG253" s="201"/>
      <c r="KH253" s="201">
        <f t="shared" si="221"/>
        <v>0</v>
      </c>
      <c r="KI253" s="201"/>
      <c r="KJ253" s="201"/>
      <c r="KK253" s="203"/>
      <c r="KL253" s="201"/>
      <c r="KM253" s="201"/>
      <c r="KN253" s="201"/>
      <c r="KO253" s="201">
        <f t="shared" si="222"/>
        <v>0</v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3.8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>
        <f t="shared" ref="IY254:IY267" si="313">IY77</f>
        <v>0</v>
      </c>
      <c r="IZ254" s="201"/>
      <c r="JA254" s="201"/>
      <c r="JB254" s="201"/>
      <c r="JC254" s="201"/>
      <c r="JD254" s="201"/>
      <c r="JE254" s="201"/>
      <c r="JF254" s="201">
        <f t="shared" ref="JF254:JF267" si="314">JF77</f>
        <v>0</v>
      </c>
      <c r="JG254" s="201"/>
      <c r="JH254" s="201"/>
      <c r="JI254" s="203"/>
      <c r="JJ254" s="201"/>
      <c r="JK254" s="201"/>
      <c r="JL254" s="201"/>
      <c r="JM254" s="201" t="e">
        <f t="shared" ref="JM254:JM267" si="315">JM77</f>
        <v>#REF!</v>
      </c>
      <c r="JN254" s="201"/>
      <c r="JO254" s="201"/>
      <c r="JP254" s="203"/>
      <c r="JQ254" s="201"/>
      <c r="JR254" s="201"/>
      <c r="JS254" s="201"/>
      <c r="JT254" s="201">
        <f t="shared" ref="JT254:JT267" si="316">JT77</f>
        <v>0</v>
      </c>
      <c r="JU254" s="201"/>
      <c r="JV254" s="201"/>
      <c r="JW254" s="203"/>
      <c r="JX254" s="201"/>
      <c r="JY254" s="201"/>
      <c r="JZ254" s="201"/>
      <c r="KA254" s="201">
        <f t="shared" ref="KA254:KA267" si="317">KA77</f>
        <v>0</v>
      </c>
      <c r="KB254" s="201"/>
      <c r="KC254" s="201"/>
      <c r="KD254" s="203"/>
      <c r="KE254" s="201"/>
      <c r="KF254" s="201"/>
      <c r="KG254" s="201"/>
      <c r="KH254" s="201">
        <f t="shared" ref="KH254:KH267" si="318">KH77</f>
        <v>0</v>
      </c>
      <c r="KI254" s="201"/>
      <c r="KJ254" s="201"/>
      <c r="KK254" s="203"/>
      <c r="KL254" s="201"/>
      <c r="KM254" s="201"/>
      <c r="KN254" s="201"/>
      <c r="KO254" s="201">
        <f t="shared" ref="KO254:KO267" si="319">KO77</f>
        <v>0</v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3.8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>
        <f t="shared" si="313"/>
        <v>0</v>
      </c>
      <c r="IZ255" s="201"/>
      <c r="JA255" s="201"/>
      <c r="JB255" s="201"/>
      <c r="JC255" s="201"/>
      <c r="JD255" s="201"/>
      <c r="JE255" s="201"/>
      <c r="JF255" s="201">
        <f t="shared" si="314"/>
        <v>0</v>
      </c>
      <c r="JG255" s="201"/>
      <c r="JH255" s="201"/>
      <c r="JI255" s="203"/>
      <c r="JJ255" s="201"/>
      <c r="JK255" s="201"/>
      <c r="JL255" s="201"/>
      <c r="JM255" s="201" t="e">
        <f t="shared" si="315"/>
        <v>#REF!</v>
      </c>
      <c r="JN255" s="201"/>
      <c r="JO255" s="201"/>
      <c r="JP255" s="203"/>
      <c r="JQ255" s="201"/>
      <c r="JR255" s="201"/>
      <c r="JS255" s="201"/>
      <c r="JT255" s="201">
        <f t="shared" si="316"/>
        <v>0</v>
      </c>
      <c r="JU255" s="201"/>
      <c r="JV255" s="201"/>
      <c r="JW255" s="203"/>
      <c r="JX255" s="201"/>
      <c r="JY255" s="201"/>
      <c r="JZ255" s="201"/>
      <c r="KA255" s="201">
        <f t="shared" si="317"/>
        <v>0</v>
      </c>
      <c r="KB255" s="201"/>
      <c r="KC255" s="201"/>
      <c r="KD255" s="203"/>
      <c r="KE255" s="201"/>
      <c r="KF255" s="201"/>
      <c r="KG255" s="201"/>
      <c r="KH255" s="201">
        <f t="shared" si="318"/>
        <v>0</v>
      </c>
      <c r="KI255" s="201"/>
      <c r="KJ255" s="201"/>
      <c r="KK255" s="203"/>
      <c r="KL255" s="201"/>
      <c r="KM255" s="201"/>
      <c r="KN255" s="201"/>
      <c r="KO255" s="201">
        <f t="shared" si="319"/>
        <v>0</v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3.8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>
        <f t="shared" si="313"/>
        <v>0</v>
      </c>
      <c r="IZ256" s="201"/>
      <c r="JA256" s="201"/>
      <c r="JB256" s="201"/>
      <c r="JC256" s="201"/>
      <c r="JD256" s="201"/>
      <c r="JE256" s="201"/>
      <c r="JF256" s="201">
        <f t="shared" si="314"/>
        <v>0</v>
      </c>
      <c r="JG256" s="201"/>
      <c r="JH256" s="201"/>
      <c r="JI256" s="203"/>
      <c r="JJ256" s="201"/>
      <c r="JK256" s="201"/>
      <c r="JL256" s="201"/>
      <c r="JM256" s="201" t="e">
        <f t="shared" si="315"/>
        <v>#REF!</v>
      </c>
      <c r="JN256" s="201"/>
      <c r="JO256" s="201"/>
      <c r="JP256" s="203"/>
      <c r="JQ256" s="201"/>
      <c r="JR256" s="201"/>
      <c r="JS256" s="201"/>
      <c r="JT256" s="201">
        <f t="shared" si="316"/>
        <v>0</v>
      </c>
      <c r="JU256" s="201"/>
      <c r="JV256" s="201"/>
      <c r="JW256" s="203"/>
      <c r="JX256" s="201"/>
      <c r="JY256" s="201"/>
      <c r="JZ256" s="201"/>
      <c r="KA256" s="201">
        <f t="shared" si="317"/>
        <v>0</v>
      </c>
      <c r="KB256" s="201"/>
      <c r="KC256" s="201"/>
      <c r="KD256" s="203"/>
      <c r="KE256" s="201"/>
      <c r="KF256" s="201"/>
      <c r="KG256" s="201"/>
      <c r="KH256" s="201">
        <f t="shared" si="318"/>
        <v>0</v>
      </c>
      <c r="KI256" s="201"/>
      <c r="KJ256" s="201"/>
      <c r="KK256" s="203"/>
      <c r="KL256" s="201"/>
      <c r="KM256" s="201"/>
      <c r="KN256" s="201"/>
      <c r="KO256" s="201">
        <f t="shared" si="319"/>
        <v>0</v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3.8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>
        <f t="shared" si="313"/>
        <v>0</v>
      </c>
      <c r="IZ257" s="201"/>
      <c r="JA257" s="201"/>
      <c r="JB257" s="201"/>
      <c r="JC257" s="201"/>
      <c r="JD257" s="201"/>
      <c r="JE257" s="201"/>
      <c r="JF257" s="201">
        <f t="shared" si="314"/>
        <v>0</v>
      </c>
      <c r="JG257" s="201"/>
      <c r="JH257" s="201"/>
      <c r="JI257" s="203"/>
      <c r="JJ257" s="201"/>
      <c r="JK257" s="201"/>
      <c r="JL257" s="201"/>
      <c r="JM257" s="201" t="e">
        <f t="shared" si="315"/>
        <v>#REF!</v>
      </c>
      <c r="JN257" s="201"/>
      <c r="JO257" s="201"/>
      <c r="JP257" s="203"/>
      <c r="JQ257" s="201"/>
      <c r="JR257" s="201"/>
      <c r="JS257" s="201"/>
      <c r="JT257" s="201">
        <f t="shared" si="316"/>
        <v>0</v>
      </c>
      <c r="JU257" s="201"/>
      <c r="JV257" s="201"/>
      <c r="JW257" s="203"/>
      <c r="JX257" s="201"/>
      <c r="JY257" s="201"/>
      <c r="JZ257" s="201"/>
      <c r="KA257" s="201">
        <f t="shared" si="317"/>
        <v>0</v>
      </c>
      <c r="KB257" s="201"/>
      <c r="KC257" s="201"/>
      <c r="KD257" s="203"/>
      <c r="KE257" s="201"/>
      <c r="KF257" s="201"/>
      <c r="KG257" s="201"/>
      <c r="KH257" s="201">
        <f t="shared" si="318"/>
        <v>0</v>
      </c>
      <c r="KI257" s="201"/>
      <c r="KJ257" s="201"/>
      <c r="KK257" s="203"/>
      <c r="KL257" s="201"/>
      <c r="KM257" s="201"/>
      <c r="KN257" s="201"/>
      <c r="KO257" s="201">
        <f t="shared" si="319"/>
        <v>0</v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3.8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>
        <f t="shared" si="313"/>
        <v>0</v>
      </c>
      <c r="IZ258" s="201"/>
      <c r="JA258" s="201"/>
      <c r="JB258" s="201"/>
      <c r="JC258" s="201"/>
      <c r="JD258" s="201"/>
      <c r="JE258" s="201"/>
      <c r="JF258" s="201">
        <f t="shared" si="314"/>
        <v>0</v>
      </c>
      <c r="JG258" s="201"/>
      <c r="JH258" s="201"/>
      <c r="JI258" s="203"/>
      <c r="JJ258" s="201"/>
      <c r="JK258" s="201"/>
      <c r="JL258" s="201"/>
      <c r="JM258" s="201" t="e">
        <f t="shared" si="315"/>
        <v>#REF!</v>
      </c>
      <c r="JN258" s="201"/>
      <c r="JO258" s="201"/>
      <c r="JP258" s="203"/>
      <c r="JQ258" s="201"/>
      <c r="JR258" s="201"/>
      <c r="JS258" s="201"/>
      <c r="JT258" s="201">
        <f t="shared" si="316"/>
        <v>0</v>
      </c>
      <c r="JU258" s="201"/>
      <c r="JV258" s="201"/>
      <c r="JW258" s="203"/>
      <c r="JX258" s="201"/>
      <c r="JY258" s="201"/>
      <c r="JZ258" s="201"/>
      <c r="KA258" s="201">
        <f t="shared" si="317"/>
        <v>0</v>
      </c>
      <c r="KB258" s="201"/>
      <c r="KC258" s="201"/>
      <c r="KD258" s="203"/>
      <c r="KE258" s="201"/>
      <c r="KF258" s="201"/>
      <c r="KG258" s="201"/>
      <c r="KH258" s="201">
        <f t="shared" si="318"/>
        <v>20</v>
      </c>
      <c r="KI258" s="201"/>
      <c r="KJ258" s="201"/>
      <c r="KK258" s="203"/>
      <c r="KL258" s="201"/>
      <c r="KM258" s="201"/>
      <c r="KN258" s="201"/>
      <c r="KO258" s="201">
        <f t="shared" si="319"/>
        <v>0</v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3.8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>
        <f t="shared" si="313"/>
        <v>0</v>
      </c>
      <c r="IZ259" s="201"/>
      <c r="JA259" s="201"/>
      <c r="JB259" s="201"/>
      <c r="JC259" s="201"/>
      <c r="JD259" s="201"/>
      <c r="JE259" s="201"/>
      <c r="JF259" s="201">
        <f t="shared" si="314"/>
        <v>0</v>
      </c>
      <c r="JG259" s="201"/>
      <c r="JH259" s="201"/>
      <c r="JI259" s="203"/>
      <c r="JJ259" s="201"/>
      <c r="JK259" s="201"/>
      <c r="JL259" s="201"/>
      <c r="JM259" s="201" t="e">
        <f t="shared" si="315"/>
        <v>#REF!</v>
      </c>
      <c r="JN259" s="201"/>
      <c r="JO259" s="201"/>
      <c r="JP259" s="203"/>
      <c r="JQ259" s="201"/>
      <c r="JR259" s="201"/>
      <c r="JS259" s="201"/>
      <c r="JT259" s="201">
        <f t="shared" si="316"/>
        <v>0</v>
      </c>
      <c r="JU259" s="201"/>
      <c r="JV259" s="201"/>
      <c r="JW259" s="203"/>
      <c r="JX259" s="201"/>
      <c r="JY259" s="201"/>
      <c r="JZ259" s="201"/>
      <c r="KA259" s="201">
        <f t="shared" si="317"/>
        <v>0</v>
      </c>
      <c r="KB259" s="201"/>
      <c r="KC259" s="201"/>
      <c r="KD259" s="203"/>
      <c r="KE259" s="201"/>
      <c r="KF259" s="201"/>
      <c r="KG259" s="201"/>
      <c r="KH259" s="201">
        <f t="shared" si="318"/>
        <v>30</v>
      </c>
      <c r="KI259" s="201"/>
      <c r="KJ259" s="201"/>
      <c r="KK259" s="203"/>
      <c r="KL259" s="201"/>
      <c r="KM259" s="201"/>
      <c r="KN259" s="201"/>
      <c r="KO259" s="201">
        <f t="shared" si="319"/>
        <v>0</v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3.8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>
        <f t="shared" si="313"/>
        <v>0</v>
      </c>
      <c r="IZ260" s="201"/>
      <c r="JA260" s="201"/>
      <c r="JB260" s="201"/>
      <c r="JC260" s="201"/>
      <c r="JD260" s="201"/>
      <c r="JE260" s="201"/>
      <c r="JF260" s="201">
        <f t="shared" si="314"/>
        <v>0</v>
      </c>
      <c r="JG260" s="201"/>
      <c r="JH260" s="201"/>
      <c r="JI260" s="203"/>
      <c r="JJ260" s="201"/>
      <c r="JK260" s="201"/>
      <c r="JL260" s="201"/>
      <c r="JM260" s="201" t="e">
        <f t="shared" si="315"/>
        <v>#REF!</v>
      </c>
      <c r="JN260" s="201"/>
      <c r="JO260" s="201"/>
      <c r="JP260" s="203"/>
      <c r="JQ260" s="201"/>
      <c r="JR260" s="201"/>
      <c r="JS260" s="201"/>
      <c r="JT260" s="201">
        <f t="shared" si="316"/>
        <v>0</v>
      </c>
      <c r="JU260" s="201"/>
      <c r="JV260" s="201"/>
      <c r="JW260" s="203"/>
      <c r="JX260" s="201"/>
      <c r="JY260" s="201"/>
      <c r="JZ260" s="201"/>
      <c r="KA260" s="201">
        <f t="shared" si="317"/>
        <v>0</v>
      </c>
      <c r="KB260" s="201"/>
      <c r="KC260" s="201"/>
      <c r="KD260" s="203"/>
      <c r="KE260" s="201"/>
      <c r="KF260" s="201"/>
      <c r="KG260" s="201"/>
      <c r="KH260" s="201">
        <f t="shared" si="318"/>
        <v>0</v>
      </c>
      <c r="KI260" s="201"/>
      <c r="KJ260" s="201"/>
      <c r="KK260" s="203"/>
      <c r="KL260" s="201"/>
      <c r="KM260" s="201"/>
      <c r="KN260" s="201"/>
      <c r="KO260" s="201">
        <f t="shared" si="319"/>
        <v>0</v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3.8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>
        <f t="shared" si="313"/>
        <v>0</v>
      </c>
      <c r="IZ261" s="201"/>
      <c r="JA261" s="201"/>
      <c r="JB261" s="201"/>
      <c r="JC261" s="201"/>
      <c r="JD261" s="201"/>
      <c r="JE261" s="201"/>
      <c r="JF261" s="201">
        <f t="shared" si="314"/>
        <v>0</v>
      </c>
      <c r="JG261" s="201"/>
      <c r="JH261" s="201"/>
      <c r="JI261" s="203"/>
      <c r="JJ261" s="201"/>
      <c r="JK261" s="201"/>
      <c r="JL261" s="201"/>
      <c r="JM261" s="201" t="e">
        <f t="shared" si="315"/>
        <v>#REF!</v>
      </c>
      <c r="JN261" s="201"/>
      <c r="JO261" s="201"/>
      <c r="JP261" s="203"/>
      <c r="JQ261" s="201"/>
      <c r="JR261" s="201"/>
      <c r="JS261" s="201"/>
      <c r="JT261" s="201">
        <f t="shared" si="316"/>
        <v>0</v>
      </c>
      <c r="JU261" s="201"/>
      <c r="JV261" s="201"/>
      <c r="JW261" s="203"/>
      <c r="JX261" s="201"/>
      <c r="JY261" s="201"/>
      <c r="JZ261" s="201"/>
      <c r="KA261" s="201">
        <f t="shared" si="317"/>
        <v>0</v>
      </c>
      <c r="KB261" s="201"/>
      <c r="KC261" s="201"/>
      <c r="KD261" s="203"/>
      <c r="KE261" s="201"/>
      <c r="KF261" s="201"/>
      <c r="KG261" s="201"/>
      <c r="KH261" s="201">
        <f t="shared" si="318"/>
        <v>0</v>
      </c>
      <c r="KI261" s="201"/>
      <c r="KJ261" s="201"/>
      <c r="KK261" s="203"/>
      <c r="KL261" s="201"/>
      <c r="KM261" s="201"/>
      <c r="KN261" s="201"/>
      <c r="KO261" s="201">
        <f t="shared" si="319"/>
        <v>0</v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3.8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3.8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3.8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3.8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3.8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3.8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3.8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3.8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3.8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3.8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3.8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3.8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3.8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3.8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3.8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3.8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3.8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3.8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3.8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3.8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3.8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3.8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3.8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3.8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3.8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3.8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3.8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3.8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3.8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3.8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3.8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3.8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3.8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3.8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3.8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3.8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Normal="100" workbookViewId="0">
      <pane xSplit="9" ySplit="2" topLeftCell="AT3" activePane="bottomRight" state="frozen"/>
      <selection pane="topRight" activeCell="J1" sqref="J1"/>
      <selection pane="bottomLeft" activeCell="A3" sqref="A3"/>
      <selection pane="bottomRight" activeCell="D36" sqref="D36"/>
    </sheetView>
  </sheetViews>
  <sheetFormatPr defaultColWidth="9.109375" defaultRowHeight="13.2"/>
  <cols>
    <col min="1" max="1" width="2.6640625" style="3" customWidth="1"/>
    <col min="2" max="2" width="9.109375" style="3" customWidth="1"/>
    <col min="3" max="3" width="4.6640625" style="3" customWidth="1"/>
    <col min="4" max="4" width="20.6640625" style="8" customWidth="1"/>
    <col min="5" max="5" width="8.88671875" style="8" customWidth="1"/>
    <col min="6" max="9" width="7.6640625" style="8" customWidth="1"/>
    <col min="10" max="10" width="11.5546875" style="8" hidden="1" customWidth="1"/>
    <col min="11" max="11" width="11.6640625" style="257" customWidth="1"/>
    <col min="12" max="12" width="13" style="257" customWidth="1"/>
    <col min="13" max="24" width="11.6640625" style="257" customWidth="1"/>
    <col min="25" max="25" width="12" style="257" customWidth="1"/>
    <col min="26" max="40" width="11.6640625" style="257" customWidth="1"/>
    <col min="41" max="41" width="12.88671875" style="257" customWidth="1"/>
    <col min="42" max="42" width="12" style="257" customWidth="1"/>
    <col min="43" max="43" width="12.6640625" style="257" customWidth="1"/>
    <col min="44" max="47" width="11.6640625" style="257" customWidth="1"/>
    <col min="48" max="48" width="11.6640625" style="257" hidden="1" customWidth="1"/>
    <col min="49" max="49" width="11.6640625" style="257" customWidth="1"/>
    <col min="50" max="50" width="11.6640625" style="257" hidden="1" customWidth="1"/>
    <col min="51" max="73" width="11.6640625" style="257" customWidth="1"/>
    <col min="74" max="75" width="11.6640625" style="3" customWidth="1"/>
    <col min="76" max="76" width="11.6640625" style="9" customWidth="1"/>
    <col min="77" max="77" width="4.6640625" style="9" customWidth="1"/>
    <col min="78" max="78" width="4.88671875" style="3" customWidth="1"/>
    <col min="79" max="79" width="18.6640625" style="3" customWidth="1"/>
    <col min="80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>
      <c r="A2" s="1"/>
      <c r="B2" s="338" t="s">
        <v>143</v>
      </c>
      <c r="C2" s="339"/>
      <c r="D2" s="340" t="s">
        <v>152</v>
      </c>
      <c r="E2" s="341" t="s">
        <v>183</v>
      </c>
      <c r="F2" s="342" t="s">
        <v>180</v>
      </c>
      <c r="G2" s="343" t="s">
        <v>322</v>
      </c>
      <c r="H2" s="343" t="s">
        <v>181</v>
      </c>
      <c r="I2" s="344" t="s">
        <v>182</v>
      </c>
      <c r="J2" s="345" t="str">
        <f>IF(ISBLANK(Tipy!D3),"",Tipy!D3)</f>
        <v/>
      </c>
      <c r="K2" s="346" t="str">
        <f>IF(ISBLANK(Tipy!J3),"",Tipy!J3)</f>
        <v>Chelsea (V)</v>
      </c>
      <c r="L2" s="347" t="str">
        <f>IF(ISBLANK(Tipy!P3),"",Tipy!P3)</f>
        <v>Bournemouth (D)</v>
      </c>
      <c r="M2" s="347" t="str">
        <f>IF(ISBLANK(Tipy!V3),"",Tipy!V3)</f>
        <v>Newcastle (V)</v>
      </c>
      <c r="N2" s="347" t="str">
        <f>IF(ISBLANK(Tipy!AB3),"",Tipy!AB3)</f>
        <v>Aston Villa (D)</v>
      </c>
      <c r="O2" s="347" t="str">
        <f>IF(ISBLANK(Tipy!AH3),"",Tipy!AH3)</f>
        <v>Wolves (V)</v>
      </c>
      <c r="P2" s="348" t="str">
        <f>IF(ISBLANK(Tipy!AN3),"",Tipy!AN3)</f>
        <v>LASK Linz (V)</v>
      </c>
      <c r="Q2" s="347" t="str">
        <f>IF(ISBLANK(Tipy!AT3),"",Tipy!AT3)</f>
        <v>West Ham (D)</v>
      </c>
      <c r="R2" s="349" t="str">
        <f>IF(ISBLANK(Tipy!AZ3),"",Tipy!AZ3)</f>
        <v>Leicester (D)</v>
      </c>
      <c r="S2" s="347" t="str">
        <f>IF(ISBLANK(Tipy!BF3),"",Tipy!BF3)</f>
        <v>Tottenham (V)</v>
      </c>
      <c r="T2" s="348" t="str">
        <f>IF(ISBLANK(Tipy!BL3),"",Tipy!BL3)</f>
        <v>Union SG (D)</v>
      </c>
      <c r="U2" s="347" t="str">
        <f>IF(ISBLANK(Tipy!BR3),"",Tipy!BR3)</f>
        <v>Brighton (V)</v>
      </c>
      <c r="V2" s="347" t="str">
        <f>IF(ISBLANK(Tipy!BX3),"",Tipy!BX3)</f>
        <v>Everton (D)</v>
      </c>
      <c r="W2" s="348" t="str">
        <f>IF(ISBLANK(Tipy!CD3),"",Tipy!CD3)</f>
        <v>Toulouse (D)</v>
      </c>
      <c r="X2" s="347" t="str">
        <f>IF(ISBLANK(Tipy!CJ3),"",Tipy!CJ3)</f>
        <v>Nottingham (D)</v>
      </c>
      <c r="Y2" s="349" t="str">
        <f>IF(ISBLANK(Tipy!CP3),"",Tipy!CP3)</f>
        <v>Bournemouth (V)</v>
      </c>
      <c r="Z2" s="347" t="str">
        <f>IF(ISBLANK(Tipy!CV3),"",Tipy!CV3)</f>
        <v>Luton (V)</v>
      </c>
      <c r="AA2" s="348" t="str">
        <f>IF(ISBLANK(Tipy!DB3),"",Tipy!DB3)</f>
        <v>Toulouse (V)</v>
      </c>
      <c r="AB2" s="347" t="str">
        <f>IF(ISBLANK(Tipy!DH3),"",Tipy!DH3)</f>
        <v>Brentford (D)</v>
      </c>
      <c r="AC2" s="347" t="str">
        <f>IF(ISBLANK(Tipy!DN3),"",Tipy!DN3)</f>
        <v>Man City (V)</v>
      </c>
      <c r="AD2" s="348" t="str">
        <f>IF(ISBLANK(Tipy!DT3),"",Tipy!DT3)</f>
        <v>LASK Linz (D)</v>
      </c>
      <c r="AE2" s="347" t="str">
        <f>IF(ISBLANK(Tipy!DZ3),"",Tipy!DZ3)</f>
        <v>Fulham (D)</v>
      </c>
      <c r="AF2" s="347" t="str">
        <f>IF(ISBLANK(Tipy!EF3),"",Tipy!EF3)</f>
        <v>Sheffield (V)</v>
      </c>
      <c r="AG2" s="347" t="str">
        <f>IF(ISBLANK(Tipy!EL3),"",Tipy!EL3)</f>
        <v>Crystal Palace (V)</v>
      </c>
      <c r="AH2" s="348" t="str">
        <f>IF(ISBLANK(Tipy!ER3),"",Tipy!ER3)</f>
        <v>Union SG (V)</v>
      </c>
      <c r="AI2" s="347" t="str">
        <f>IF(ISBLANK(Tipy!EX3),"",Tipy!EX3)</f>
        <v>Man Utd (D)</v>
      </c>
      <c r="AJ2" s="349" t="str">
        <f>IF(ISBLANK(Tipy!FD3),"",Tipy!FD3)</f>
        <v xml:space="preserve"> West Ham (D)</v>
      </c>
      <c r="AK2" s="347" t="str">
        <f>IF(ISBLANK(Tipy!FJ3),"",Tipy!FJ3)</f>
        <v>Arsenal (D)</v>
      </c>
      <c r="AL2" s="347" t="str">
        <f>IF(ISBLANK(Tipy!FP3),"",Tipy!FP3)</f>
        <v>Burnley (V)</v>
      </c>
      <c r="AM2" s="347" t="str">
        <f>IF(ISBLANK(Tipy!FV3),"",Tipy!FV3)</f>
        <v>Newcastle (D)</v>
      </c>
      <c r="AN2" s="350" t="str">
        <f>IF(ISBLANK(Tipy!GB3),"",Tipy!GB3)</f>
        <v>Arsenal (V)</v>
      </c>
      <c r="AO2" s="349" t="str">
        <f>IF(ISBLANK(Tipy!GH3),"",Tipy!GH3)</f>
        <v>Fulham (D)</v>
      </c>
      <c r="AP2" s="347" t="str">
        <f>IF(ISBLANK(Tipy!GN3),"",Tipy!GN3)</f>
        <v>Bournemouth (V)</v>
      </c>
      <c r="AQ2" s="349" t="str">
        <f>IF(ISBLANK(Tipy!GT3),"",Tipy!GT3)</f>
        <v>Fulham (V)</v>
      </c>
      <c r="AR2" s="350" t="str">
        <f>IF(ISBLANK(Tipy!GZ3),"",Tipy!GZ3)</f>
        <v>Norwich (D)</v>
      </c>
      <c r="AS2" s="347" t="str">
        <f>IF(ISBLANK(Tipy!HF3),"",Tipy!HF3)</f>
        <v>Chelsea (D)</v>
      </c>
      <c r="AT2" s="347" t="str">
        <f>IF(ISBLANK(Tipy!HL3),"",Tipy!HL3)</f>
        <v>Arsenal (V)</v>
      </c>
      <c r="AU2" s="347" t="str">
        <f>IF(ISBLANK(Tipy!HR3),"",Tipy!HR3)</f>
        <v>Burnley (D)</v>
      </c>
      <c r="AV2" s="348" t="str">
        <f>IF(ISBLANK(Tipy!HX3),"",Tipy!HX3)</f>
        <v/>
      </c>
      <c r="AW2" s="347" t="str">
        <f>IF(ISBLANK(Tipy!ID3),"",Tipy!ID3)</f>
        <v>Brentford (V)</v>
      </c>
      <c r="AX2" s="348" t="str">
        <f>IF(ISBLANK(Tipy!IJ3),"",Tipy!IJ3)</f>
        <v/>
      </c>
      <c r="AY2" s="347" t="str">
        <f>IF(ISBLANK(Tipy!IP3),"",Tipy!IP3)</f>
        <v>Luton (D)</v>
      </c>
      <c r="AZ2" s="349" t="str">
        <f>IF(ISBLANK(Tipy!IV3),"",Tipy!IV3)</f>
        <v>Chelsea</v>
      </c>
      <c r="BA2" s="350" t="str">
        <f>IF(ISBLANK(Tipy!JB3),"",Tipy!JB3)</f>
        <v/>
      </c>
      <c r="BB2" s="347" t="str">
        <f>IF(ISBLANK(Tipy!JH3),"",Tipy!JH3)</f>
        <v>Nottingham (V)</v>
      </c>
      <c r="BC2" s="348" t="str">
        <f>IF(ISBLANK(Tipy!JN3),"",Tipy!JN3)</f>
        <v/>
      </c>
      <c r="BD2" s="347" t="str">
        <f>IF(ISBLANK(Tipy!JT3),"",Tipy!JT3)</f>
        <v>Man City (D)</v>
      </c>
      <c r="BE2" s="348" t="str">
        <f>IF(ISBLANK(Tipy!JZ3),"",Tipy!JZ3)</f>
        <v/>
      </c>
      <c r="BF2" s="350" t="str">
        <f>IF(ISBLANK(Tipy!KF3),"",Tipy!KF3)</f>
        <v/>
      </c>
      <c r="BG2" s="347" t="str">
        <f>IF(ISBLANK(Tipy!KL3),"",Tipy!KL3)</f>
        <v>Everton (V)</v>
      </c>
      <c r="BH2" s="347" t="str">
        <f>IF(ISBLANK(Tipy!KR3),"",Tipy!KR3)</f>
        <v>Brighton (D)</v>
      </c>
      <c r="BI2" s="347" t="str">
        <f>IF(ISBLANK(Tipy!KX3),"",Tipy!KX3)</f>
        <v>Sheffield (D)</v>
      </c>
      <c r="BJ2" s="347" t="str">
        <f>IF(ISBLANK(Tipy!LD3),"",Tipy!LD3)</f>
        <v>Man Utd (V)</v>
      </c>
      <c r="BK2" s="348" t="str">
        <f>IF(ISBLANK(Tipy!LJ3),"",Tipy!LJ3)</f>
        <v/>
      </c>
      <c r="BL2" s="347" t="str">
        <f>IF(ISBLANK(Tipy!LP3),"",Tipy!LP3)</f>
        <v>Crystal Palace (D)</v>
      </c>
      <c r="BM2" s="348" t="str">
        <f>IF(ISBLANK(Tipy!LV3),"",Tipy!LV3)</f>
        <v/>
      </c>
      <c r="BN2" s="350" t="str">
        <f>IF(ISBLANK(Tipy!MB3),"",Tipy!MB3)</f>
        <v/>
      </c>
      <c r="BO2" s="347" t="str">
        <f>IF(ISBLANK(Tipy!MH3),"",Tipy!MH3)</f>
        <v>Fulham (V)</v>
      </c>
      <c r="BP2" s="347" t="str">
        <f>IF(ISBLANK(Tipy!MN3),"",Tipy!MN3)</f>
        <v>West Ham (V)</v>
      </c>
      <c r="BQ2" s="348" t="str">
        <f>IF(ISBLANK(Tipy!MT3),"",Tipy!MT3)</f>
        <v/>
      </c>
      <c r="BR2" s="347" t="str">
        <f>IF(ISBLANK(Tipy!MZ3),"",Tipy!MZ3)</f>
        <v>Tottenham (D)</v>
      </c>
      <c r="BS2" s="348" t="str">
        <f>IF(ISBLANK(Tipy!MF3),"",Tipy!MF3)</f>
        <v/>
      </c>
      <c r="BT2" s="347" t="str">
        <f>IF(ISBLANK(Tipy!NL3),"",Tipy!NL3)</f>
        <v>A.Villa (V)</v>
      </c>
      <c r="BU2" s="351" t="str">
        <f>IF(ISBLANK(Tipy!NR3),"",Tipy!NR3)</f>
        <v>Wolves (D)</v>
      </c>
      <c r="BV2" s="352" t="str">
        <f>IF(ISBLANK(Tipy!NX3),"",Tipy!NX3)</f>
        <v/>
      </c>
      <c r="BW2" s="353" t="str">
        <f>IF(ISBLANK(Tipy!OD3),"",Tipy!OD3)</f>
        <v/>
      </c>
      <c r="BX2" s="122"/>
      <c r="BY2" s="122"/>
      <c r="BZ2" s="530"/>
      <c r="CA2" s="530"/>
      <c r="CB2" s="370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>
      <c r="A3" s="1"/>
      <c r="B3" s="360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1580</v>
      </c>
      <c r="F3" s="244">
        <f>IF(ISBLANK(Výsledky!$I$3),"-",SUM(K3:O3,Q3,S3,U3,V3,X3,Z3,AB3,AC3,AE3:AG3,AI3,AK3:AM3,AP3,AS3:AU3,AW3,AY3,BB3,BD3,BG3:BJ3,BL3,BO3,BP3,BR3,BT3,BU3))</f>
        <v>1070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1">
        <f>IF(ISBLANK(Výsledky!$P$3),"",Výsledky!P71)</f>
        <v>80</v>
      </c>
      <c r="L3" s="362">
        <f>IF(ISBLANK(Výsledky!$W$3),"",Výsledky!W71)</f>
        <v>50</v>
      </c>
      <c r="M3" s="362">
        <f>IF(ISBLANK(Výsledky!$AD$3),"",Výsledky!AD71)</f>
        <v>80</v>
      </c>
      <c r="N3" s="362">
        <f>IF(ISBLANK(Výsledky!$AK$3),"",Výsledky!AK71)</f>
        <v>20</v>
      </c>
      <c r="O3" s="362">
        <f>IF(ISBLANK(Výsledky!$AR$3),"",Výsledky!AR71)</f>
        <v>40</v>
      </c>
      <c r="P3" s="362">
        <f>IF(ISBLANK(Výsledky!$AY$3),"",Výsledky!AY71)</f>
        <v>50</v>
      </c>
      <c r="Q3" s="362">
        <f>IF(ISBLANK(Výsledky!$BF$3),"",Výsledky!BF71)</f>
        <v>80</v>
      </c>
      <c r="R3" s="362">
        <f>IF(ISBLANK(Výsledky!$BM$3),"",Výsledky!BM71)</f>
        <v>70</v>
      </c>
      <c r="S3" s="362">
        <f>IF(ISBLANK(Výsledky!$BT$3),"",Výsledky!BT71)</f>
        <v>0</v>
      </c>
      <c r="T3" s="362">
        <f>IF(ISBLANK(Výsledky!$CA$3),"",Výsledky!CA71)</f>
        <v>20</v>
      </c>
      <c r="U3" s="362">
        <f>IF(ISBLANK(Výsledky!$CH$3),"",Výsledky!CH71)</f>
        <v>20</v>
      </c>
      <c r="V3" s="362">
        <f>IF(ISBLANK(Výsledky!$CO$3),"",Výsledky!CO71)</f>
        <v>100</v>
      </c>
      <c r="W3" s="362">
        <f>IF(ISBLANK(Výsledky!$CV$3),"",Výsledky!CV71)</f>
        <v>60</v>
      </c>
      <c r="X3" s="362">
        <f>IF(ISBLANK(Výsledky!$DC$3),"",Výsledky!DC71)</f>
        <v>100</v>
      </c>
      <c r="Y3" s="362">
        <f>IF(ISBLANK(Výsledky!$DJ$3),"",Výsledky!DJ71)</f>
        <v>50</v>
      </c>
      <c r="Z3" s="362">
        <f>IF(ISBLANK(Výsledky!$DQ$3),"",Výsledky!DQ71)</f>
        <v>0</v>
      </c>
      <c r="AA3" s="362">
        <f>IF(ISBLANK(Výsledky!$DX$3),"",Výsledky!DX71)</f>
        <v>20</v>
      </c>
      <c r="AB3" s="362">
        <f>IF(ISBLANK(Výsledky!$EE$3),"",Výsledky!EE71)</f>
        <v>50</v>
      </c>
      <c r="AC3" s="362">
        <f>IF(ISBLANK(Výsledky!$EL$3),"",Výsledky!EL71)</f>
        <v>30</v>
      </c>
      <c r="AD3" s="362">
        <f>IF(ISBLANK(Výsledky!$ES$3),"",Výsledky!ES71)</f>
        <v>40</v>
      </c>
      <c r="AE3" s="362">
        <f>IF(ISBLANK(Výsledky!$EZ$3),"",Výsledky!EZ71)</f>
        <v>20</v>
      </c>
      <c r="AF3" s="362">
        <f>IF(ISBLANK(Výsledky!$FG$3),"",Výsledky!FG71)</f>
        <v>20</v>
      </c>
      <c r="AG3" s="362">
        <f>IF(ISBLANK(Výsledky!$FN$3),"",Výsledky!FN71)</f>
        <v>50</v>
      </c>
      <c r="AH3" s="362">
        <f>IF(ISBLANK(Výsledky!$FU$3),"",Výsledky!FU71)</f>
        <v>0</v>
      </c>
      <c r="AI3" s="362">
        <f>IF(ISBLANK(Výsledky!$GB$3),"",Výsledky!GB71)</f>
        <v>0</v>
      </c>
      <c r="AJ3" s="362">
        <f>IF(ISBLANK(Výsledky!$GI$3),"",Výsledky!GI71)</f>
        <v>40</v>
      </c>
      <c r="AK3" s="362">
        <f>IF(ISBLANK(Výsledky!$GP$3),"",Výsledky!GP71)</f>
        <v>50</v>
      </c>
      <c r="AL3" s="362">
        <f>IF(ISBLANK(Výsledky!$GW$3),"",Výsledky!GW71)</f>
        <v>30</v>
      </c>
      <c r="AM3" s="362">
        <f>IF(ISBLANK(Výsledky!$HD$3),"",Výsledky!HD71)</f>
        <v>40</v>
      </c>
      <c r="AN3" s="362">
        <f>IF(ISBLANK(Výsledky!$HK$3),"",Výsledky!HK71)</f>
        <v>0</v>
      </c>
      <c r="AO3" s="362">
        <f>IF(ISBLANK(Výsledky!$HR$3),"",Výsledky!HR71)</f>
        <v>30</v>
      </c>
      <c r="AP3" s="362">
        <f>IF(ISBLANK(Výsledky!$HY$3),"",Výsledky!HY71)</f>
        <v>30</v>
      </c>
      <c r="AQ3" s="362">
        <f>IF(ISBLANK(Výsledky!$IF$3),"",Výsledky!IF71)</f>
        <v>60</v>
      </c>
      <c r="AR3" s="362">
        <f>IF(ISBLANK(Výsledky!$IM$3),"",Výsledky!IM71)</f>
        <v>70</v>
      </c>
      <c r="AS3" s="362">
        <f>IF(ISBLANK(Výsledky!$IT$3),"",Výsledky!IT71)</f>
        <v>40</v>
      </c>
      <c r="AT3" s="362">
        <f>IF(ISBLANK(Výsledky!$JA$3),"",Výsledky!JA71)</f>
        <v>0</v>
      </c>
      <c r="AU3" s="362">
        <f>IF(ISBLANK(Výsledky!$JH$3),"",Výsledky!JH71)</f>
        <v>80</v>
      </c>
      <c r="AV3" s="362" t="str">
        <f>IF(ISBLANK(Výsledky!$JO$3),"",Výsledky!JO71)</f>
        <v/>
      </c>
      <c r="AW3" s="362">
        <f>IF(ISBLANK(Výsledky!$JV$3),"",Výsledky!JV71)</f>
        <v>20</v>
      </c>
      <c r="AX3" s="362" t="str">
        <f>IF(ISBLANK(Výsledky!$KC$3),"",Výsledky!KC71)</f>
        <v/>
      </c>
      <c r="AY3" s="362">
        <f>IF(ISBLANK(Výsledky!$KJ$3),"",Výsledky!KJ71)</f>
        <v>40</v>
      </c>
      <c r="AZ3" s="362">
        <f>IF(ISBLANK(Výsledky!$KQ$3),"",Výsledky!KQ71)</f>
        <v>0</v>
      </c>
      <c r="BA3" s="362" t="str">
        <f>IF(ISBLANK(Výsledky!$KX$3),"",Výsledky!KX71)</f>
        <v/>
      </c>
      <c r="BB3" s="362" t="str">
        <f>IF(ISBLANK(Výsledky!$LE$3),"",Výsledky!LE71)</f>
        <v/>
      </c>
      <c r="BC3" s="362" t="str">
        <f>IF(ISBLANK(Výsledky!$LL$3),"",Výsledky!LL71)</f>
        <v/>
      </c>
      <c r="BD3" s="362" t="str">
        <f>IF(ISBLANK(Výsledky!$LS$3),"",Výsledky!LS71)</f>
        <v/>
      </c>
      <c r="BE3" s="362" t="str">
        <f>IF(ISBLANK(Výsledky!$LZ$3),"",Výsledky!LZ71)</f>
        <v/>
      </c>
      <c r="BF3" s="362" t="str">
        <f>IF(ISBLANK(Výsledky!$MG$3),"",Výsledky!MG71)</f>
        <v/>
      </c>
      <c r="BG3" s="362" t="str">
        <f>IF(ISBLANK(Výsledky!$MN$3),"",Výsledky!MN71)</f>
        <v/>
      </c>
      <c r="BH3" s="362" t="str">
        <f>IF(ISBLANK(Výsledky!$MU$3),"",Výsledky!MU71)</f>
        <v/>
      </c>
      <c r="BI3" s="362" t="str">
        <f>IF(ISBLANK(Výsledky!$NB$3),"",Výsledky!NB71)</f>
        <v/>
      </c>
      <c r="BJ3" s="362" t="str">
        <f>IF(ISBLANK(Výsledky!$NI$3),"",Výsledky!NI71)</f>
        <v/>
      </c>
      <c r="BK3" s="362" t="str">
        <f>IF(ISBLANK(Výsledky!$NP$3),"",Výsledky!NP71)</f>
        <v/>
      </c>
      <c r="BL3" s="362" t="str">
        <f>IF(ISBLANK(Výsledky!$NW$3),"",Výsledky!NW71)</f>
        <v/>
      </c>
      <c r="BM3" s="362" t="str">
        <f>IF(ISBLANK(Výsledky!$OD$3),"",Výsledky!OD71)</f>
        <v/>
      </c>
      <c r="BN3" s="362" t="str">
        <f>IF(ISBLANK(Výsledky!$OK$3),"",Výsledky!OK71)</f>
        <v/>
      </c>
      <c r="BO3" s="362" t="str">
        <f>IF(ISBLANK(Výsledky!$OR$3),"",Výsledky!OR71)</f>
        <v/>
      </c>
      <c r="BP3" s="362" t="str">
        <f>IF(ISBLANK(Výsledky!$OY$3),"",Výsledky!OY71)</f>
        <v/>
      </c>
      <c r="BQ3" s="362" t="str">
        <f>IF(ISBLANK(Výsledky!$PF$3),"",Výsledky!PF71)</f>
        <v/>
      </c>
      <c r="BR3" s="362" t="str">
        <f>IF(ISBLANK(Výsledky!$PM$3),"",Výsledky!PM71)</f>
        <v/>
      </c>
      <c r="BS3" s="362" t="str">
        <f>IF(ISBLANK(Výsledky!$PT$3),"",Výsledky!PT71)</f>
        <v/>
      </c>
      <c r="BT3" s="362" t="str">
        <f>IF(ISBLANK(Výsledky!$QA$3),"",Výsledky!QA71)</f>
        <v/>
      </c>
      <c r="BU3" s="362" t="str">
        <f>IF(ISBLANK(Výsledky!$QH$3),"",Výsledky!QH71)</f>
        <v/>
      </c>
      <c r="BV3" s="362" t="str">
        <f>IF(ISBLANK(Výsledky!$QO$3),"",Výsledky!QO71)</f>
        <v/>
      </c>
      <c r="BW3" s="363" t="str">
        <f>IF(ISBLANK(Výsledky!$QV$3),"",Výsledky!QV71)</f>
        <v/>
      </c>
      <c r="BX3" s="49"/>
      <c r="BY3" s="122"/>
      <c r="BZ3" s="49"/>
      <c r="CA3" s="122"/>
      <c r="CB3" s="371"/>
      <c r="CC3" s="371"/>
      <c r="CD3" s="371"/>
      <c r="CE3" s="371"/>
      <c r="CF3" s="371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1580</v>
      </c>
      <c r="F4" s="246">
        <f>IF(ISBLANK(Výsledky!$I$3),"-",SUM(K4:O4,Q4,S4,U4,V4,X4,Z4,AB4,AC4,AE4:AG4,AI4,AK4:AM4,AP4,AS4:AU4,AW4,AY4,BB4,BD4,BG4:BJ4,BL4,BO4,BP4,BR4,BT4,BU4))</f>
        <v>1070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402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>
        <f>IF(ISBLANK(Výsledky!$IT$3),"",Výsledky!IT42)</f>
        <v>30</v>
      </c>
      <c r="AT4" s="256">
        <f>IF(ISBLANK(Výsledky!$JA$3),"",Výsledky!JA42)</f>
        <v>0</v>
      </c>
      <c r="AU4" s="256">
        <f>IF(ISBLANK(Výsledky!$JH$3),"",Výsledky!JH42)</f>
        <v>80</v>
      </c>
      <c r="AV4" s="256" t="str">
        <f>IF(ISBLANK(Výsledky!$JO$3),"",Výsledky!JO42)</f>
        <v/>
      </c>
      <c r="AW4" s="256">
        <f>IF(ISBLANK(Výsledky!$JV$3),"",Výsledky!JV42)</f>
        <v>40</v>
      </c>
      <c r="AX4" s="256" t="str">
        <f>IF(ISBLANK(Výsledky!$KC$3),"",Výsledky!KC42)</f>
        <v/>
      </c>
      <c r="AY4" s="256">
        <f>IF(ISBLANK(Výsledky!$KJ$3),"",Výsledky!KJ42)</f>
        <v>40</v>
      </c>
      <c r="AZ4" s="256">
        <f>IF(ISBLANK(Výsledky!$KQ$3),"",Výsledky!KQ42)</f>
        <v>0</v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1"/>
      <c r="CC4" s="371"/>
      <c r="CD4" s="371"/>
      <c r="CE4" s="371"/>
      <c r="CF4" s="371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1560</v>
      </c>
      <c r="F5" s="246">
        <f>IF(ISBLANK(Výsledky!$I$3),"-",SUM(K5:O5,Q5,S5,U5,V5,X5,Z5,AB5,AC5,AE5:AG5,AI5,AK5:AM5,AP5,AS5:AU5,AW5,AY5,BB5,BD5,BG5:BJ5,BL5,BO5,BP5,BR5,BT5,BU5))</f>
        <v>1060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>
        <f>IF(ISBLANK(Výsledky!$IT$3),"",Výsledky!IT38)</f>
        <v>20</v>
      </c>
      <c r="AT5" s="256">
        <f>IF(ISBLANK(Výsledky!$JA$3),"",Výsledky!JA38)</f>
        <v>0</v>
      </c>
      <c r="AU5" s="256">
        <f>IF(ISBLANK(Výsledky!$JH$3),"",Výsledky!JH38)</f>
        <v>80</v>
      </c>
      <c r="AV5" s="256" t="str">
        <f>IF(ISBLANK(Výsledky!$JO$3),"",Výsledky!JO38)</f>
        <v/>
      </c>
      <c r="AW5" s="256">
        <f>IF(ISBLANK(Výsledky!$JV$3),"",Výsledky!JV38)</f>
        <v>50</v>
      </c>
      <c r="AX5" s="256" t="str">
        <f>IF(ISBLANK(Výsledky!$KC$3),"",Výsledky!KC38)</f>
        <v/>
      </c>
      <c r="AY5" s="256">
        <f>IF(ISBLANK(Výsledky!$KJ$3),"",Výsledky!KJ38)</f>
        <v>40</v>
      </c>
      <c r="AZ5" s="256">
        <f>IF(ISBLANK(Výsledky!$KQ$3),"",Výsledky!KQ38)</f>
        <v>0</v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1"/>
      <c r="CC5" s="371"/>
      <c r="CD5" s="371"/>
      <c r="CE5" s="371"/>
      <c r="CF5" s="371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3.8">
      <c r="A6" s="1"/>
      <c r="B6" s="240" t="s">
        <v>94</v>
      </c>
      <c r="C6" s="53">
        <f>Tipy!A17</f>
        <v>52</v>
      </c>
      <c r="D6" s="242" t="str">
        <f>IF(Tipy!B17="","",Tipy!B17)</f>
        <v>Dodes</v>
      </c>
      <c r="E6" s="51">
        <f>SUM(F6:J6)</f>
        <v>1530</v>
      </c>
      <c r="F6" s="246">
        <f>IF(ISBLANK(Výsledky!$I$3),"-",SUM(K6:O6,Q6,S6,U6,V6,X6,Z6,AB6,AC6,AE6:AG6,AI6,AK6:AM6,AP6,AS6:AU6,AW6,AY6,BB6,BD6,BG6:BJ6,BL6,BO6,BP6,BR6,BT6,BU6))</f>
        <v>1120</v>
      </c>
      <c r="G6" s="267">
        <f>IF(ISBLANK(Výsledky!$AY$3),"-",SUM(P6,T6,W6,AA6,AD6,AH6,AV6,AX6,BC6,BE6,BK6,BM6,BQ6,BS6,BV6))</f>
        <v>200</v>
      </c>
      <c r="H6" s="268">
        <f>IF(ISBLANK(Výsledky!$BM$3),"-",SUM(R6,Y6,AJ6,AO6,AQ6,AZ6))</f>
        <v>170</v>
      </c>
      <c r="I6" s="247">
        <f>IF(ISBLANK(Výsledky!$GI$3),"-",SUM(AN6,AR6,BA6,BF6,BN6,BW6))</f>
        <v>40</v>
      </c>
      <c r="J6" s="262" t="str">
        <f>IF(ISBLANK(Výsledky!$I$3),"",Výsledky!I23)</f>
        <v>-</v>
      </c>
      <c r="K6" s="265">
        <f>IF(ISBLANK(Výsledky!$P$3),"",Výsledky!P23)</f>
        <v>80</v>
      </c>
      <c r="L6" s="266">
        <f>IF(ISBLANK(Výsledky!$W$3),"",Výsledky!W23)</f>
        <v>80</v>
      </c>
      <c r="M6" s="256">
        <f>IF(ISBLANK(Výsledky!$AD$3),"",Výsledky!AD23)</f>
        <v>30</v>
      </c>
      <c r="N6" s="256">
        <f>IF(ISBLANK(Výsledky!$AK$3),"",Výsledky!AK23)</f>
        <v>30</v>
      </c>
      <c r="O6" s="256" t="str">
        <f>IF(ISBLANK(Výsledky!$AR$3),"",Výsledky!AR23)</f>
        <v>-</v>
      </c>
      <c r="P6" s="256">
        <f>IF(ISBLANK(Výsledky!$AY$3),"",Výsledky!AY23)</f>
        <v>60</v>
      </c>
      <c r="Q6" s="256">
        <f>IF(ISBLANK(Výsledky!$BF$3),"",Výsledky!BF23)</f>
        <v>80</v>
      </c>
      <c r="R6" s="256">
        <f>IF(ISBLANK(Výsledky!$BM$3),"",Výsledky!BM23)</f>
        <v>50</v>
      </c>
      <c r="S6" s="256">
        <f>IF(ISBLANK(Výsledky!$BT$3),"",Výsledky!BT23)</f>
        <v>10</v>
      </c>
      <c r="T6" s="256">
        <f>IF(ISBLANK(Výsledky!$CA$3),"",Výsledky!CA23)</f>
        <v>30</v>
      </c>
      <c r="U6" s="256">
        <f>IF(ISBLANK(Výsledky!$CH$3),"",Výsledky!CH23)</f>
        <v>30</v>
      </c>
      <c r="V6" s="256">
        <f>IF(ISBLANK(Výsledky!$CO$3),"",Výsledky!CO23)</f>
        <v>40</v>
      </c>
      <c r="W6" s="256">
        <f>IF(ISBLANK(Výsledky!$CV$3),"",Výsledky!CV23)</f>
        <v>40</v>
      </c>
      <c r="X6" s="256">
        <f>IF(ISBLANK(Výsledky!$DC$3),"",Výsledky!DC23)</f>
        <v>100</v>
      </c>
      <c r="Y6" s="256">
        <f>IF(ISBLANK(Výsledky!$DJ$3),"",Výsledky!DJ23)</f>
        <v>30</v>
      </c>
      <c r="Z6" s="256">
        <f>IF(ISBLANK(Výsledky!$DQ$3),"",Výsledky!DQ23)</f>
        <v>0</v>
      </c>
      <c r="AA6" s="256">
        <f>IF(ISBLANK(Výsledky!$DX$3),"",Výsledky!DX23)</f>
        <v>0</v>
      </c>
      <c r="AB6" s="256">
        <f>IF(ISBLANK(Výsledky!$EE$3),"",Výsledky!EE23)</f>
        <v>50</v>
      </c>
      <c r="AC6" s="256">
        <f>IF(ISBLANK(Výsledky!$EL$3),"",Výsledky!EL23)</f>
        <v>10</v>
      </c>
      <c r="AD6" s="256">
        <f>IF(ISBLANK(Výsledky!$ES$3),"",Výsledky!ES23)</f>
        <v>50</v>
      </c>
      <c r="AE6" s="256">
        <f>IF(ISBLANK(Výsledky!$EZ$3),"",Výsledky!EZ23)</f>
        <v>40</v>
      </c>
      <c r="AF6" s="256">
        <f>IF(ISBLANK(Výsledky!$FG$3),"",Výsledky!FG23)</f>
        <v>60</v>
      </c>
      <c r="AG6" s="256">
        <f>IF(ISBLANK(Výsledky!$FN$3),"",Výsledky!FN23)</f>
        <v>80</v>
      </c>
      <c r="AH6" s="256">
        <f>IF(ISBLANK(Výsledky!$FU$3),"",Výsledky!FU23)</f>
        <v>20</v>
      </c>
      <c r="AI6" s="256">
        <f>IF(ISBLANK(Výsledky!$GB$3),"",Výsledky!GB23)</f>
        <v>0</v>
      </c>
      <c r="AJ6" s="256">
        <f>IF(ISBLANK(Výsledky!$GI$3),"",Výsledky!GI23)</f>
        <v>40</v>
      </c>
      <c r="AK6" s="256">
        <f>IF(ISBLANK(Výsledky!$GP$3),"",Výsledky!GP23)</f>
        <v>60</v>
      </c>
      <c r="AL6" s="256">
        <f>IF(ISBLANK(Výsledky!$GW$3),"",Výsledky!GW23)</f>
        <v>20</v>
      </c>
      <c r="AM6" s="256">
        <f>IF(ISBLANK(Výsledky!$HD$3),"",Výsledky!HD23)</f>
        <v>60</v>
      </c>
      <c r="AN6" s="256">
        <f>IF(ISBLANK(Výsledky!$HK$3),"",Výsledky!HK23)</f>
        <v>0</v>
      </c>
      <c r="AO6" s="256">
        <f>IF(ISBLANK(Výsledky!$HR$3),"",Výsledky!HR23)</f>
        <v>50</v>
      </c>
      <c r="AP6" s="256">
        <f>IF(ISBLANK(Výsledky!$HY$3),"",Výsledky!HY23)</f>
        <v>40</v>
      </c>
      <c r="AQ6" s="256">
        <f>IF(ISBLANK(Výsledky!$IF$3),"",Výsledky!IF23)</f>
        <v>0</v>
      </c>
      <c r="AR6" s="256">
        <f>IF(ISBLANK(Výsledky!$IM$3),"",Výsledky!IM23)</f>
        <v>40</v>
      </c>
      <c r="AS6" s="256">
        <f>IF(ISBLANK(Výsledky!$IT$3),"",Výsledky!IT23)</f>
        <v>40</v>
      </c>
      <c r="AT6" s="256">
        <f>IF(ISBLANK(Výsledky!$JA$3),"",Výsledky!JA23)</f>
        <v>0</v>
      </c>
      <c r="AU6" s="256">
        <f>IF(ISBLANK(Výsledky!$JH$3),"",Výsledky!JH23)</f>
        <v>40</v>
      </c>
      <c r="AV6" s="256" t="str">
        <f>IF(ISBLANK(Výsledky!$JO$3),"",Výsledky!JO23)</f>
        <v/>
      </c>
      <c r="AW6" s="256">
        <f>IF(ISBLANK(Výsledky!$JV$3),"",Výsledky!JV23)</f>
        <v>30</v>
      </c>
      <c r="AX6" s="256" t="str">
        <f>IF(ISBLANK(Výsledky!$KC$3),"",Výsledky!KC23)</f>
        <v/>
      </c>
      <c r="AY6" s="256">
        <f>IF(ISBLANK(Výsledky!$KJ$3),"",Výsledky!KJ23)</f>
        <v>110</v>
      </c>
      <c r="AZ6" s="256">
        <f>IF(ISBLANK(Výsledky!$KQ$3),"",Výsledky!KQ23)</f>
        <v>0</v>
      </c>
      <c r="BA6" s="256" t="str">
        <f>IF(ISBLANK(Výsledky!$KX$3),"",Výsledky!KX23)</f>
        <v/>
      </c>
      <c r="BB6" s="256" t="str">
        <f>IF(ISBLANK(Výsledky!$LE$3),"",Výsledky!LE23)</f>
        <v/>
      </c>
      <c r="BC6" s="256" t="str">
        <f>IF(ISBLANK(Výsledky!$LL$3),"",Výsledky!LL23)</f>
        <v/>
      </c>
      <c r="BD6" s="256" t="str">
        <f>IF(ISBLANK(Výsledky!$LS$3),"",Výsledky!LS23)</f>
        <v/>
      </c>
      <c r="BE6" s="256" t="str">
        <f>IF(ISBLANK(Výsledky!$LZ$3),"",Výsledky!LZ23)</f>
        <v/>
      </c>
      <c r="BF6" s="256" t="str">
        <f>IF(ISBLANK(Výsledky!$MG$3),"",Výsledky!MG23)</f>
        <v/>
      </c>
      <c r="BG6" s="256" t="str">
        <f>IF(ISBLANK(Výsledky!$MN$3),"",Výsledky!MN23)</f>
        <v/>
      </c>
      <c r="BH6" s="256" t="str">
        <f>IF(ISBLANK(Výsledky!$MU$3),"",Výsledky!MU23)</f>
        <v/>
      </c>
      <c r="BI6" s="256" t="str">
        <f>IF(ISBLANK(Výsledky!$NB$3),"",Výsledky!NB23)</f>
        <v/>
      </c>
      <c r="BJ6" s="256" t="str">
        <f>IF(ISBLANK(Výsledky!$NI$3),"",Výsledky!NI23)</f>
        <v/>
      </c>
      <c r="BK6" s="256" t="str">
        <f>IF(ISBLANK(Výsledky!$NP$3),"",Výsledky!NP23)</f>
        <v/>
      </c>
      <c r="BL6" s="256" t="str">
        <f>IF(ISBLANK(Výsledky!$NW$3),"",Výsledky!NW23)</f>
        <v/>
      </c>
      <c r="BM6" s="256" t="str">
        <f>IF(ISBLANK(Výsledky!$OD$3),"",Výsledky!OD23)</f>
        <v/>
      </c>
      <c r="BN6" s="256" t="str">
        <f>IF(ISBLANK(Výsledky!$OK$3),"",Výsledky!OK23)</f>
        <v/>
      </c>
      <c r="BO6" s="256" t="str">
        <f>IF(ISBLANK(Výsledky!$OR$3),"",Výsledky!OR23)</f>
        <v/>
      </c>
      <c r="BP6" s="256" t="str">
        <f>IF(ISBLANK(Výsledky!$OY$3),"",Výsledky!OY23)</f>
        <v/>
      </c>
      <c r="BQ6" s="256" t="str">
        <f>IF(ISBLANK(Výsledky!$PF$3),"",Výsledky!PF23)</f>
        <v/>
      </c>
      <c r="BR6" s="256" t="str">
        <f>IF(ISBLANK(Výsledky!$PM$3),"",Výsledky!PM23)</f>
        <v/>
      </c>
      <c r="BS6" s="256" t="str">
        <f>IF(ISBLANK(Výsledky!$PT$3),"",Výsledky!PT23)</f>
        <v/>
      </c>
      <c r="BT6" s="256" t="str">
        <f>IF(ISBLANK(Výsledky!$QA$3),"",Výsledky!QA23)</f>
        <v/>
      </c>
      <c r="BU6" s="256" t="str">
        <f>IF(ISBLANK(Výsledky!$QH$3),"",Výsledky!QH23)</f>
        <v/>
      </c>
      <c r="BV6" s="256" t="str">
        <f>IF(ISBLANK(Výsledky!$QO$3),"",Výsledky!QO23)</f>
        <v/>
      </c>
      <c r="BW6" s="291" t="str">
        <f>IF(ISBLANK(Výsledky!$QV$3),"",Výsledky!QV23)</f>
        <v/>
      </c>
      <c r="BX6" s="49"/>
      <c r="BY6" s="122"/>
      <c r="BZ6" s="49"/>
      <c r="CA6" s="122"/>
      <c r="CB6" s="371"/>
      <c r="CC6" s="371"/>
      <c r="CD6" s="371"/>
      <c r="CE6" s="371"/>
      <c r="CF6" s="371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3.8">
      <c r="A7" s="1"/>
      <c r="B7" s="240" t="s">
        <v>95</v>
      </c>
      <c r="C7" s="53">
        <f>Tipy!A53</f>
        <v>6</v>
      </c>
      <c r="D7" s="242" t="str">
        <f>IF(Tipy!B53="","",Tipy!B53)</f>
        <v>Pedro8</v>
      </c>
      <c r="E7" s="51">
        <f>SUM(F7:J7)</f>
        <v>1490</v>
      </c>
      <c r="F7" s="246">
        <f>IF(ISBLANK(Výsledky!$I$3),"-",SUM(K7:O7,Q7,S7,U7,V7,X7,Z7,AB7,AC7,AE7:AG7,AI7,AK7:AM7,AP7,AS7:AU7,AW7,AY7,BB7,BD7,BG7:BJ7,BL7,BO7,BP7,BR7,BT7,BU7))</f>
        <v>1020</v>
      </c>
      <c r="G7" s="267">
        <f>IF(ISBLANK(Výsledky!$AY$3),"-",SUM(P7,T7,W7,AA7,AD7,AH7,AV7,AX7,BC7,BE7,BK7,BM7,BQ7,BS7,BV7))</f>
        <v>170</v>
      </c>
      <c r="H7" s="268">
        <f>IF(ISBLANK(Výsledky!$BM$3),"-",SUM(R7,Y7,AJ7,AO7,AQ7,AZ7))</f>
        <v>240</v>
      </c>
      <c r="I7" s="247">
        <f>IF(ISBLANK(Výsledky!$GI$3),"-",SUM(AN7,AR7,BA7,BF7,BN7,BW7))</f>
        <v>60</v>
      </c>
      <c r="J7" s="262" t="str">
        <f>IF(ISBLANK(Výsledky!$I$3),"",Výsledky!I59)</f>
        <v>-</v>
      </c>
      <c r="K7" s="265">
        <f>IF(ISBLANK(Výsledky!$P$3),"",Výsledky!P59)</f>
        <v>30</v>
      </c>
      <c r="L7" s="266">
        <f>IF(ISBLANK(Výsledky!$W$3),"",Výsledky!W59)</f>
        <v>80</v>
      </c>
      <c r="M7" s="256">
        <f>IF(ISBLANK(Výsledky!$AD$3),"",Výsledky!AD59)</f>
        <v>80</v>
      </c>
      <c r="N7" s="256">
        <f>IF(ISBLANK(Výsledky!$AK$3),"",Výsledky!AK59)</f>
        <v>40</v>
      </c>
      <c r="O7" s="256">
        <f>IF(ISBLANK(Výsledky!$AR$3),"",Výsledky!AR59)</f>
        <v>50</v>
      </c>
      <c r="P7" s="256">
        <f>IF(ISBLANK(Výsledky!$AY$3),"",Výsledky!AY59)</f>
        <v>50</v>
      </c>
      <c r="Q7" s="256">
        <f>IF(ISBLANK(Výsledky!$BF$3),"",Výsledky!BF59)</f>
        <v>50</v>
      </c>
      <c r="R7" s="256">
        <f>IF(ISBLANK(Výsledky!$BM$3),"",Výsledky!BM59)</f>
        <v>50</v>
      </c>
      <c r="S7" s="256">
        <f>IF(ISBLANK(Výsledky!$BT$3),"",Výsledky!BT59)</f>
        <v>0</v>
      </c>
      <c r="T7" s="256">
        <f>IF(ISBLANK(Výsledky!$CA$3),"",Výsledky!CA59)</f>
        <v>20</v>
      </c>
      <c r="U7" s="256">
        <f>IF(ISBLANK(Výsledky!$CH$3),"",Výsledky!CH59)</f>
        <v>30</v>
      </c>
      <c r="V7" s="256">
        <f>IF(ISBLANK(Výsledky!$CO$3),"",Výsledky!CO59)</f>
        <v>50</v>
      </c>
      <c r="W7" s="256">
        <f>IF(ISBLANK(Výsledky!$CV$3),"",Výsledky!CV59)</f>
        <v>40</v>
      </c>
      <c r="X7" s="256">
        <f>IF(ISBLANK(Výsledky!$DC$3),"",Výsledky!DC59)</f>
        <v>50</v>
      </c>
      <c r="Y7" s="256">
        <f>IF(ISBLANK(Výsledky!$DJ$3),"",Výsledky!DJ59)</f>
        <v>60</v>
      </c>
      <c r="Z7" s="256">
        <f>IF(ISBLANK(Výsledky!$DQ$3),"",Výsledky!DQ59)</f>
        <v>0</v>
      </c>
      <c r="AA7" s="256">
        <f>IF(ISBLANK(Výsledky!$DX$3),"",Výsledky!DX59)</f>
        <v>0</v>
      </c>
      <c r="AB7" s="256">
        <f>IF(ISBLANK(Výsledky!$EE$3),"",Výsledky!EE59)</f>
        <v>40</v>
      </c>
      <c r="AC7" s="256">
        <f>IF(ISBLANK(Výsledky!$EL$3),"",Výsledky!EL59)</f>
        <v>30</v>
      </c>
      <c r="AD7" s="256">
        <f>IF(ISBLANK(Výsledky!$ES$3),"",Výsledky!ES59)</f>
        <v>60</v>
      </c>
      <c r="AE7" s="256">
        <f>IF(ISBLANK(Výsledky!$EZ$3),"",Výsledky!EZ59)</f>
        <v>40</v>
      </c>
      <c r="AF7" s="256">
        <f>IF(ISBLANK(Výsledky!$FG$3),"",Výsledky!FG59)</f>
        <v>30</v>
      </c>
      <c r="AG7" s="256">
        <f>IF(ISBLANK(Výsledky!$FN$3),"",Výsledky!FN59)</f>
        <v>100</v>
      </c>
      <c r="AH7" s="256">
        <f>IF(ISBLANK(Výsledky!$FU$3),"",Výsledky!FU59)</f>
        <v>0</v>
      </c>
      <c r="AI7" s="256">
        <f>IF(ISBLANK(Výsledky!$GB$3),"",Výsledky!GB59)</f>
        <v>0</v>
      </c>
      <c r="AJ7" s="256">
        <f>IF(ISBLANK(Výsledky!$GI$3),"",Výsledky!GI59)</f>
        <v>40</v>
      </c>
      <c r="AK7" s="256">
        <f>IF(ISBLANK(Výsledky!$GP$3),"",Výsledky!GP59)</f>
        <v>30</v>
      </c>
      <c r="AL7" s="256">
        <f>IF(ISBLANK(Výsledky!$GW$3),"",Výsledky!GW59)</f>
        <v>20</v>
      </c>
      <c r="AM7" s="256">
        <f>IF(ISBLANK(Výsledky!$HD$3),"",Výsledky!HD59)</f>
        <v>40</v>
      </c>
      <c r="AN7" s="256">
        <f>IF(ISBLANK(Výsledky!$HK$3),"",Výsledky!HK59)</f>
        <v>20</v>
      </c>
      <c r="AO7" s="256">
        <f>IF(ISBLANK(Výsledky!$HR$3),"",Výsledky!HR59)</f>
        <v>60</v>
      </c>
      <c r="AP7" s="256">
        <f>IF(ISBLANK(Výsledky!$HY$3),"",Výsledky!HY59)</f>
        <v>60</v>
      </c>
      <c r="AQ7" s="256">
        <f>IF(ISBLANK(Výsledky!$IF$3),"",Výsledky!IF59)</f>
        <v>10</v>
      </c>
      <c r="AR7" s="256">
        <f>IF(ISBLANK(Výsledky!$IM$3),"",Výsledky!IM59)</f>
        <v>40</v>
      </c>
      <c r="AS7" s="256">
        <f>IF(ISBLANK(Výsledky!$IT$3),"",Výsledky!IT59)</f>
        <v>40</v>
      </c>
      <c r="AT7" s="256">
        <f>IF(ISBLANK(Výsledky!$JA$3),"",Výsledky!JA59)</f>
        <v>0</v>
      </c>
      <c r="AU7" s="256">
        <f>IF(ISBLANK(Výsledky!$JH$3),"",Výsledky!JH59)</f>
        <v>50</v>
      </c>
      <c r="AV7" s="256" t="str">
        <f>IF(ISBLANK(Výsledky!$JO$3),"",Výsledky!JO59)</f>
        <v/>
      </c>
      <c r="AW7" s="256">
        <f>IF(ISBLANK(Výsledky!$JV$3),"",Výsledky!JV59)</f>
        <v>40</v>
      </c>
      <c r="AX7" s="256" t="str">
        <f>IF(ISBLANK(Výsledky!$KC$3),"",Výsledky!KC59)</f>
        <v/>
      </c>
      <c r="AY7" s="256">
        <f>IF(ISBLANK(Výsledky!$KJ$3),"",Výsledky!KJ59)</f>
        <v>40</v>
      </c>
      <c r="AZ7" s="256">
        <f>IF(ISBLANK(Výsledky!$KQ$3),"",Výsledky!KQ59)</f>
        <v>20</v>
      </c>
      <c r="BA7" s="256" t="str">
        <f>IF(ISBLANK(Výsledky!$KX$3),"",Výsledky!KX59)</f>
        <v/>
      </c>
      <c r="BB7" s="256" t="str">
        <f>IF(ISBLANK(Výsledky!$LE$3),"",Výsledky!LE59)</f>
        <v/>
      </c>
      <c r="BC7" s="256" t="str">
        <f>IF(ISBLANK(Výsledky!$LL$3),"",Výsledky!LL59)</f>
        <v/>
      </c>
      <c r="BD7" s="256" t="str">
        <f>IF(ISBLANK(Výsledky!$LS$3),"",Výsledky!LS59)</f>
        <v/>
      </c>
      <c r="BE7" s="256" t="str">
        <f>IF(ISBLANK(Výsledky!$LZ$3),"",Výsledky!LZ59)</f>
        <v/>
      </c>
      <c r="BF7" s="256" t="str">
        <f>IF(ISBLANK(Výsledky!$MG$3),"",Výsledky!MG59)</f>
        <v/>
      </c>
      <c r="BG7" s="256" t="str">
        <f>IF(ISBLANK(Výsledky!$MN$3),"",Výsledky!MN59)</f>
        <v/>
      </c>
      <c r="BH7" s="256" t="str">
        <f>IF(ISBLANK(Výsledky!$MU$3),"",Výsledky!MU59)</f>
        <v/>
      </c>
      <c r="BI7" s="256" t="str">
        <f>IF(ISBLANK(Výsledky!$NB$3),"",Výsledky!NB59)</f>
        <v/>
      </c>
      <c r="BJ7" s="256" t="str">
        <f>IF(ISBLANK(Výsledky!$NI$3),"",Výsledky!NI59)</f>
        <v/>
      </c>
      <c r="BK7" s="256" t="str">
        <f>IF(ISBLANK(Výsledky!$NP$3),"",Výsledky!NP59)</f>
        <v/>
      </c>
      <c r="BL7" s="256" t="str">
        <f>IF(ISBLANK(Výsledky!$NW$3),"",Výsledky!NW59)</f>
        <v/>
      </c>
      <c r="BM7" s="256" t="str">
        <f>IF(ISBLANK(Výsledky!$OD$3),"",Výsledky!OD59)</f>
        <v/>
      </c>
      <c r="BN7" s="256" t="str">
        <f>IF(ISBLANK(Výsledky!$OK$3),"",Výsledky!OK59)</f>
        <v/>
      </c>
      <c r="BO7" s="256" t="str">
        <f>IF(ISBLANK(Výsledky!$OR$3),"",Výsledky!OR59)</f>
        <v/>
      </c>
      <c r="BP7" s="256" t="str">
        <f>IF(ISBLANK(Výsledky!$OY$3),"",Výsledky!OY59)</f>
        <v/>
      </c>
      <c r="BQ7" s="256" t="str">
        <f>IF(ISBLANK(Výsledky!$PF$3),"",Výsledky!PF59)</f>
        <v/>
      </c>
      <c r="BR7" s="256" t="str">
        <f>IF(ISBLANK(Výsledky!$PM$3),"",Výsledky!PM59)</f>
        <v/>
      </c>
      <c r="BS7" s="256" t="str">
        <f>IF(ISBLANK(Výsledky!$PT$3),"",Výsledky!PT59)</f>
        <v/>
      </c>
      <c r="BT7" s="256" t="str">
        <f>IF(ISBLANK(Výsledky!$QA$3),"",Výsledky!QA59)</f>
        <v/>
      </c>
      <c r="BU7" s="256" t="str">
        <f>IF(ISBLANK(Výsledky!$QH$3),"",Výsledky!QH59)</f>
        <v/>
      </c>
      <c r="BV7" s="256" t="str">
        <f>IF(ISBLANK(Výsledky!$QO$3),"",Výsledky!QO59)</f>
        <v/>
      </c>
      <c r="BW7" s="291" t="str">
        <f>IF(ISBLANK(Výsledky!$QV$3),"",Výsledky!QV59)</f>
        <v/>
      </c>
      <c r="BX7" s="49"/>
      <c r="BY7" s="122"/>
      <c r="BZ7" s="49"/>
      <c r="CA7" s="122"/>
      <c r="CB7" s="371"/>
      <c r="CC7" s="371"/>
      <c r="CD7" s="371"/>
      <c r="CE7" s="371"/>
      <c r="CF7" s="371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3.8">
      <c r="A8" s="1"/>
      <c r="B8" s="240" t="s">
        <v>96</v>
      </c>
      <c r="C8" s="53">
        <f>Tipy!A51</f>
        <v>5</v>
      </c>
      <c r="D8" s="242" t="str">
        <f>IF(Tipy!B51="","",Tipy!B51)</f>
        <v>Pato</v>
      </c>
      <c r="E8" s="51">
        <f>SUM(F8:J8)</f>
        <v>1480</v>
      </c>
      <c r="F8" s="246">
        <f>IF(ISBLANK(Výsledky!$I$3),"-",SUM(K8:O8,Q8,S8,U8,V8,X8,Z8,AB8,AC8,AE8:AG8,AI8,AK8:AM8,AP8,AS8:AU8,AW8,AY8,BB8,BD8,BG8:BJ8,BL8,BO8,BP8,BR8,BT8,BU8))</f>
        <v>1010</v>
      </c>
      <c r="G8" s="267">
        <f>IF(ISBLANK(Výsledky!$AY$3),"-",SUM(P8,T8,W8,AA8,AD8,AH8,AV8,AX8,BC8,BE8,BK8,BM8,BQ8,BS8,BV8))</f>
        <v>220</v>
      </c>
      <c r="H8" s="268">
        <f>IF(ISBLANK(Výsledky!$BM$3),"-",SUM(R8,Y8,AJ8,AO8,AQ8,AZ8))</f>
        <v>190</v>
      </c>
      <c r="I8" s="247">
        <f>IF(ISBLANK(Výsledky!$GI$3),"-",SUM(AN8,AR8,BA8,BF8,BN8,BW8))</f>
        <v>60</v>
      </c>
      <c r="J8" s="262" t="str">
        <f>IF(ISBLANK(Výsledky!$I$3),"",Výsledky!I57)</f>
        <v>-</v>
      </c>
      <c r="K8" s="265">
        <f>IF(ISBLANK(Výsledky!$P$3),"",Výsledky!P57)</f>
        <v>0</v>
      </c>
      <c r="L8" s="266">
        <f>IF(ISBLANK(Výsledky!$W$3),"",Výsledky!W57)</f>
        <v>70</v>
      </c>
      <c r="M8" s="256">
        <f>IF(ISBLANK(Výsledky!$AD$3),"",Výsledky!AD57)</f>
        <v>30</v>
      </c>
      <c r="N8" s="256">
        <f>IF(ISBLANK(Výsledky!$AK$3),"",Výsledky!AK57)</f>
        <v>50</v>
      </c>
      <c r="O8" s="256">
        <f>IF(ISBLANK(Výsledky!$AR$3),"",Výsledky!AR57)</f>
        <v>60</v>
      </c>
      <c r="P8" s="256">
        <f>IF(ISBLANK(Výsledky!$AY$3),"",Výsledky!AY57)</f>
        <v>60</v>
      </c>
      <c r="Q8" s="256">
        <f>IF(ISBLANK(Výsledky!$BF$3),"",Výsledky!BF57)</f>
        <v>50</v>
      </c>
      <c r="R8" s="256">
        <f>IF(ISBLANK(Výsledky!$BM$3),"",Výsledky!BM57)</f>
        <v>80</v>
      </c>
      <c r="S8" s="256">
        <f>IF(ISBLANK(Výsledky!$BT$3),"",Výsledky!BT57)</f>
        <v>0</v>
      </c>
      <c r="T8" s="256">
        <f>IF(ISBLANK(Výsledky!$CA$3),"",Výsledky!CA57)</f>
        <v>50</v>
      </c>
      <c r="U8" s="256">
        <f>IF(ISBLANK(Výsledky!$CH$3),"",Výsledky!CH57)</f>
        <v>30</v>
      </c>
      <c r="V8" s="256">
        <f>IF(ISBLANK(Výsledky!$CO$3),"",Výsledky!CO57)</f>
        <v>40</v>
      </c>
      <c r="W8" s="256">
        <f>IF(ISBLANK(Výsledky!$CV$3),"",Výsledky!CV57)</f>
        <v>40</v>
      </c>
      <c r="X8" s="256">
        <f>IF(ISBLANK(Výsledky!$DC$3),"",Výsledky!DC57)</f>
        <v>50</v>
      </c>
      <c r="Y8" s="256">
        <f>IF(ISBLANK(Výsledky!$DJ$3),"",Výsledky!DJ57)</f>
        <v>30</v>
      </c>
      <c r="Z8" s="256">
        <f>IF(ISBLANK(Výsledky!$DQ$3),"",Výsledky!DQ57)</f>
        <v>0</v>
      </c>
      <c r="AA8" s="256">
        <f>IF(ISBLANK(Výsledky!$DX$3),"",Výsledky!DX57)</f>
        <v>20</v>
      </c>
      <c r="AB8" s="256">
        <f>IF(ISBLANK(Výsledky!$EE$3),"",Výsledky!EE57)</f>
        <v>80</v>
      </c>
      <c r="AC8" s="256">
        <f>IF(ISBLANK(Výsledky!$EL$3),"",Výsledky!EL57)</f>
        <v>10</v>
      </c>
      <c r="AD8" s="256">
        <f>IF(ISBLANK(Výsledky!$ES$3),"",Výsledky!ES57)</f>
        <v>30</v>
      </c>
      <c r="AE8" s="256">
        <f>IF(ISBLANK(Výsledky!$EZ$3),"",Výsledky!EZ57)</f>
        <v>20</v>
      </c>
      <c r="AF8" s="256">
        <f>IF(ISBLANK(Výsledky!$FG$3),"",Výsledky!FG57)</f>
        <v>50</v>
      </c>
      <c r="AG8" s="256">
        <f>IF(ISBLANK(Výsledky!$FN$3),"",Výsledky!FN57)</f>
        <v>50</v>
      </c>
      <c r="AH8" s="256">
        <f>IF(ISBLANK(Výsledky!$FU$3),"",Výsledky!FU57)</f>
        <v>20</v>
      </c>
      <c r="AI8" s="256">
        <f>IF(ISBLANK(Výsledky!$GB$3),"",Výsledky!GB57)</f>
        <v>0</v>
      </c>
      <c r="AJ8" s="256">
        <f>IF(ISBLANK(Výsledky!$GI$3),"",Výsledky!GI57)</f>
        <v>20</v>
      </c>
      <c r="AK8" s="256">
        <f>IF(ISBLANK(Výsledky!$GP$3),"",Výsledky!GP57)</f>
        <v>60</v>
      </c>
      <c r="AL8" s="256">
        <f>IF(ISBLANK(Výsledky!$GW$3),"",Výsledky!GW57)</f>
        <v>60</v>
      </c>
      <c r="AM8" s="256">
        <f>IF(ISBLANK(Výsledky!$HD$3),"",Výsledky!HD57)</f>
        <v>20</v>
      </c>
      <c r="AN8" s="256">
        <f>IF(ISBLANK(Výsledky!$HK$3),"",Výsledky!HK57)</f>
        <v>20</v>
      </c>
      <c r="AO8" s="256">
        <f>IF(ISBLANK(Výsledky!$HR$3),"",Výsledky!HR57)</f>
        <v>60</v>
      </c>
      <c r="AP8" s="256">
        <f>IF(ISBLANK(Výsledky!$HY$3),"",Výsledky!HY57)</f>
        <v>40</v>
      </c>
      <c r="AQ8" s="256">
        <f>IF(ISBLANK(Výsledky!$IF$3),"",Výsledky!IF57)</f>
        <v>0</v>
      </c>
      <c r="AR8" s="256">
        <f>IF(ISBLANK(Výsledky!$IM$3),"",Výsledky!IM57)</f>
        <v>40</v>
      </c>
      <c r="AS8" s="256">
        <f>IF(ISBLANK(Výsledky!$IT$3),"",Výsledky!IT57)</f>
        <v>40</v>
      </c>
      <c r="AT8" s="256">
        <f>IF(ISBLANK(Výsledky!$JA$3),"",Výsledky!JA57)</f>
        <v>0</v>
      </c>
      <c r="AU8" s="256">
        <f>IF(ISBLANK(Výsledky!$JH$3),"",Výsledky!JH57)</f>
        <v>80</v>
      </c>
      <c r="AV8" s="256" t="str">
        <f>IF(ISBLANK(Výsledky!$JO$3),"",Výsledky!JO57)</f>
        <v/>
      </c>
      <c r="AW8" s="256">
        <f>IF(ISBLANK(Výsledky!$JV$3),"",Výsledky!JV57)</f>
        <v>50</v>
      </c>
      <c r="AX8" s="256" t="str">
        <f>IF(ISBLANK(Výsledky!$KC$3),"",Výsledky!KC57)</f>
        <v/>
      </c>
      <c r="AY8" s="256">
        <f>IF(ISBLANK(Výsledky!$KJ$3),"",Výsledky!KJ57)</f>
        <v>70</v>
      </c>
      <c r="AZ8" s="256">
        <f>IF(ISBLANK(Výsledky!$KQ$3),"",Výsledky!KQ57)</f>
        <v>0</v>
      </c>
      <c r="BA8" s="256" t="str">
        <f>IF(ISBLANK(Výsledky!$KX$3),"",Výsledky!KX57)</f>
        <v/>
      </c>
      <c r="BB8" s="256" t="str">
        <f>IF(ISBLANK(Výsledky!$LE$3),"",Výsledky!LE57)</f>
        <v/>
      </c>
      <c r="BC8" s="256" t="str">
        <f>IF(ISBLANK(Výsledky!$LL$3),"",Výsledky!LL57)</f>
        <v/>
      </c>
      <c r="BD8" s="256" t="str">
        <f>IF(ISBLANK(Výsledky!$LS$3),"",Výsledky!LS57)</f>
        <v/>
      </c>
      <c r="BE8" s="256" t="str">
        <f>IF(ISBLANK(Výsledky!$LZ$3),"",Výsledky!LZ57)</f>
        <v/>
      </c>
      <c r="BF8" s="256" t="str">
        <f>IF(ISBLANK(Výsledky!$MG$3),"",Výsledky!MG57)</f>
        <v/>
      </c>
      <c r="BG8" s="256" t="str">
        <f>IF(ISBLANK(Výsledky!$MN$3),"",Výsledky!MN57)</f>
        <v/>
      </c>
      <c r="BH8" s="256" t="str">
        <f>IF(ISBLANK(Výsledky!$MU$3),"",Výsledky!MU57)</f>
        <v/>
      </c>
      <c r="BI8" s="256" t="str">
        <f>IF(ISBLANK(Výsledky!$NB$3),"",Výsledky!NB57)</f>
        <v/>
      </c>
      <c r="BJ8" s="256" t="str">
        <f>IF(ISBLANK(Výsledky!$NI$3),"",Výsledky!NI57)</f>
        <v/>
      </c>
      <c r="BK8" s="256" t="str">
        <f>IF(ISBLANK(Výsledky!$NP$3),"",Výsledky!NP57)</f>
        <v/>
      </c>
      <c r="BL8" s="256" t="str">
        <f>IF(ISBLANK(Výsledky!$NW$3),"",Výsledky!NW57)</f>
        <v/>
      </c>
      <c r="BM8" s="256" t="str">
        <f>IF(ISBLANK(Výsledky!$OD$3),"",Výsledky!OD57)</f>
        <v/>
      </c>
      <c r="BN8" s="256" t="str">
        <f>IF(ISBLANK(Výsledky!$OK$3),"",Výsledky!OK57)</f>
        <v/>
      </c>
      <c r="BO8" s="256" t="str">
        <f>IF(ISBLANK(Výsledky!$OR$3),"",Výsledky!OR57)</f>
        <v/>
      </c>
      <c r="BP8" s="256" t="str">
        <f>IF(ISBLANK(Výsledky!$OY$3),"",Výsledky!OY57)</f>
        <v/>
      </c>
      <c r="BQ8" s="256" t="str">
        <f>IF(ISBLANK(Výsledky!$PF$3),"",Výsledky!PF57)</f>
        <v/>
      </c>
      <c r="BR8" s="256" t="str">
        <f>IF(ISBLANK(Výsledky!$PM$3),"",Výsledky!PM57)</f>
        <v/>
      </c>
      <c r="BS8" s="256" t="str">
        <f>IF(ISBLANK(Výsledky!$PT$3),"",Výsledky!PT57)</f>
        <v/>
      </c>
      <c r="BT8" s="256" t="str">
        <f>IF(ISBLANK(Výsledky!$QA$3),"",Výsledky!QA57)</f>
        <v/>
      </c>
      <c r="BU8" s="256" t="str">
        <f>IF(ISBLANK(Výsledky!$QH$3),"",Výsledky!QH57)</f>
        <v/>
      </c>
      <c r="BV8" s="256" t="str">
        <f>IF(ISBLANK(Výsledky!$QO$3),"",Výsledky!QO57)</f>
        <v/>
      </c>
      <c r="BW8" s="291" t="str">
        <f>IF(ISBLANK(Výsledky!$QV$3),"",Výsledky!QV57)</f>
        <v/>
      </c>
      <c r="BX8" s="49"/>
      <c r="BY8" s="122"/>
      <c r="BZ8" s="49"/>
      <c r="CA8" s="122"/>
      <c r="CB8" s="371"/>
      <c r="CC8" s="371"/>
      <c r="CD8" s="371"/>
      <c r="CE8" s="371"/>
      <c r="CF8" s="371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3.8">
      <c r="A9" s="1"/>
      <c r="B9" s="240" t="s">
        <v>97</v>
      </c>
      <c r="C9" s="53">
        <f>Tipy!A59</f>
        <v>45</v>
      </c>
      <c r="D9" s="242" t="str">
        <f>IF(Tipy!B59="","",Tipy!B59)</f>
        <v>Rajjum</v>
      </c>
      <c r="E9" s="51">
        <f>SUM(F9:J9)</f>
        <v>1470</v>
      </c>
      <c r="F9" s="246">
        <f>IF(ISBLANK(Výsledky!$I$3),"-",SUM(K9:O9,Q9,S9,U9,V9,X9,Z9,AB9,AC9,AE9:AG9,AI9,AK9:AM9,AP9,AS9:AU9,AW9,AY9,BB9,BD9,BG9:BJ9,BL9,BO9,BP9,BR9,BT9,BU9))</f>
        <v>980</v>
      </c>
      <c r="G9" s="267">
        <f>IF(ISBLANK(Výsledky!$AY$3),"-",SUM(P9,T9,W9,AA9,AD9,AH9,AV9,AX9,BC9,BE9,BK9,BM9,BQ9,BS9,BV9))</f>
        <v>220</v>
      </c>
      <c r="H9" s="268">
        <f>IF(ISBLANK(Výsledky!$BM$3),"-",SUM(R9,Y9,AJ9,AO9,AQ9,AZ9))</f>
        <v>200</v>
      </c>
      <c r="I9" s="247">
        <f>IF(ISBLANK(Výsledky!$GI$3),"-",SUM(AN9,AR9,BA9,BF9,BN9,BW9))</f>
        <v>70</v>
      </c>
      <c r="J9" s="262" t="str">
        <f>IF(ISBLANK(Výsledky!$I$3),"",Výsledky!I64)</f>
        <v>-</v>
      </c>
      <c r="K9" s="265">
        <f>IF(ISBLANK(Výsledky!$P$3),"",Výsledky!P65)</f>
        <v>80</v>
      </c>
      <c r="L9" s="266">
        <f>IF(ISBLANK(Výsledky!$W$3),"",Výsledky!W65)</f>
        <v>50</v>
      </c>
      <c r="M9" s="256">
        <f>IF(ISBLANK(Výsledky!$AD$3),"",Výsledky!AD65)</f>
        <v>50</v>
      </c>
      <c r="N9" s="256">
        <f>IF(ISBLANK(Výsledky!$AK$3),"",Výsledky!AK65)</f>
        <v>80</v>
      </c>
      <c r="O9" s="256">
        <f>IF(ISBLANK(Výsledky!$AR$3),"",Výsledky!AR65)</f>
        <v>30</v>
      </c>
      <c r="P9" s="256">
        <f>IF(ISBLANK(Výsledky!$AY$3),"",Výsledky!AY65)</f>
        <v>50</v>
      </c>
      <c r="Q9" s="256">
        <f>IF(ISBLANK(Výsledky!$BF$3),"",Výsledky!BF65)</f>
        <v>40</v>
      </c>
      <c r="R9" s="256">
        <f>IF(ISBLANK(Výsledky!$BM$3),"",Výsledky!BM65)</f>
        <v>40</v>
      </c>
      <c r="S9" s="256">
        <f>IF(ISBLANK(Výsledky!$BT$3),"",Výsledky!BT65)</f>
        <v>0</v>
      </c>
      <c r="T9" s="256">
        <f>IF(ISBLANK(Výsledky!$CA$3),"",Výsledky!CA65)</f>
        <v>50</v>
      </c>
      <c r="U9" s="256">
        <f>IF(ISBLANK(Výsledky!$CH$3),"",Výsledky!CH65)</f>
        <v>20</v>
      </c>
      <c r="V9" s="256">
        <f>IF(ISBLANK(Výsledky!$CO$3),"",Výsledky!CO65)</f>
        <v>50</v>
      </c>
      <c r="W9" s="256">
        <f>IF(ISBLANK(Výsledky!$CV$3),"",Výsledky!CV65)</f>
        <v>40</v>
      </c>
      <c r="X9" s="256">
        <f>IF(ISBLANK(Výsledky!$DC$3),"",Výsledky!DC65)</f>
        <v>80</v>
      </c>
      <c r="Y9" s="256">
        <f>IF(ISBLANK(Výsledky!$DJ$3),"",Výsledky!DJ65)</f>
        <v>60</v>
      </c>
      <c r="Z9" s="256">
        <f>IF(ISBLANK(Výsledky!$DQ$3),"",Výsledky!DQ65)</f>
        <v>0</v>
      </c>
      <c r="AA9" s="256">
        <f>IF(ISBLANK(Výsledky!$DX$3),"",Výsledky!DX65)</f>
        <v>20</v>
      </c>
      <c r="AB9" s="256">
        <f>IF(ISBLANK(Výsledky!$EE$3),"",Výsledky!EE65)</f>
        <v>80</v>
      </c>
      <c r="AC9" s="256">
        <f>IF(ISBLANK(Výsledky!$EL$3),"",Výsledky!EL65)</f>
        <v>10</v>
      </c>
      <c r="AD9" s="256">
        <f>IF(ISBLANK(Výsledky!$ES$3),"",Výsledky!ES65)</f>
        <v>40</v>
      </c>
      <c r="AE9" s="256">
        <f>IF(ISBLANK(Výsledky!$EZ$3),"",Výsledky!EZ65)</f>
        <v>20</v>
      </c>
      <c r="AF9" s="256">
        <f>IF(ISBLANK(Výsledky!$FG$3),"",Výsledky!FG65)</f>
        <v>50</v>
      </c>
      <c r="AG9" s="256">
        <f>IF(ISBLANK(Výsledky!$FN$3),"",Výsledky!FN65)</f>
        <v>70</v>
      </c>
      <c r="AH9" s="256">
        <f>IF(ISBLANK(Výsledky!$FU$3),"",Výsledky!FU65)</f>
        <v>20</v>
      </c>
      <c r="AI9" s="256">
        <f>IF(ISBLANK(Výsledky!$GB$3),"",Výsledky!GB65)</f>
        <v>0</v>
      </c>
      <c r="AJ9" s="256">
        <f>IF(ISBLANK(Výsledky!$GI$3),"",Výsledky!GI65)</f>
        <v>40</v>
      </c>
      <c r="AK9" s="256" t="str">
        <f>IF(ISBLANK(Výsledky!$GP$3),"",Výsledky!GP65)</f>
        <v>-</v>
      </c>
      <c r="AL9" s="256">
        <f>IF(ISBLANK(Výsledky!$GW$3),"",Výsledky!GW65)</f>
        <v>30</v>
      </c>
      <c r="AM9" s="256">
        <f>IF(ISBLANK(Výsledky!$HD$3),"",Výsledky!HD65)</f>
        <v>40</v>
      </c>
      <c r="AN9" s="256">
        <f>IF(ISBLANK(Výsledky!$HK$3),"",Výsledky!HK65)</f>
        <v>50</v>
      </c>
      <c r="AO9" s="256">
        <f>IF(ISBLANK(Výsledky!$HR$3),"",Výsledky!HR65)</f>
        <v>50</v>
      </c>
      <c r="AP9" s="256">
        <f>IF(ISBLANK(Výsledky!$HY$3),"",Výsledky!HY65)</f>
        <v>40</v>
      </c>
      <c r="AQ9" s="256">
        <f>IF(ISBLANK(Výsledky!$IF$3),"",Výsledky!IF65)</f>
        <v>10</v>
      </c>
      <c r="AR9" s="256">
        <f>IF(ISBLANK(Výsledky!$IM$3),"",Výsledky!IM65)</f>
        <v>20</v>
      </c>
      <c r="AS9" s="256">
        <f>IF(ISBLANK(Výsledky!$IT$3),"",Výsledky!IT65)</f>
        <v>20</v>
      </c>
      <c r="AT9" s="256">
        <f>IF(ISBLANK(Výsledky!$JA$3),"",Výsledky!JA65)</f>
        <v>0</v>
      </c>
      <c r="AU9" s="256">
        <f>IF(ISBLANK(Výsledky!$JH$3),"",Výsledky!JH65)</f>
        <v>50</v>
      </c>
      <c r="AV9" s="256" t="str">
        <f>IF(ISBLANK(Výsledky!$JO$3),"",Výsledky!JO65)</f>
        <v/>
      </c>
      <c r="AW9" s="256">
        <f>IF(ISBLANK(Výsledky!$JV$3),"",Výsledky!JV65)</f>
        <v>50</v>
      </c>
      <c r="AX9" s="256" t="str">
        <f>IF(ISBLANK(Výsledky!$KC$3),"",Výsledky!KC65)</f>
        <v/>
      </c>
      <c r="AY9" s="256">
        <f>IF(ISBLANK(Výsledky!$KJ$3),"",Výsledky!KJ65)</f>
        <v>40</v>
      </c>
      <c r="AZ9" s="256">
        <f>IF(ISBLANK(Výsledky!$KQ$3),"",Výsledky!KQ65)</f>
        <v>0</v>
      </c>
      <c r="BA9" s="256" t="str">
        <f>IF(ISBLANK(Výsledky!$KX$3),"",Výsledky!KX65)</f>
        <v/>
      </c>
      <c r="BB9" s="256" t="str">
        <f>IF(ISBLANK(Výsledky!$LE$3),"",Výsledky!LE65)</f>
        <v/>
      </c>
      <c r="BC9" s="256" t="str">
        <f>IF(ISBLANK(Výsledky!$LL$3),"",Výsledky!LL65)</f>
        <v/>
      </c>
      <c r="BD9" s="256" t="str">
        <f>IF(ISBLANK(Výsledky!$LS$3),"",Výsledky!LS65)</f>
        <v/>
      </c>
      <c r="BE9" s="256" t="str">
        <f>IF(ISBLANK(Výsledky!$LZ$3),"",Výsledky!LZ65)</f>
        <v/>
      </c>
      <c r="BF9" s="256" t="str">
        <f>IF(ISBLANK(Výsledky!$MG$3),"",Výsledky!MG65)</f>
        <v/>
      </c>
      <c r="BG9" s="256" t="str">
        <f>IF(ISBLANK(Výsledky!$MN$3),"",Výsledky!MN65)</f>
        <v/>
      </c>
      <c r="BH9" s="256" t="str">
        <f>IF(ISBLANK(Výsledky!$MU$3),"",Výsledky!MU65)</f>
        <v/>
      </c>
      <c r="BI9" s="256" t="str">
        <f>IF(ISBLANK(Výsledky!$NB$3),"",Výsledky!NB65)</f>
        <v/>
      </c>
      <c r="BJ9" s="256" t="str">
        <f>IF(ISBLANK(Výsledky!$NI$3),"",Výsledky!NI65)</f>
        <v/>
      </c>
      <c r="BK9" s="256" t="str">
        <f>IF(ISBLANK(Výsledky!$NP$3),"",Výsledky!NP65)</f>
        <v/>
      </c>
      <c r="BL9" s="256" t="str">
        <f>IF(ISBLANK(Výsledky!$NW$3),"",Výsledky!NW65)</f>
        <v/>
      </c>
      <c r="BM9" s="256" t="str">
        <f>IF(ISBLANK(Výsledky!$OD$3),"",Výsledky!OD65)</f>
        <v/>
      </c>
      <c r="BN9" s="256" t="str">
        <f>IF(ISBLANK(Výsledky!$OK$3),"",Výsledky!OK65)</f>
        <v/>
      </c>
      <c r="BO9" s="256" t="str">
        <f>IF(ISBLANK(Výsledky!$OR$3),"",Výsledky!OR65)</f>
        <v/>
      </c>
      <c r="BP9" s="256" t="str">
        <f>IF(ISBLANK(Výsledky!$OY$3),"",Výsledky!OY65)</f>
        <v/>
      </c>
      <c r="BQ9" s="256" t="str">
        <f>IF(ISBLANK(Výsledky!$PF$3),"",Výsledky!PF65)</f>
        <v/>
      </c>
      <c r="BR9" s="256" t="str">
        <f>IF(ISBLANK(Výsledky!$PM$3),"",Výsledky!PM65)</f>
        <v/>
      </c>
      <c r="BS9" s="256" t="str">
        <f>IF(ISBLANK(Výsledky!$PT$3),"",Výsledky!PT65)</f>
        <v/>
      </c>
      <c r="BT9" s="256" t="str">
        <f>IF(ISBLANK(Výsledky!$QA$3),"",Výsledky!QA65)</f>
        <v/>
      </c>
      <c r="BU9" s="256" t="str">
        <f>IF(ISBLANK(Výsledky!$QH$3),"",Výsledky!QH65)</f>
        <v/>
      </c>
      <c r="BV9" s="256" t="str">
        <f>IF(ISBLANK(Výsledky!$QO$3),"",Výsledky!QO65)</f>
        <v/>
      </c>
      <c r="BW9" s="291" t="str">
        <f>IF(ISBLANK(Výsledky!$QV$3),"",Výsledky!QV65)</f>
        <v/>
      </c>
      <c r="BX9" s="49"/>
      <c r="BY9" s="122"/>
      <c r="BZ9" s="49"/>
      <c r="CA9" s="122"/>
      <c r="CB9" s="371"/>
      <c r="CC9" s="371"/>
      <c r="CD9" s="371"/>
      <c r="CE9" s="371"/>
      <c r="CF9" s="371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3.8">
      <c r="A10" s="1"/>
      <c r="B10" s="240" t="s">
        <v>98</v>
      </c>
      <c r="C10" s="53">
        <f>Tipy!A21</f>
        <v>34</v>
      </c>
      <c r="D10" s="242" t="str">
        <f>IF(Tipy!B21="","",Tipy!B21)</f>
        <v>Feri</v>
      </c>
      <c r="E10" s="51">
        <f>SUM(F10:J10)</f>
        <v>1450</v>
      </c>
      <c r="F10" s="246">
        <f>IF(ISBLANK(Výsledky!$I$3),"-",SUM(K10:O10,Q10,S10,U10,V10,X10,Z10,AB10,AC10,AE10:AG10,AI10,AK10:AM10,AP10,AS10:AU10,AW10,AY10,BB10,BD10,BG10:BJ10,BL10,BO10,BP10,BR10,BT10,BU10))</f>
        <v>940</v>
      </c>
      <c r="G10" s="267">
        <f>IF(ISBLANK(Výsledky!$AY$3),"-",SUM(P10,T10,W10,AA10,AD10,AH10,AV10,AX10,BC10,BE10,BK10,BM10,BQ10,BS10,BV10))</f>
        <v>250</v>
      </c>
      <c r="H10" s="268">
        <f>IF(ISBLANK(Výsledky!$BM$3),"-",SUM(R10,Y10,AJ10,AO10,AQ10,AZ10))</f>
        <v>180</v>
      </c>
      <c r="I10" s="247">
        <f>IF(ISBLANK(Výsledky!$GI$3),"-",SUM(AN10,AR10,BA10,BF10,BN10,BW10))</f>
        <v>80</v>
      </c>
      <c r="J10" s="262" t="str">
        <f>IF(ISBLANK(Výsledky!$I$3),"",Výsledky!I27)</f>
        <v>-</v>
      </c>
      <c r="K10" s="265">
        <f>IF(ISBLANK(Výsledky!$P$3),"",Výsledky!P27)</f>
        <v>80</v>
      </c>
      <c r="L10" s="266">
        <f>IF(ISBLANK(Výsledky!$W$3),"",Výsledky!W27)</f>
        <v>40</v>
      </c>
      <c r="M10" s="256">
        <f>IF(ISBLANK(Výsledky!$AD$3),"",Výsledky!AD27)</f>
        <v>10</v>
      </c>
      <c r="N10" s="256">
        <f>IF(ISBLANK(Výsledky!$AK$3),"",Výsledky!AK27)</f>
        <v>50</v>
      </c>
      <c r="O10" s="256">
        <f>IF(ISBLANK(Výsledky!$AR$3),"",Výsledky!AR27)</f>
        <v>40</v>
      </c>
      <c r="P10" s="256">
        <f>IF(ISBLANK(Výsledky!$AY$3),"",Výsledky!AY27)</f>
        <v>100</v>
      </c>
      <c r="Q10" s="256">
        <f>IF(ISBLANK(Výsledky!$BF$3),"",Výsledky!BF27)</f>
        <v>30</v>
      </c>
      <c r="R10" s="256">
        <f>IF(ISBLANK(Výsledky!$BM$3),"",Výsledky!BM27)</f>
        <v>80</v>
      </c>
      <c r="S10" s="256">
        <f>IF(ISBLANK(Výsledky!$BT$3),"",Výsledky!BT27)</f>
        <v>10</v>
      </c>
      <c r="T10" s="256">
        <f>IF(ISBLANK(Výsledky!$CA$3),"",Výsledky!CA27)</f>
        <v>30</v>
      </c>
      <c r="U10" s="256">
        <f>IF(ISBLANK(Výsledky!$CH$3),"",Výsledky!CH27)</f>
        <v>20</v>
      </c>
      <c r="V10" s="256">
        <f>IF(ISBLANK(Výsledky!$CO$3),"",Výsledky!CO27)</f>
        <v>50</v>
      </c>
      <c r="W10" s="256">
        <f>IF(ISBLANK(Výsledky!$CV$3),"",Výsledky!CV27)</f>
        <v>50</v>
      </c>
      <c r="X10" s="256">
        <f>IF(ISBLANK(Výsledky!$DC$3),"",Výsledky!DC27)</f>
        <v>40</v>
      </c>
      <c r="Y10" s="256">
        <f>IF(ISBLANK(Výsledky!$DJ$3),"",Výsledky!DJ27)</f>
        <v>70</v>
      </c>
      <c r="Z10" s="256">
        <f>IF(ISBLANK(Výsledky!$DQ$3),"",Výsledky!DQ27)</f>
        <v>10</v>
      </c>
      <c r="AA10" s="256">
        <f>IF(ISBLANK(Výsledky!$DX$3),"",Výsledky!DX27)</f>
        <v>0</v>
      </c>
      <c r="AB10" s="256">
        <f>IF(ISBLANK(Výsledky!$EE$3),"",Výsledky!EE27)</f>
        <v>20</v>
      </c>
      <c r="AC10" s="256">
        <f>IF(ISBLANK(Výsledky!$EL$3),"",Výsledky!EL27)</f>
        <v>40</v>
      </c>
      <c r="AD10" s="256">
        <f>IF(ISBLANK(Výsledky!$ES$3),"",Výsledky!ES27)</f>
        <v>20</v>
      </c>
      <c r="AE10" s="256">
        <f>IF(ISBLANK(Výsledky!$EZ$3),"",Výsledky!EZ27)</f>
        <v>40</v>
      </c>
      <c r="AF10" s="256">
        <f>IF(ISBLANK(Výsledky!$FG$3),"",Výsledky!FG27)</f>
        <v>20</v>
      </c>
      <c r="AG10" s="256">
        <f>IF(ISBLANK(Výsledky!$FN$3),"",Výsledky!FN27)</f>
        <v>100</v>
      </c>
      <c r="AH10" s="256">
        <f>IF(ISBLANK(Výsledky!$FU$3),"",Výsledky!FU27)</f>
        <v>50</v>
      </c>
      <c r="AI10" s="256">
        <f>IF(ISBLANK(Výsledky!$GB$3),"",Výsledky!GB27)</f>
        <v>0</v>
      </c>
      <c r="AJ10" s="256">
        <f>IF(ISBLANK(Výsledky!$GI$3),"",Výsledky!GI27)</f>
        <v>0</v>
      </c>
      <c r="AK10" s="256">
        <f>IF(ISBLANK(Výsledky!$GP$3),"",Výsledky!GP27)</f>
        <v>10</v>
      </c>
      <c r="AL10" s="256">
        <f>IF(ISBLANK(Výsledky!$GW$3),"",Výsledky!GW27)</f>
        <v>60</v>
      </c>
      <c r="AM10" s="256">
        <f>IF(ISBLANK(Výsledky!$HD$3),"",Výsledky!HD27)</f>
        <v>60</v>
      </c>
      <c r="AN10" s="256">
        <f>IF(ISBLANK(Výsledky!$HK$3),"",Výsledky!HK27)</f>
        <v>40</v>
      </c>
      <c r="AO10" s="256">
        <f>IF(ISBLANK(Výsledky!$HR$3),"",Výsledky!HR27)</f>
        <v>30</v>
      </c>
      <c r="AP10" s="256">
        <f>IF(ISBLANK(Výsledky!$HY$3),"",Výsledky!HY27)</f>
        <v>40</v>
      </c>
      <c r="AQ10" s="256">
        <f>IF(ISBLANK(Výsledky!$IF$3),"",Výsledky!IF27)</f>
        <v>0</v>
      </c>
      <c r="AR10" s="256">
        <f>IF(ISBLANK(Výsledky!$IM$3),"",Výsledky!IM27)</f>
        <v>40</v>
      </c>
      <c r="AS10" s="256">
        <f>IF(ISBLANK(Výsledky!$IT$3),"",Výsledky!IT27)</f>
        <v>60</v>
      </c>
      <c r="AT10" s="256">
        <f>IF(ISBLANK(Výsledky!$JA$3),"",Výsledky!JA27)</f>
        <v>0</v>
      </c>
      <c r="AU10" s="256">
        <f>IF(ISBLANK(Výsledky!$JH$3),"",Výsledky!JH27)</f>
        <v>50</v>
      </c>
      <c r="AV10" s="256" t="str">
        <f>IF(ISBLANK(Výsledky!$JO$3),"",Výsledky!JO27)</f>
        <v/>
      </c>
      <c r="AW10" s="256">
        <f>IF(ISBLANK(Výsledky!$JV$3),"",Výsledky!JV27)</f>
        <v>40</v>
      </c>
      <c r="AX10" s="256" t="str">
        <f>IF(ISBLANK(Výsledky!$KC$3),"",Výsledky!KC27)</f>
        <v/>
      </c>
      <c r="AY10" s="256">
        <f>IF(ISBLANK(Výsledky!$KJ$3),"",Výsledky!KJ27)</f>
        <v>20</v>
      </c>
      <c r="AZ10" s="256">
        <f>IF(ISBLANK(Výsledky!$KQ$3),"",Výsledky!KQ27)</f>
        <v>0</v>
      </c>
      <c r="BA10" s="256" t="str">
        <f>IF(ISBLANK(Výsledky!$KX$3),"",Výsledky!KX27)</f>
        <v/>
      </c>
      <c r="BB10" s="256" t="str">
        <f>IF(ISBLANK(Výsledky!$LE$3),"",Výsledky!LE27)</f>
        <v/>
      </c>
      <c r="BC10" s="256" t="str">
        <f>IF(ISBLANK(Výsledky!$LL$3),"",Výsledky!LL27)</f>
        <v/>
      </c>
      <c r="BD10" s="256" t="str">
        <f>IF(ISBLANK(Výsledky!$LS$3),"",Výsledky!LS27)</f>
        <v/>
      </c>
      <c r="BE10" s="256" t="str">
        <f>IF(ISBLANK(Výsledky!$LZ$3),"",Výsledky!LZ27)</f>
        <v/>
      </c>
      <c r="BF10" s="256" t="str">
        <f>IF(ISBLANK(Výsledky!$MG$3),"",Výsledky!MG27)</f>
        <v/>
      </c>
      <c r="BG10" s="256" t="str">
        <f>IF(ISBLANK(Výsledky!$MN$3),"",Výsledky!MN27)</f>
        <v/>
      </c>
      <c r="BH10" s="256" t="str">
        <f>IF(ISBLANK(Výsledky!$MU$3),"",Výsledky!MU27)</f>
        <v/>
      </c>
      <c r="BI10" s="256" t="str">
        <f>IF(ISBLANK(Výsledky!$NB$3),"",Výsledky!NB27)</f>
        <v/>
      </c>
      <c r="BJ10" s="256" t="str">
        <f>IF(ISBLANK(Výsledky!$NI$3),"",Výsledky!NI27)</f>
        <v/>
      </c>
      <c r="BK10" s="256" t="str">
        <f>IF(ISBLANK(Výsledky!$NP$3),"",Výsledky!NP27)</f>
        <v/>
      </c>
      <c r="BL10" s="256" t="str">
        <f>IF(ISBLANK(Výsledky!$NW$3),"",Výsledky!NW27)</f>
        <v/>
      </c>
      <c r="BM10" s="256" t="str">
        <f>IF(ISBLANK(Výsledky!$OD$3),"",Výsledky!OD27)</f>
        <v/>
      </c>
      <c r="BN10" s="256" t="str">
        <f>IF(ISBLANK(Výsledky!$OK$3),"",Výsledky!OK27)</f>
        <v/>
      </c>
      <c r="BO10" s="256" t="str">
        <f>IF(ISBLANK(Výsledky!$OR$3),"",Výsledky!OR27)</f>
        <v/>
      </c>
      <c r="BP10" s="256" t="str">
        <f>IF(ISBLANK(Výsledky!$OY$3),"",Výsledky!OY27)</f>
        <v/>
      </c>
      <c r="BQ10" s="256" t="str">
        <f>IF(ISBLANK(Výsledky!$PF$3),"",Výsledky!PF27)</f>
        <v/>
      </c>
      <c r="BR10" s="256" t="str">
        <f>IF(ISBLANK(Výsledky!$PM$3),"",Výsledky!PM27)</f>
        <v/>
      </c>
      <c r="BS10" s="256" t="str">
        <f>IF(ISBLANK(Výsledky!$PT$3),"",Výsledky!PT27)</f>
        <v/>
      </c>
      <c r="BT10" s="256" t="str">
        <f>IF(ISBLANK(Výsledky!$QA$3),"",Výsledky!QA27)</f>
        <v/>
      </c>
      <c r="BU10" s="256" t="str">
        <f>IF(ISBLANK(Výsledky!$QH$3),"",Výsledky!QH27)</f>
        <v/>
      </c>
      <c r="BV10" s="256" t="str">
        <f>IF(ISBLANK(Výsledky!$QO$3),"",Výsledky!QO27)</f>
        <v/>
      </c>
      <c r="BW10" s="291" t="str">
        <f>IF(ISBLANK(Výsledky!$QV$3),"",Výsledky!QV27)</f>
        <v/>
      </c>
      <c r="BX10" s="49"/>
      <c r="BY10" s="122"/>
      <c r="BZ10" s="49"/>
      <c r="CA10" s="122"/>
      <c r="CB10" s="371"/>
      <c r="CC10" s="371"/>
      <c r="CD10" s="371"/>
      <c r="CE10" s="371"/>
      <c r="CF10" s="371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3.8">
      <c r="A11" s="1"/>
      <c r="B11" s="240" t="s">
        <v>99</v>
      </c>
      <c r="C11" s="53">
        <f>Tipy!A20</f>
        <v>9</v>
      </c>
      <c r="D11" s="242" t="str">
        <f>IF(Tipy!B20="","",Tipy!B20)</f>
        <v>fedd</v>
      </c>
      <c r="E11" s="51">
        <f>SUM(F11:J11)</f>
        <v>1440</v>
      </c>
      <c r="F11" s="246">
        <f>IF(ISBLANK(Výsledky!$I$3),"-",SUM(K11:O11,Q11,S11,U11,V11,X11,Z11,AB11,AC11,AE11:AG11,AI11,AK11:AM11,AP11,AS11:AU11,AW11,AY11,BB11,BD11,BG11:BJ11,BL11,BO11,BP11,BR11,BT11,BU11))</f>
        <v>940</v>
      </c>
      <c r="G11" s="267">
        <f>IF(ISBLANK(Výsledky!$AY$3),"-",SUM(P11,T11,W11,AA11,AD11,AH11,AV11,AX11,BC11,BE11,BK11,BM11,BQ11,BS11,BV11))</f>
        <v>160</v>
      </c>
      <c r="H11" s="268">
        <f>IF(ISBLANK(Výsledky!$BM$3),"-",SUM(R11,Y11,AJ11,AO11,AQ11,AZ11))</f>
        <v>280</v>
      </c>
      <c r="I11" s="247">
        <f>IF(ISBLANK(Výsledky!$GI$3),"-",SUM(AN11,AR11,BA11,BF11,BN11,BW11))</f>
        <v>60</v>
      </c>
      <c r="J11" s="262" t="str">
        <f>IF(ISBLANK(Výsledky!$I$3),"",Výsledky!I26)</f>
        <v>-</v>
      </c>
      <c r="K11" s="265">
        <f>IF(ISBLANK(Výsledky!$P$3),"",Výsledky!P26)</f>
        <v>10</v>
      </c>
      <c r="L11" s="266">
        <f>IF(ISBLANK(Výsledky!$W$3),"",Výsledky!W26)</f>
        <v>20</v>
      </c>
      <c r="M11" s="256">
        <f>IF(ISBLANK(Výsledky!$AD$3),"",Výsledky!AD26)</f>
        <v>30</v>
      </c>
      <c r="N11" s="256">
        <f>IF(ISBLANK(Výsledky!$AK$3),"",Výsledky!AK26)</f>
        <v>80</v>
      </c>
      <c r="O11" s="256">
        <f>IF(ISBLANK(Výsledky!$AR$3),"",Výsledky!AR26)</f>
        <v>50</v>
      </c>
      <c r="P11" s="256">
        <f>IF(ISBLANK(Výsledky!$AY$3),"",Výsledky!AY26)</f>
        <v>30</v>
      </c>
      <c r="Q11" s="256">
        <f>IF(ISBLANK(Výsledky!$BF$3),"",Výsledky!BF26)</f>
        <v>80</v>
      </c>
      <c r="R11" s="256">
        <f>IF(ISBLANK(Výsledky!$BM$3),"",Výsledky!BM26)</f>
        <v>40</v>
      </c>
      <c r="S11" s="256">
        <f>IF(ISBLANK(Výsledky!$BT$3),"",Výsledky!BT26)</f>
        <v>0</v>
      </c>
      <c r="T11" s="256">
        <f>IF(ISBLANK(Výsledky!$CA$3),"",Výsledky!CA26)</f>
        <v>30</v>
      </c>
      <c r="U11" s="256">
        <f>IF(ISBLANK(Výsledky!$CH$3),"",Výsledky!CH26)</f>
        <v>20</v>
      </c>
      <c r="V11" s="256">
        <f>IF(ISBLANK(Výsledky!$CO$3),"",Výsledky!CO26)</f>
        <v>50</v>
      </c>
      <c r="W11" s="256">
        <f>IF(ISBLANK(Výsledky!$CV$3),"",Výsledky!CV26)</f>
        <v>40</v>
      </c>
      <c r="X11" s="256">
        <f>IF(ISBLANK(Výsledky!$DC$3),"",Výsledky!DC26)</f>
        <v>50</v>
      </c>
      <c r="Y11" s="256">
        <f>IF(ISBLANK(Výsledky!$DJ$3),"",Výsledky!DJ26)</f>
        <v>60</v>
      </c>
      <c r="Z11" s="256">
        <f>IF(ISBLANK(Výsledky!$DQ$3),"",Výsledky!DQ26)</f>
        <v>0</v>
      </c>
      <c r="AA11" s="256">
        <f>IF(ISBLANK(Výsledky!$DX$3),"",Výsledky!DX26)</f>
        <v>0</v>
      </c>
      <c r="AB11" s="256">
        <f>IF(ISBLANK(Výsledky!$EE$3),"",Výsledky!EE26)</f>
        <v>80</v>
      </c>
      <c r="AC11" s="256">
        <f>IF(ISBLANK(Výsledky!$EL$3),"",Výsledky!EL26)</f>
        <v>60</v>
      </c>
      <c r="AD11" s="256">
        <f>IF(ISBLANK(Výsledky!$ES$3),"",Výsledky!ES26)</f>
        <v>50</v>
      </c>
      <c r="AE11" s="256">
        <f>IF(ISBLANK(Výsledky!$EZ$3),"",Výsledky!EZ26)</f>
        <v>40</v>
      </c>
      <c r="AF11" s="256">
        <f>IF(ISBLANK(Výsledky!$FG$3),"",Výsledky!FG26)</f>
        <v>20</v>
      </c>
      <c r="AG11" s="256">
        <f>IF(ISBLANK(Výsledky!$FN$3),"",Výsledky!FN26)</f>
        <v>70</v>
      </c>
      <c r="AH11" s="256">
        <f>IF(ISBLANK(Výsledky!$FU$3),"",Výsledky!FU26)</f>
        <v>10</v>
      </c>
      <c r="AI11" s="256">
        <f>IF(ISBLANK(Výsledky!$GB$3),"",Výsledky!GB26)</f>
        <v>0</v>
      </c>
      <c r="AJ11" s="256">
        <f>IF(ISBLANK(Výsledky!$GI$3),"",Výsledky!GI26)</f>
        <v>70</v>
      </c>
      <c r="AK11" s="256">
        <f>IF(ISBLANK(Výsledky!$GP$3),"",Výsledky!GP26)</f>
        <v>50</v>
      </c>
      <c r="AL11" s="256" t="str">
        <f>IF(ISBLANK(Výsledky!$GW$3),"",Výsledky!GW26)</f>
        <v>-</v>
      </c>
      <c r="AM11" s="256">
        <f>IF(ISBLANK(Výsledky!$HD$3),"",Výsledky!HD26)</f>
        <v>40</v>
      </c>
      <c r="AN11" s="256">
        <f>IF(ISBLANK(Výsledky!$HK$3),"",Výsledky!HK26)</f>
        <v>20</v>
      </c>
      <c r="AO11" s="256">
        <f>IF(ISBLANK(Výsledky!$HR$3),"",Výsledky!HR26)</f>
        <v>50</v>
      </c>
      <c r="AP11" s="256">
        <f>IF(ISBLANK(Výsledky!$HY$3),"",Výsledky!HY26)</f>
        <v>40</v>
      </c>
      <c r="AQ11" s="256">
        <f>IF(ISBLANK(Výsledky!$IF$3),"",Výsledky!IF26)</f>
        <v>0</v>
      </c>
      <c r="AR11" s="256">
        <f>IF(ISBLANK(Výsledky!$IM$3),"",Výsledky!IM26)</f>
        <v>40</v>
      </c>
      <c r="AS11" s="256">
        <f>IF(ISBLANK(Výsledky!$IT$3),"",Výsledky!IT26)</f>
        <v>30</v>
      </c>
      <c r="AT11" s="256">
        <f>IF(ISBLANK(Výsledky!$JA$3),"",Výsledky!JA26)</f>
        <v>0</v>
      </c>
      <c r="AU11" s="256">
        <f>IF(ISBLANK(Výsledky!$JH$3),"",Výsledky!JH26)</f>
        <v>50</v>
      </c>
      <c r="AV11" s="256" t="str">
        <f>IF(ISBLANK(Výsledky!$JO$3),"",Výsledky!JO26)</f>
        <v/>
      </c>
      <c r="AW11" s="256">
        <f>IF(ISBLANK(Výsledky!$JV$3),"",Výsledky!JV26)</f>
        <v>20</v>
      </c>
      <c r="AX11" s="256" t="str">
        <f>IF(ISBLANK(Výsledky!$KC$3),"",Výsledky!KC26)</f>
        <v/>
      </c>
      <c r="AY11" s="256">
        <f>IF(ISBLANK(Výsledky!$KJ$3),"",Výsledky!KJ26)</f>
        <v>50</v>
      </c>
      <c r="AZ11" s="256">
        <f>IF(ISBLANK(Výsledky!$KQ$3),"",Výsledky!KQ26)</f>
        <v>60</v>
      </c>
      <c r="BA11" s="256" t="str">
        <f>IF(ISBLANK(Výsledky!$KX$3),"",Výsledky!KX26)</f>
        <v/>
      </c>
      <c r="BB11" s="256" t="str">
        <f>IF(ISBLANK(Výsledky!$LE$3),"",Výsledky!LE26)</f>
        <v/>
      </c>
      <c r="BC11" s="256" t="str">
        <f>IF(ISBLANK(Výsledky!$LL$3),"",Výsledky!LL26)</f>
        <v/>
      </c>
      <c r="BD11" s="256" t="str">
        <f>IF(ISBLANK(Výsledky!$LS$3),"",Výsledky!LS26)</f>
        <v/>
      </c>
      <c r="BE11" s="256" t="str">
        <f>IF(ISBLANK(Výsledky!$LZ$3),"",Výsledky!LZ26)</f>
        <v/>
      </c>
      <c r="BF11" s="256" t="str">
        <f>IF(ISBLANK(Výsledky!$MG$3),"",Výsledky!MG26)</f>
        <v/>
      </c>
      <c r="BG11" s="256" t="str">
        <f>IF(ISBLANK(Výsledky!$MN$3),"",Výsledky!MN26)</f>
        <v/>
      </c>
      <c r="BH11" s="256" t="str">
        <f>IF(ISBLANK(Výsledky!$MU$3),"",Výsledky!MU26)</f>
        <v/>
      </c>
      <c r="BI11" s="256" t="str">
        <f>IF(ISBLANK(Výsledky!$NB$3),"",Výsledky!NB26)</f>
        <v/>
      </c>
      <c r="BJ11" s="256" t="str">
        <f>IF(ISBLANK(Výsledky!$NI$3),"",Výsledky!NI26)</f>
        <v/>
      </c>
      <c r="BK11" s="256" t="str">
        <f>IF(ISBLANK(Výsledky!$NP$3),"",Výsledky!NP26)</f>
        <v/>
      </c>
      <c r="BL11" s="256" t="str">
        <f>IF(ISBLANK(Výsledky!$NW$3),"",Výsledky!NW26)</f>
        <v/>
      </c>
      <c r="BM11" s="256" t="str">
        <f>IF(ISBLANK(Výsledky!$OD$3),"",Výsledky!OD26)</f>
        <v/>
      </c>
      <c r="BN11" s="256" t="str">
        <f>IF(ISBLANK(Výsledky!$OK$3),"",Výsledky!OK26)</f>
        <v/>
      </c>
      <c r="BO11" s="256" t="str">
        <f>IF(ISBLANK(Výsledky!$OR$3),"",Výsledky!OR26)</f>
        <v/>
      </c>
      <c r="BP11" s="256" t="str">
        <f>IF(ISBLANK(Výsledky!$OY$3),"",Výsledky!OY26)</f>
        <v/>
      </c>
      <c r="BQ11" s="256" t="str">
        <f>IF(ISBLANK(Výsledky!$PF$3),"",Výsledky!PF26)</f>
        <v/>
      </c>
      <c r="BR11" s="256" t="str">
        <f>IF(ISBLANK(Výsledky!$PM$3),"",Výsledky!PM26)</f>
        <v/>
      </c>
      <c r="BS11" s="256" t="str">
        <f>IF(ISBLANK(Výsledky!$PT$3),"",Výsledky!PT26)</f>
        <v/>
      </c>
      <c r="BT11" s="256" t="str">
        <f>IF(ISBLANK(Výsledky!$QA$3),"",Výsledky!QA26)</f>
        <v/>
      </c>
      <c r="BU11" s="256" t="str">
        <f>IF(ISBLANK(Výsledky!$QH$3),"",Výsledky!QH26)</f>
        <v/>
      </c>
      <c r="BV11" s="256" t="str">
        <f>IF(ISBLANK(Výsledky!$QO$3),"",Výsledky!QO26)</f>
        <v/>
      </c>
      <c r="BW11" s="291" t="str">
        <f>IF(ISBLANK(Výsledky!$QV$3),"",Výsledky!QV26)</f>
        <v/>
      </c>
      <c r="BX11" s="49"/>
      <c r="BY11" s="122"/>
      <c r="BZ11" s="49"/>
      <c r="CA11" s="122"/>
      <c r="CB11" s="371"/>
      <c r="CC11" s="371"/>
      <c r="CD11" s="371"/>
      <c r="CE11" s="371"/>
      <c r="CF11" s="371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3.8">
      <c r="A12" s="1"/>
      <c r="B12" s="240" t="s">
        <v>100</v>
      </c>
      <c r="C12" s="53">
        <f>Tipy!A26</f>
        <v>31</v>
      </c>
      <c r="D12" s="242" t="str">
        <f>IF(Tipy!B26="","",Tipy!B26)</f>
        <v>jirka1618</v>
      </c>
      <c r="E12" s="51">
        <f>SUM(F12:J12)</f>
        <v>1440</v>
      </c>
      <c r="F12" s="246">
        <f>IF(ISBLANK(Výsledky!$I$3),"-",SUM(K12:O12,Q12,S12,U12,V12,X12,Z12,AB12,AC12,AE12:AG12,AI12,AK12:AM12,AP12,AS12:AU12,AW12,AY12,BB12,BD12,BG12:BJ12,BL12,BO12,BP12,BR12,BT12,BU12))</f>
        <v>970</v>
      </c>
      <c r="G12" s="267">
        <f>IF(ISBLANK(Výsledky!$AY$3),"-",SUM(P12,T12,W12,AA12,AD12,AH12,AV12,AX12,BC12,BE12,BK12,BM12,BQ12,BS12,BV12))</f>
        <v>240</v>
      </c>
      <c r="H12" s="268">
        <f>IF(ISBLANK(Výsledky!$BM$3),"-",SUM(R12,Y12,AJ12,AO12,AQ12,AZ12))</f>
        <v>130</v>
      </c>
      <c r="I12" s="247">
        <f>IF(ISBLANK(Výsledky!$GI$3),"-",SUM(AN12,AR12,BA12,BF12,BN12,BW12))</f>
        <v>100</v>
      </c>
      <c r="J12" s="262" t="str">
        <f>IF(ISBLANK(Výsledky!$I$3),"",Výsledky!I32)</f>
        <v>-</v>
      </c>
      <c r="K12" s="265">
        <f>IF(ISBLANK(Výsledky!$P$3),"",Výsledky!P32)</f>
        <v>0</v>
      </c>
      <c r="L12" s="266">
        <f>IF(ISBLANK(Výsledky!$W$3),"",Výsledky!W32)</f>
        <v>40</v>
      </c>
      <c r="M12" s="256">
        <f>IF(ISBLANK(Výsledky!$AD$3),"",Výsledky!AD32)</f>
        <v>80</v>
      </c>
      <c r="N12" s="256">
        <f>IF(ISBLANK(Výsledky!$AK$3),"",Výsledky!AK32)</f>
        <v>100</v>
      </c>
      <c r="O12" s="256">
        <f>IF(ISBLANK(Výsledky!$AR$3),"",Výsledky!AR32)</f>
        <v>30</v>
      </c>
      <c r="P12" s="256">
        <f>IF(ISBLANK(Výsledky!$AY$3),"",Výsledky!AY32)</f>
        <v>100</v>
      </c>
      <c r="Q12" s="256">
        <f>IF(ISBLANK(Výsledky!$BF$3),"",Výsledky!BF32)</f>
        <v>40</v>
      </c>
      <c r="R12" s="256">
        <f>IF(ISBLANK(Výsledky!$BM$3),"",Výsledky!BM32)</f>
        <v>20</v>
      </c>
      <c r="S12" s="256">
        <f>IF(ISBLANK(Výsledky!$BT$3),"",Výsledky!BT32)</f>
        <v>0</v>
      </c>
      <c r="T12" s="256">
        <f>IF(ISBLANK(Výsledky!$CA$3),"",Výsledky!CA32)</f>
        <v>30</v>
      </c>
      <c r="U12" s="256">
        <f>IF(ISBLANK(Výsledky!$CH$3),"",Výsledky!CH32)</f>
        <v>20</v>
      </c>
      <c r="V12" s="256">
        <f>IF(ISBLANK(Výsledky!$CO$3),"",Výsledky!CO32)</f>
        <v>60</v>
      </c>
      <c r="W12" s="256">
        <f>IF(ISBLANK(Výsledky!$CV$3),"",Výsledky!CV32)</f>
        <v>60</v>
      </c>
      <c r="X12" s="256">
        <f>IF(ISBLANK(Výsledky!$DC$3),"",Výsledky!DC32)</f>
        <v>80</v>
      </c>
      <c r="Y12" s="256" t="str">
        <f>IF(ISBLANK(Výsledky!$DJ$3),"",Výsledky!DJ32)</f>
        <v>-</v>
      </c>
      <c r="Z12" s="256">
        <f>IF(ISBLANK(Výsledky!$DQ$3),"",Výsledky!DQ32)</f>
        <v>0</v>
      </c>
      <c r="AA12" s="256">
        <f>IF(ISBLANK(Výsledky!$DX$3),"",Výsledky!DX32)</f>
        <v>0</v>
      </c>
      <c r="AB12" s="256">
        <f>IF(ISBLANK(Výsledky!$EE$3),"",Výsledky!EE32)</f>
        <v>100</v>
      </c>
      <c r="AC12" s="256">
        <f>IF(ISBLANK(Výsledky!$EL$3),"",Výsledky!EL32)</f>
        <v>10</v>
      </c>
      <c r="AD12" s="256">
        <f>IF(ISBLANK(Výsledky!$ES$3),"",Výsledky!ES32)</f>
        <v>30</v>
      </c>
      <c r="AE12" s="256">
        <f>IF(ISBLANK(Výsledky!$EZ$3),"",Výsledky!EZ32)</f>
        <v>20</v>
      </c>
      <c r="AF12" s="256">
        <f>IF(ISBLANK(Výsledky!$FG$3),"",Výsledky!FG32)</f>
        <v>40</v>
      </c>
      <c r="AG12" s="256">
        <f>IF(ISBLANK(Výsledky!$FN$3),"",Výsledky!FN32)</f>
        <v>40</v>
      </c>
      <c r="AH12" s="256">
        <f>IF(ISBLANK(Výsledky!$FU$3),"",Výsledky!FU32)</f>
        <v>20</v>
      </c>
      <c r="AI12" s="256">
        <f>IF(ISBLANK(Výsledky!$GB$3),"",Výsledky!GB32)</f>
        <v>0</v>
      </c>
      <c r="AJ12" s="256">
        <f>IF(ISBLANK(Výsledky!$GI$3),"",Výsledky!GI32)</f>
        <v>70</v>
      </c>
      <c r="AK12" s="256">
        <f>IF(ISBLANK(Výsledky!$GP$3),"",Výsledky!GP32)</f>
        <v>50</v>
      </c>
      <c r="AL12" s="256">
        <f>IF(ISBLANK(Výsledky!$GW$3),"",Výsledky!GW32)</f>
        <v>30</v>
      </c>
      <c r="AM12" s="256">
        <f>IF(ISBLANK(Výsledky!$HD$3),"",Výsledky!HD32)</f>
        <v>60</v>
      </c>
      <c r="AN12" s="256">
        <f>IF(ISBLANK(Výsledky!$HK$3),"",Výsledky!HK32)</f>
        <v>60</v>
      </c>
      <c r="AO12" s="256">
        <f>IF(ISBLANK(Výsledky!$HR$3),"",Výsledky!HR32)</f>
        <v>40</v>
      </c>
      <c r="AP12" s="256">
        <f>IF(ISBLANK(Výsledky!$HY$3),"",Výsledky!HY32)</f>
        <v>70</v>
      </c>
      <c r="AQ12" s="256">
        <f>IF(ISBLANK(Výsledky!$IF$3),"",Výsledky!IF32)</f>
        <v>0</v>
      </c>
      <c r="AR12" s="256">
        <f>IF(ISBLANK(Výsledky!$IM$3),"",Výsledky!IM32)</f>
        <v>40</v>
      </c>
      <c r="AS12" s="256">
        <f>IF(ISBLANK(Výsledky!$IT$3),"",Výsledky!IT32)</f>
        <v>20</v>
      </c>
      <c r="AT12" s="256">
        <f>IF(ISBLANK(Výsledky!$JA$3),"",Výsledky!JA32)</f>
        <v>0</v>
      </c>
      <c r="AU12" s="256" t="str">
        <f>IF(ISBLANK(Výsledky!$JH$3),"",Výsledky!JH32)</f>
        <v>-</v>
      </c>
      <c r="AV12" s="256" t="str">
        <f>IF(ISBLANK(Výsledky!$JO$3),"",Výsledky!JO32)</f>
        <v/>
      </c>
      <c r="AW12" s="256">
        <f>IF(ISBLANK(Výsledky!$JV$3),"",Výsledky!JV32)</f>
        <v>60</v>
      </c>
      <c r="AX12" s="256" t="str">
        <f>IF(ISBLANK(Výsledky!$KC$3),"",Výsledky!KC32)</f>
        <v/>
      </c>
      <c r="AY12" s="256">
        <f>IF(ISBLANK(Výsledky!$KJ$3),"",Výsledky!KJ32)</f>
        <v>20</v>
      </c>
      <c r="AZ12" s="256">
        <f>IF(ISBLANK(Výsledky!$KQ$3),"",Výsledky!KQ32)</f>
        <v>0</v>
      </c>
      <c r="BA12" s="256" t="str">
        <f>IF(ISBLANK(Výsledky!$KX$3),"",Výsledky!KX32)</f>
        <v/>
      </c>
      <c r="BB12" s="256" t="str">
        <f>IF(ISBLANK(Výsledky!$LE$3),"",Výsledky!LE32)</f>
        <v/>
      </c>
      <c r="BC12" s="256" t="str">
        <f>IF(ISBLANK(Výsledky!$LL$3),"",Výsledky!LL32)</f>
        <v/>
      </c>
      <c r="BD12" s="256" t="str">
        <f>IF(ISBLANK(Výsledky!$LS$3),"",Výsledky!LS32)</f>
        <v/>
      </c>
      <c r="BE12" s="256" t="str">
        <f>IF(ISBLANK(Výsledky!$LZ$3),"",Výsledky!LZ32)</f>
        <v/>
      </c>
      <c r="BF12" s="256" t="str">
        <f>IF(ISBLANK(Výsledky!$MG$3),"",Výsledky!MG32)</f>
        <v/>
      </c>
      <c r="BG12" s="256" t="str">
        <f>IF(ISBLANK(Výsledky!$MN$3),"",Výsledky!MN32)</f>
        <v/>
      </c>
      <c r="BH12" s="256" t="str">
        <f>IF(ISBLANK(Výsledky!$MU$3),"",Výsledky!MU32)</f>
        <v/>
      </c>
      <c r="BI12" s="256" t="str">
        <f>IF(ISBLANK(Výsledky!$NB$3),"",Výsledky!NB32)</f>
        <v/>
      </c>
      <c r="BJ12" s="256" t="str">
        <f>IF(ISBLANK(Výsledky!$NI$3),"",Výsledky!NI32)</f>
        <v/>
      </c>
      <c r="BK12" s="256" t="str">
        <f>IF(ISBLANK(Výsledky!$NP$3),"",Výsledky!NP32)</f>
        <v/>
      </c>
      <c r="BL12" s="256" t="str">
        <f>IF(ISBLANK(Výsledky!$NW$3),"",Výsledky!NW32)</f>
        <v/>
      </c>
      <c r="BM12" s="256" t="str">
        <f>IF(ISBLANK(Výsledky!$OD$3),"",Výsledky!OD32)</f>
        <v/>
      </c>
      <c r="BN12" s="256" t="str">
        <f>IF(ISBLANK(Výsledky!$OK$3),"",Výsledky!OK32)</f>
        <v/>
      </c>
      <c r="BO12" s="256" t="str">
        <f>IF(ISBLANK(Výsledky!$OR$3),"",Výsledky!OR32)</f>
        <v/>
      </c>
      <c r="BP12" s="256" t="str">
        <f>IF(ISBLANK(Výsledky!$OY$3),"",Výsledky!OY32)</f>
        <v/>
      </c>
      <c r="BQ12" s="256" t="str">
        <f>IF(ISBLANK(Výsledky!$PF$3),"",Výsledky!PF32)</f>
        <v/>
      </c>
      <c r="BR12" s="256" t="str">
        <f>IF(ISBLANK(Výsledky!$PM$3),"",Výsledky!PM32)</f>
        <v/>
      </c>
      <c r="BS12" s="256" t="str">
        <f>IF(ISBLANK(Výsledky!$PT$3),"",Výsledky!PT32)</f>
        <v/>
      </c>
      <c r="BT12" s="256" t="str">
        <f>IF(ISBLANK(Výsledky!$QA$3),"",Výsledky!QA32)</f>
        <v/>
      </c>
      <c r="BU12" s="256" t="str">
        <f>IF(ISBLANK(Výsledky!$QH$3),"",Výsledky!QH32)</f>
        <v/>
      </c>
      <c r="BV12" s="256" t="str">
        <f>IF(ISBLANK(Výsledky!$QO$3),"",Výsledky!QO32)</f>
        <v/>
      </c>
      <c r="BW12" s="291" t="str">
        <f>IF(ISBLANK(Výsledky!$QV$3),"",Výsledky!QV32)</f>
        <v/>
      </c>
      <c r="BX12" s="49"/>
      <c r="BY12" s="122"/>
      <c r="BZ12" s="49"/>
      <c r="CA12" s="122"/>
      <c r="CB12" s="371"/>
      <c r="CC12" s="371"/>
      <c r="CD12" s="371"/>
      <c r="CE12" s="371"/>
      <c r="CF12" s="371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3.8">
      <c r="A13" s="1"/>
      <c r="B13" s="240" t="s">
        <v>101</v>
      </c>
      <c r="C13" s="53">
        <f>Tipy!A52</f>
        <v>39</v>
      </c>
      <c r="D13" s="242" t="str">
        <f>IF(Tipy!B52="","",Tipy!B52)</f>
        <v>Patrik Gálik</v>
      </c>
      <c r="E13" s="51">
        <f>SUM(F13:J13)</f>
        <v>1410</v>
      </c>
      <c r="F13" s="246">
        <f>IF(ISBLANK(Výsledky!$I$3),"-",SUM(K13:O13,Q13,S13,U13,V13,X13,Z13,AB13,AC13,AE13:AG13,AI13,AK13:AM13,AP13,AS13:AU13,AW13,AY13,BB13,BD13,BG13:BJ13,BL13,BO13,BP13,BR13,BT13,BU13))</f>
        <v>1020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190</v>
      </c>
      <c r="I13" s="247">
        <f>IF(ISBLANK(Výsledky!$GI$3),"-",SUM(AN13,AR13,BA13,BF13,BN13,BW13))</f>
        <v>40</v>
      </c>
      <c r="J13" s="262" t="str">
        <f>IF(ISBLANK(Výsledky!$I$3),"",Výsledky!I58)</f>
        <v>-</v>
      </c>
      <c r="K13" s="265">
        <f>IF(ISBLANK(Výsledky!$P$3),"",Výsledky!P58)</f>
        <v>10</v>
      </c>
      <c r="L13" s="266">
        <f>IF(ISBLANK(Výsledky!$W$3),"",Výsledky!W58)</f>
        <v>80</v>
      </c>
      <c r="M13" s="256">
        <f>IF(ISBLANK(Výsledky!$AD$3),"",Výsledky!AD58)</f>
        <v>30</v>
      </c>
      <c r="N13" s="256">
        <f>IF(ISBLANK(Výsledky!$AK$3),"",Výsledky!AK58)</f>
        <v>50</v>
      </c>
      <c r="O13" s="256">
        <f>IF(ISBLANK(Výsledky!$AR$3),"",Výsledky!AR58)</f>
        <v>40</v>
      </c>
      <c r="P13" s="256">
        <f>IF(ISBLANK(Výsledky!$AY$3),"",Výsledky!AY58)</f>
        <v>50</v>
      </c>
      <c r="Q13" s="256">
        <f>IF(ISBLANK(Výsledky!$BF$3),"",Výsledky!BF58)</f>
        <v>40</v>
      </c>
      <c r="R13" s="256">
        <f>IF(ISBLANK(Výsledky!$BM$3),"",Výsledky!BM58)</f>
        <v>40</v>
      </c>
      <c r="S13" s="256">
        <f>IF(ISBLANK(Výsledky!$BT$3),"",Výsledky!BT58)</f>
        <v>10</v>
      </c>
      <c r="T13" s="256">
        <f>IF(ISBLANK(Výsledky!$CA$3),"",Výsledky!CA58)</f>
        <v>30</v>
      </c>
      <c r="U13" s="256">
        <f>IF(ISBLANK(Výsledky!$CH$3),"",Výsledky!CH58)</f>
        <v>30</v>
      </c>
      <c r="V13" s="256">
        <f>IF(ISBLANK(Výsledky!$CO$3),"",Výsledky!CO58)</f>
        <v>50</v>
      </c>
      <c r="W13" s="256">
        <f>IF(ISBLANK(Výsledky!$CV$3),"",Výsledky!CV58)</f>
        <v>40</v>
      </c>
      <c r="X13" s="256">
        <f>IF(ISBLANK(Výsledky!$DC$3),"",Výsledky!DC58)</f>
        <v>60</v>
      </c>
      <c r="Y13" s="256">
        <f>IF(ISBLANK(Výsledky!$DJ$3),"",Výsledky!DJ58)</f>
        <v>80</v>
      </c>
      <c r="Z13" s="256">
        <f>IF(ISBLANK(Výsledky!$DQ$3),"",Výsledky!DQ58)</f>
        <v>0</v>
      </c>
      <c r="AA13" s="256">
        <f>IF(ISBLANK(Výsledky!$DX$3),"",Výsledky!DX58)</f>
        <v>0</v>
      </c>
      <c r="AB13" s="256">
        <f>IF(ISBLANK(Výsledky!$EE$3),"",Výsledky!EE58)</f>
        <v>80</v>
      </c>
      <c r="AC13" s="256">
        <f>IF(ISBLANK(Výsledky!$EL$3),"",Výsledky!EL58)</f>
        <v>80</v>
      </c>
      <c r="AD13" s="256">
        <f>IF(ISBLANK(Výsledky!$ES$3),"",Výsledky!ES58)</f>
        <v>40</v>
      </c>
      <c r="AE13" s="256">
        <f>IF(ISBLANK(Výsledky!$EZ$3),"",Výsledky!EZ58)</f>
        <v>20</v>
      </c>
      <c r="AF13" s="256">
        <f>IF(ISBLANK(Výsledky!$FG$3),"",Výsledky!FG58)</f>
        <v>50</v>
      </c>
      <c r="AG13" s="256">
        <f>IF(ISBLANK(Výsledky!$FN$3),"",Výsledky!FN58)</f>
        <v>50</v>
      </c>
      <c r="AH13" s="256">
        <f>IF(ISBLANK(Výsledky!$FU$3),"",Výsledky!FU58)</f>
        <v>0</v>
      </c>
      <c r="AI13" s="256">
        <f>IF(ISBLANK(Výsledky!$GB$3),"",Výsledky!GB58)</f>
        <v>0</v>
      </c>
      <c r="AJ13" s="256">
        <f>IF(ISBLANK(Výsledky!$GI$3),"",Výsledky!GI58)</f>
        <v>40</v>
      </c>
      <c r="AK13" s="256">
        <f>IF(ISBLANK(Výsledky!$GP$3),"",Výsledky!GP58)</f>
        <v>0</v>
      </c>
      <c r="AL13" s="256">
        <f>IF(ISBLANK(Výsledky!$GW$3),"",Výsledky!GW58)</f>
        <v>40</v>
      </c>
      <c r="AM13" s="256">
        <f>IF(ISBLANK(Výsledky!$HD$3),"",Výsledky!HD58)</f>
        <v>40</v>
      </c>
      <c r="AN13" s="256">
        <f>IF(ISBLANK(Výsledky!$HK$3),"",Výsledky!HK58)</f>
        <v>0</v>
      </c>
      <c r="AO13" s="256">
        <f>IF(ISBLANK(Výsledky!$HR$3),"",Výsledky!HR58)</f>
        <v>30</v>
      </c>
      <c r="AP13" s="256">
        <f>IF(ISBLANK(Výsledky!$HY$3),"",Výsledky!HY58)</f>
        <v>40</v>
      </c>
      <c r="AQ13" s="256">
        <f>IF(ISBLANK(Výsledky!$IF$3),"",Výsledky!IF58)</f>
        <v>0</v>
      </c>
      <c r="AR13" s="256">
        <f>IF(ISBLANK(Výsledky!$IM$3),"",Výsledky!IM58)</f>
        <v>40</v>
      </c>
      <c r="AS13" s="256">
        <f>IF(ISBLANK(Výsledky!$IT$3),"",Výsledky!IT58)</f>
        <v>50</v>
      </c>
      <c r="AT13" s="256">
        <f>IF(ISBLANK(Výsledky!$JA$3),"",Výsledky!JA58)</f>
        <v>0</v>
      </c>
      <c r="AU13" s="256">
        <f>IF(ISBLANK(Výsledky!$JH$3),"",Výsledky!JH58)</f>
        <v>80</v>
      </c>
      <c r="AV13" s="256" t="str">
        <f>IF(ISBLANK(Výsledky!$JO$3),"",Výsledky!JO58)</f>
        <v/>
      </c>
      <c r="AW13" s="256">
        <f>IF(ISBLANK(Výsledky!$JV$3),"",Výsledky!JV58)</f>
        <v>50</v>
      </c>
      <c r="AX13" s="256" t="str">
        <f>IF(ISBLANK(Výsledky!$KC$3),"",Výsledky!KC58)</f>
        <v/>
      </c>
      <c r="AY13" s="256">
        <f>IF(ISBLANK(Výsledky!$KJ$3),"",Výsledky!KJ58)</f>
        <v>40</v>
      </c>
      <c r="AZ13" s="256">
        <f>IF(ISBLANK(Výsledky!$KQ$3),"",Výsledky!KQ58)</f>
        <v>0</v>
      </c>
      <c r="BA13" s="256" t="str">
        <f>IF(ISBLANK(Výsledky!$KX$3),"",Výsledky!KX58)</f>
        <v/>
      </c>
      <c r="BB13" s="256" t="str">
        <f>IF(ISBLANK(Výsledky!$LE$3),"",Výsledky!LE58)</f>
        <v/>
      </c>
      <c r="BC13" s="256" t="str">
        <f>IF(ISBLANK(Výsledky!$LL$3),"",Výsledky!LL58)</f>
        <v/>
      </c>
      <c r="BD13" s="256" t="str">
        <f>IF(ISBLANK(Výsledky!$LS$3),"",Výsledky!LS58)</f>
        <v/>
      </c>
      <c r="BE13" s="256" t="str">
        <f>IF(ISBLANK(Výsledky!$LZ$3),"",Výsledky!LZ58)</f>
        <v/>
      </c>
      <c r="BF13" s="256" t="str">
        <f>IF(ISBLANK(Výsledky!$MG$3),"",Výsledky!MG58)</f>
        <v/>
      </c>
      <c r="BG13" s="256" t="str">
        <f>IF(ISBLANK(Výsledky!$MN$3),"",Výsledky!MN58)</f>
        <v/>
      </c>
      <c r="BH13" s="256" t="str">
        <f>IF(ISBLANK(Výsledky!$MU$3),"",Výsledky!MU58)</f>
        <v/>
      </c>
      <c r="BI13" s="256" t="str">
        <f>IF(ISBLANK(Výsledky!$NB$3),"",Výsledky!NB58)</f>
        <v/>
      </c>
      <c r="BJ13" s="256" t="str">
        <f>IF(ISBLANK(Výsledky!$NI$3),"",Výsledky!NI58)</f>
        <v/>
      </c>
      <c r="BK13" s="256" t="str">
        <f>IF(ISBLANK(Výsledky!$NP$3),"",Výsledky!NP58)</f>
        <v/>
      </c>
      <c r="BL13" s="256" t="str">
        <f>IF(ISBLANK(Výsledky!$NW$3),"",Výsledky!NW58)</f>
        <v/>
      </c>
      <c r="BM13" s="256" t="str">
        <f>IF(ISBLANK(Výsledky!$OD$3),"",Výsledky!OD58)</f>
        <v/>
      </c>
      <c r="BN13" s="256" t="str">
        <f>IF(ISBLANK(Výsledky!$OK$3),"",Výsledky!OK58)</f>
        <v/>
      </c>
      <c r="BO13" s="256" t="str">
        <f>IF(ISBLANK(Výsledky!$OR$3),"",Výsledky!OR58)</f>
        <v/>
      </c>
      <c r="BP13" s="256" t="str">
        <f>IF(ISBLANK(Výsledky!$OY$3),"",Výsledky!OY58)</f>
        <v/>
      </c>
      <c r="BQ13" s="256" t="str">
        <f>IF(ISBLANK(Výsledky!$PF$3),"",Výsledky!PF58)</f>
        <v/>
      </c>
      <c r="BR13" s="256" t="str">
        <f>IF(ISBLANK(Výsledky!$PM$3),"",Výsledky!PM58)</f>
        <v/>
      </c>
      <c r="BS13" s="256" t="str">
        <f>IF(ISBLANK(Výsledky!$PT$3),"",Výsledky!PT58)</f>
        <v/>
      </c>
      <c r="BT13" s="256" t="str">
        <f>IF(ISBLANK(Výsledky!$QA$3),"",Výsledky!QA58)</f>
        <v/>
      </c>
      <c r="BU13" s="256" t="str">
        <f>IF(ISBLANK(Výsledky!$QH$3),"",Výsledky!QH58)</f>
        <v/>
      </c>
      <c r="BV13" s="256" t="str">
        <f>IF(ISBLANK(Výsledky!$QO$3),"",Výsledky!QO58)</f>
        <v/>
      </c>
      <c r="BW13" s="291" t="str">
        <f>IF(ISBLANK(Výsledky!$QV$3),"",Výsledky!QV58)</f>
        <v/>
      </c>
      <c r="BX13" s="49"/>
      <c r="BY13" s="122"/>
      <c r="BZ13" s="49"/>
      <c r="CA13" s="122"/>
      <c r="CB13" s="371"/>
      <c r="CC13" s="371"/>
      <c r="CD13" s="371"/>
      <c r="CE13" s="371"/>
      <c r="CF13" s="371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3.8">
      <c r="A14" s="1"/>
      <c r="B14" s="240" t="s">
        <v>102</v>
      </c>
      <c r="C14" s="53">
        <f>Tipy!A13</f>
        <v>4</v>
      </c>
      <c r="D14" s="242" t="str">
        <f>IF(Tipy!B13="","",Tipy!B13)</f>
        <v>boss</v>
      </c>
      <c r="E14" s="51">
        <f>SUM(F14:J14)</f>
        <v>1400</v>
      </c>
      <c r="F14" s="246">
        <f>IF(ISBLANK(Výsledky!$I$3),"-",SUM(K14:O14,Q14,S14,U14,V14,X14,Z14,AB14,AC14,AE14:AG14,AI14,AK14:AM14,AP14,AS14:AU14,AW14,AY14,BB14,BD14,BG14:BJ14,BL14,BO14,BP14,BR14,BT14,BU14))</f>
        <v>870</v>
      </c>
      <c r="G14" s="267">
        <f>IF(ISBLANK(Výsledky!$AY$3),"-",SUM(P14,T14,W14,AA14,AD14,AH14,AV14,AX14,BC14,BE14,BK14,BM14,BQ14,BS14,BV14))</f>
        <v>180</v>
      </c>
      <c r="H14" s="268">
        <f>IF(ISBLANK(Výsledky!$BM$3),"-",SUM(R14,Y14,AJ14,AO14,AQ14,AZ14))</f>
        <v>250</v>
      </c>
      <c r="I14" s="247">
        <f>IF(ISBLANK(Výsledky!$GI$3),"-",SUM(AN14,AR14,BA14,BF14,BN14,BW14))</f>
        <v>100</v>
      </c>
      <c r="J14" s="262" t="str">
        <f>IF(ISBLANK(Výsledky!$I$3),"",Výsledky!I19)</f>
        <v>-</v>
      </c>
      <c r="K14" s="265">
        <f>IF(ISBLANK(Výsledky!$P$3),"",Výsledky!P19)</f>
        <v>30</v>
      </c>
      <c r="L14" s="266">
        <f>IF(ISBLANK(Výsledky!$W$3),"",Výsledky!W19)</f>
        <v>40</v>
      </c>
      <c r="M14" s="256">
        <f>IF(ISBLANK(Výsledky!$AD$3),"",Výsledky!AD19)</f>
        <v>60</v>
      </c>
      <c r="N14" s="256">
        <f>IF(ISBLANK(Výsledky!$AK$3),"",Výsledky!AK19)</f>
        <v>50</v>
      </c>
      <c r="O14" s="256">
        <f>IF(ISBLANK(Výsledky!$AR$3),"",Výsledky!AR19)</f>
        <v>20</v>
      </c>
      <c r="P14" s="256">
        <f>IF(ISBLANK(Výsledky!$AY$3),"",Výsledky!AY19)</f>
        <v>80</v>
      </c>
      <c r="Q14" s="256">
        <f>IF(ISBLANK(Výsledky!$BF$3),"",Výsledky!BF19)</f>
        <v>40</v>
      </c>
      <c r="R14" s="256">
        <f>IF(ISBLANK(Výsledky!$BM$3),"",Výsledky!BM19)</f>
        <v>100</v>
      </c>
      <c r="S14" s="256">
        <f>IF(ISBLANK(Výsledky!$BT$3),"",Výsledky!BT19)</f>
        <v>0</v>
      </c>
      <c r="T14" s="256">
        <f>IF(ISBLANK(Výsledky!$CA$3),"",Výsledky!CA19)</f>
        <v>20</v>
      </c>
      <c r="U14" s="256">
        <f>IF(ISBLANK(Výsledky!$CH$3),"",Výsledky!CH19)</f>
        <v>20</v>
      </c>
      <c r="V14" s="256">
        <f>IF(ISBLANK(Výsledky!$CO$3),"",Výsledky!CO19)</f>
        <v>50</v>
      </c>
      <c r="W14" s="256">
        <f>IF(ISBLANK(Výsledky!$CV$3),"",Výsledky!CV19)</f>
        <v>40</v>
      </c>
      <c r="X14" s="256">
        <f>IF(ISBLANK(Výsledky!$DC$3),"",Výsledky!DC19)</f>
        <v>100</v>
      </c>
      <c r="Y14" s="256">
        <f>IF(ISBLANK(Výsledky!$DJ$3),"",Výsledky!DJ19)</f>
        <v>50</v>
      </c>
      <c r="Z14" s="256">
        <f>IF(ISBLANK(Výsledky!$DQ$3),"",Výsledky!DQ19)</f>
        <v>0</v>
      </c>
      <c r="AA14" s="256">
        <f>IF(ISBLANK(Výsledky!$DX$3),"",Výsledky!DX19)</f>
        <v>0</v>
      </c>
      <c r="AB14" s="256">
        <f>IF(ISBLANK(Výsledky!$EE$3),"",Výsledky!EE19)</f>
        <v>50</v>
      </c>
      <c r="AC14" s="256">
        <f>IF(ISBLANK(Výsledky!$EL$3),"",Výsledky!EL19)</f>
        <v>20</v>
      </c>
      <c r="AD14" s="256">
        <f>IF(ISBLANK(Výsledky!$ES$3),"",Výsledky!ES19)</f>
        <v>40</v>
      </c>
      <c r="AE14" s="256">
        <f>IF(ISBLANK(Výsledky!$EZ$3),"",Výsledky!EZ19)</f>
        <v>20</v>
      </c>
      <c r="AF14" s="256">
        <f>IF(ISBLANK(Výsledky!$FG$3),"",Výsledky!FG19)</f>
        <v>20</v>
      </c>
      <c r="AG14" s="256">
        <f>IF(ISBLANK(Výsledky!$FN$3),"",Výsledky!FN19)</f>
        <v>50</v>
      </c>
      <c r="AH14" s="256">
        <f>IF(ISBLANK(Výsledky!$FU$3),"",Výsledky!FU19)</f>
        <v>0</v>
      </c>
      <c r="AI14" s="256">
        <f>IF(ISBLANK(Výsledky!$GB$3),"",Výsledky!GB19)</f>
        <v>0</v>
      </c>
      <c r="AJ14" s="256">
        <f>IF(ISBLANK(Výsledky!$GI$3),"",Výsledky!GI19)</f>
        <v>60</v>
      </c>
      <c r="AK14" s="256">
        <f>IF(ISBLANK(Výsledky!$GP$3),"",Výsledky!GP19)</f>
        <v>50</v>
      </c>
      <c r="AL14" s="256">
        <f>IF(ISBLANK(Výsledky!$GW$3),"",Výsledky!GW19)</f>
        <v>30</v>
      </c>
      <c r="AM14" s="256">
        <f>IF(ISBLANK(Výsledky!$HD$3),"",Výsledky!HD19)</f>
        <v>60</v>
      </c>
      <c r="AN14" s="256">
        <f>IF(ISBLANK(Výsledky!$HK$3),"",Výsledky!HK19)</f>
        <v>30</v>
      </c>
      <c r="AO14" s="256">
        <f>IF(ISBLANK(Výsledky!$HR$3),"",Výsledky!HR19)</f>
        <v>30</v>
      </c>
      <c r="AP14" s="256" t="str">
        <f>IF(ISBLANK(Výsledky!$HY$3),"",Výsledky!HY19)</f>
        <v>-</v>
      </c>
      <c r="AQ14" s="256">
        <f>IF(ISBLANK(Výsledky!$IF$3),"",Výsledky!IF19)</f>
        <v>10</v>
      </c>
      <c r="AR14" s="256">
        <f>IF(ISBLANK(Výsledky!$IM$3),"",Výsledky!IM19)</f>
        <v>70</v>
      </c>
      <c r="AS14" s="256">
        <f>IF(ISBLANK(Výsledky!$IT$3),"",Výsledky!IT19)</f>
        <v>60</v>
      </c>
      <c r="AT14" s="256">
        <f>IF(ISBLANK(Výsledky!$JA$3),"",Výsledky!JA19)</f>
        <v>0</v>
      </c>
      <c r="AU14" s="256">
        <f>IF(ISBLANK(Výsledky!$JH$3),"",Výsledky!JH19)</f>
        <v>80</v>
      </c>
      <c r="AV14" s="256" t="str">
        <f>IF(ISBLANK(Výsledky!$JO$3),"",Výsledky!JO19)</f>
        <v/>
      </c>
      <c r="AW14" s="256">
        <f>IF(ISBLANK(Výsledky!$JV$3),"",Výsledky!JV19)</f>
        <v>20</v>
      </c>
      <c r="AX14" s="256" t="str">
        <f>IF(ISBLANK(Výsledky!$KC$3),"",Výsledky!KC19)</f>
        <v/>
      </c>
      <c r="AY14" s="256" t="str">
        <f>IF(ISBLANK(Výsledky!$KJ$3),"",Výsledky!KJ19)</f>
        <v>-</v>
      </c>
      <c r="AZ14" s="256">
        <f>IF(ISBLANK(Výsledky!$KQ$3),"",Výsledky!KQ19)</f>
        <v>0</v>
      </c>
      <c r="BA14" s="256" t="str">
        <f>IF(ISBLANK(Výsledky!$KX$3),"",Výsledky!KX19)</f>
        <v/>
      </c>
      <c r="BB14" s="256" t="str">
        <f>IF(ISBLANK(Výsledky!$LE$3),"",Výsledky!LE19)</f>
        <v/>
      </c>
      <c r="BC14" s="256" t="str">
        <f>IF(ISBLANK(Výsledky!$LL$3),"",Výsledky!LL19)</f>
        <v/>
      </c>
      <c r="BD14" s="256" t="str">
        <f>IF(ISBLANK(Výsledky!$LS$3),"",Výsledky!LS19)</f>
        <v/>
      </c>
      <c r="BE14" s="256" t="str">
        <f>IF(ISBLANK(Výsledky!$LZ$3),"",Výsledky!LZ19)</f>
        <v/>
      </c>
      <c r="BF14" s="256" t="str">
        <f>IF(ISBLANK(Výsledky!$MG$3),"",Výsledky!MG19)</f>
        <v/>
      </c>
      <c r="BG14" s="256" t="str">
        <f>IF(ISBLANK(Výsledky!$MN$3),"",Výsledky!MN19)</f>
        <v/>
      </c>
      <c r="BH14" s="256" t="str">
        <f>IF(ISBLANK(Výsledky!$MU$3),"",Výsledky!MU19)</f>
        <v/>
      </c>
      <c r="BI14" s="256" t="str">
        <f>IF(ISBLANK(Výsledky!$NB$3),"",Výsledky!NB19)</f>
        <v/>
      </c>
      <c r="BJ14" s="256" t="str">
        <f>IF(ISBLANK(Výsledky!$NI$3),"",Výsledky!NI19)</f>
        <v/>
      </c>
      <c r="BK14" s="256" t="str">
        <f>IF(ISBLANK(Výsledky!$NP$3),"",Výsledky!NP19)</f>
        <v/>
      </c>
      <c r="BL14" s="256" t="str">
        <f>IF(ISBLANK(Výsledky!$NW$3),"",Výsledky!NW19)</f>
        <v/>
      </c>
      <c r="BM14" s="256" t="str">
        <f>IF(ISBLANK(Výsledky!$OD$3),"",Výsledky!OD19)</f>
        <v/>
      </c>
      <c r="BN14" s="256" t="str">
        <f>IF(ISBLANK(Výsledky!$OK$3),"",Výsledky!OK19)</f>
        <v/>
      </c>
      <c r="BO14" s="256" t="str">
        <f>IF(ISBLANK(Výsledky!$OR$3),"",Výsledky!OR19)</f>
        <v/>
      </c>
      <c r="BP14" s="256" t="str">
        <f>IF(ISBLANK(Výsledky!$OY$3),"",Výsledky!OY19)</f>
        <v/>
      </c>
      <c r="BQ14" s="256" t="str">
        <f>IF(ISBLANK(Výsledky!$PF$3),"",Výsledky!PF19)</f>
        <v/>
      </c>
      <c r="BR14" s="256" t="str">
        <f>IF(ISBLANK(Výsledky!$PM$3),"",Výsledky!PM19)</f>
        <v/>
      </c>
      <c r="BS14" s="256" t="str">
        <f>IF(ISBLANK(Výsledky!$PT$3),"",Výsledky!PT19)</f>
        <v/>
      </c>
      <c r="BT14" s="256" t="str">
        <f>IF(ISBLANK(Výsledky!$QA$3),"",Výsledky!QA19)</f>
        <v/>
      </c>
      <c r="BU14" s="256" t="str">
        <f>IF(ISBLANK(Výsledky!$QH$3),"",Výsledky!QH19)</f>
        <v/>
      </c>
      <c r="BV14" s="256" t="str">
        <f>IF(ISBLANK(Výsledky!$QO$3),"",Výsledky!QO19)</f>
        <v/>
      </c>
      <c r="BW14" s="291" t="str">
        <f>IF(ISBLANK(Výsledky!$QV$3),"",Výsledky!QV19)</f>
        <v/>
      </c>
      <c r="BX14" s="49"/>
      <c r="BY14" s="122"/>
      <c r="BZ14" s="49"/>
      <c r="CA14" s="122"/>
      <c r="CB14" s="371"/>
      <c r="CC14" s="371"/>
      <c r="CD14" s="371"/>
      <c r="CE14" s="371"/>
      <c r="CF14" s="371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3.8">
      <c r="A15" s="1"/>
      <c r="B15" s="240" t="s">
        <v>103</v>
      </c>
      <c r="C15" s="53">
        <f>Tipy!A44</f>
        <v>20</v>
      </c>
      <c r="D15" s="242" t="str">
        <f>IF(Tipy!B44="","",Tipy!B44)</f>
        <v>Matej14</v>
      </c>
      <c r="E15" s="51">
        <f>SUM(F15:J15)</f>
        <v>1390</v>
      </c>
      <c r="F15" s="246">
        <f>IF(ISBLANK(Výsledky!$I$3),"-",SUM(K15:O15,Q15,S15,U15,V15,X15,Z15,AB15,AC15,AE15:AG15,AI15,AK15:AM15,AP15,AS15:AU15,AW15,AY15,BB15,BD15,BG15:BJ15,BL15,BO15,BP15,BR15,BT15,BU15))</f>
        <v>840</v>
      </c>
      <c r="G15" s="267">
        <f>IF(ISBLANK(Výsledky!$AY$3),"-",SUM(P15,T15,W15,AA15,AD15,AH15,AV15,AX15,BC15,BE15,BK15,BM15,BQ15,BS15,BV15))</f>
        <v>220</v>
      </c>
      <c r="H15" s="268">
        <f>IF(ISBLANK(Výsledky!$BM$3),"-",SUM(R15,Y15,AJ15,AO15,AQ15,AZ15))</f>
        <v>290</v>
      </c>
      <c r="I15" s="247">
        <f>IF(ISBLANK(Výsledky!$GI$3),"-",SUM(AN15,AR15,BA15,BF15,BN15,BW15))</f>
        <v>40</v>
      </c>
      <c r="J15" s="262" t="str">
        <f>IF(ISBLANK(Výsledky!$I$3),"",Výsledky!I50)</f>
        <v>-</v>
      </c>
      <c r="K15" s="265">
        <f>IF(ISBLANK(Výsledky!$P$3),"",Výsledky!P50)</f>
        <v>40</v>
      </c>
      <c r="L15" s="266">
        <f>IF(ISBLANK(Výsledky!$W$3),"",Výsledky!W50)</f>
        <v>50</v>
      </c>
      <c r="M15" s="256">
        <f>IF(ISBLANK(Výsledky!$AD$3),"",Výsledky!AD50)</f>
        <v>60</v>
      </c>
      <c r="N15" s="256">
        <f>IF(ISBLANK(Výsledky!$AK$3),"",Výsledky!AK50)</f>
        <v>20</v>
      </c>
      <c r="O15" s="256">
        <f>IF(ISBLANK(Výsledky!$AR$3),"",Výsledky!AR50)</f>
        <v>20</v>
      </c>
      <c r="P15" s="256">
        <f>IF(ISBLANK(Výsledky!$AY$3),"",Výsledky!AY50)</f>
        <v>60</v>
      </c>
      <c r="Q15" s="256">
        <f>IF(ISBLANK(Výsledky!$BF$3),"",Výsledky!BF50)</f>
        <v>50</v>
      </c>
      <c r="R15" s="256">
        <f>IF(ISBLANK(Výsledky!$BM$3),"",Výsledky!BM50)</f>
        <v>80</v>
      </c>
      <c r="S15" s="256" t="str">
        <f>IF(ISBLANK(Výsledky!$BT$3),"",Výsledky!BT50)</f>
        <v>-</v>
      </c>
      <c r="T15" s="256">
        <f>IF(ISBLANK(Výsledky!$CA$3),"",Výsledky!CA50)</f>
        <v>30</v>
      </c>
      <c r="U15" s="256">
        <f>IF(ISBLANK(Výsledky!$CH$3),"",Výsledky!CH50)</f>
        <v>20</v>
      </c>
      <c r="V15" s="256">
        <f>IF(ISBLANK(Výsledky!$CO$3),"",Výsledky!CO50)</f>
        <v>50</v>
      </c>
      <c r="W15" s="256">
        <f>IF(ISBLANK(Výsledky!$CV$3),"",Výsledky!CV50)</f>
        <v>40</v>
      </c>
      <c r="X15" s="256">
        <f>IF(ISBLANK(Výsledky!$DC$3),"",Výsledky!DC50)</f>
        <v>40</v>
      </c>
      <c r="Y15" s="256">
        <f>IF(ISBLANK(Výsledky!$DJ$3),"",Výsledky!DJ50)</f>
        <v>50</v>
      </c>
      <c r="Z15" s="256">
        <f>IF(ISBLANK(Výsledky!$DQ$3),"",Výsledky!DQ50)</f>
        <v>0</v>
      </c>
      <c r="AA15" s="256">
        <f>IF(ISBLANK(Výsledky!$DX$3),"",Výsledky!DX50)</f>
        <v>20</v>
      </c>
      <c r="AB15" s="256">
        <f>IF(ISBLANK(Výsledky!$EE$3),"",Výsledky!EE50)</f>
        <v>50</v>
      </c>
      <c r="AC15" s="256">
        <f>IF(ISBLANK(Výsledky!$EL$3),"",Výsledky!EL50)</f>
        <v>0</v>
      </c>
      <c r="AD15" s="256">
        <f>IF(ISBLANK(Výsledky!$ES$3),"",Výsledky!ES50)</f>
        <v>40</v>
      </c>
      <c r="AE15" s="256" t="str">
        <f>IF(ISBLANK(Výsledky!$EZ$3),"",Výsledky!EZ50)</f>
        <v>-</v>
      </c>
      <c r="AF15" s="256">
        <f>IF(ISBLANK(Výsledky!$FG$3),"",Výsledky!FG50)</f>
        <v>20</v>
      </c>
      <c r="AG15" s="256">
        <f>IF(ISBLANK(Výsledky!$FN$3),"",Výsledky!FN50)</f>
        <v>60</v>
      </c>
      <c r="AH15" s="256">
        <f>IF(ISBLANK(Výsledky!$FU$3),"",Výsledky!FU50)</f>
        <v>30</v>
      </c>
      <c r="AI15" s="256">
        <f>IF(ISBLANK(Výsledky!$GB$3),"",Výsledky!GB50)</f>
        <v>0</v>
      </c>
      <c r="AJ15" s="256">
        <f>IF(ISBLANK(Výsledky!$GI$3),"",Výsledky!GI50)</f>
        <v>70</v>
      </c>
      <c r="AK15" s="256">
        <f>IF(ISBLANK(Výsledky!$GP$3),"",Výsledky!GP50)</f>
        <v>60</v>
      </c>
      <c r="AL15" s="256">
        <f>IF(ISBLANK(Výsledky!$GW$3),"",Výsledky!GW50)</f>
        <v>30</v>
      </c>
      <c r="AM15" s="256">
        <f>IF(ISBLANK(Výsledky!$HD$3),"",Výsledky!HD50)</f>
        <v>60</v>
      </c>
      <c r="AN15" s="256">
        <f>IF(ISBLANK(Výsledky!$HK$3),"",Výsledky!HK50)</f>
        <v>0</v>
      </c>
      <c r="AO15" s="256">
        <f>IF(ISBLANK(Výsledky!$HR$3),"",Výsledky!HR50)</f>
        <v>60</v>
      </c>
      <c r="AP15" s="256">
        <f>IF(ISBLANK(Výsledky!$HY$3),"",Výsledky!HY50)</f>
        <v>60</v>
      </c>
      <c r="AQ15" s="256">
        <f>IF(ISBLANK(Výsledky!$IF$3),"",Výsledky!IF50)</f>
        <v>10</v>
      </c>
      <c r="AR15" s="256">
        <f>IF(ISBLANK(Výsledky!$IM$3),"",Výsledky!IM50)</f>
        <v>40</v>
      </c>
      <c r="AS15" s="256">
        <f>IF(ISBLANK(Výsledky!$IT$3),"",Výsledky!IT50)</f>
        <v>20</v>
      </c>
      <c r="AT15" s="256">
        <f>IF(ISBLANK(Výsledky!$JA$3),"",Výsledky!JA50)</f>
        <v>0</v>
      </c>
      <c r="AU15" s="256">
        <f>IF(ISBLANK(Výsledky!$JH$3),"",Výsledky!JH50)</f>
        <v>70</v>
      </c>
      <c r="AV15" s="256" t="str">
        <f>IF(ISBLANK(Výsledky!$JO$3),"",Výsledky!JO50)</f>
        <v/>
      </c>
      <c r="AW15" s="256">
        <f>IF(ISBLANK(Výsledky!$JV$3),"",Výsledky!JV50)</f>
        <v>20</v>
      </c>
      <c r="AX15" s="256" t="str">
        <f>IF(ISBLANK(Výsledky!$KC$3),"",Výsledky!KC50)</f>
        <v/>
      </c>
      <c r="AY15" s="256">
        <f>IF(ISBLANK(Výsledky!$KJ$3),"",Výsledky!KJ50)</f>
        <v>40</v>
      </c>
      <c r="AZ15" s="256">
        <f>IF(ISBLANK(Výsledky!$KQ$3),"",Výsledky!KQ50)</f>
        <v>20</v>
      </c>
      <c r="BA15" s="256" t="str">
        <f>IF(ISBLANK(Výsledky!$KX$3),"",Výsledky!KX50)</f>
        <v/>
      </c>
      <c r="BB15" s="256" t="str">
        <f>IF(ISBLANK(Výsledky!$LE$3),"",Výsledky!LE50)</f>
        <v/>
      </c>
      <c r="BC15" s="256" t="str">
        <f>IF(ISBLANK(Výsledky!$LL$3),"",Výsledky!LL50)</f>
        <v/>
      </c>
      <c r="BD15" s="256" t="str">
        <f>IF(ISBLANK(Výsledky!$LS$3),"",Výsledky!LS50)</f>
        <v/>
      </c>
      <c r="BE15" s="256" t="str">
        <f>IF(ISBLANK(Výsledky!$LZ$3),"",Výsledky!LZ50)</f>
        <v/>
      </c>
      <c r="BF15" s="256" t="str">
        <f>IF(ISBLANK(Výsledky!$MG$3),"",Výsledky!MG50)</f>
        <v/>
      </c>
      <c r="BG15" s="256" t="str">
        <f>IF(ISBLANK(Výsledky!$MN$3),"",Výsledky!MN50)</f>
        <v/>
      </c>
      <c r="BH15" s="256" t="str">
        <f>IF(ISBLANK(Výsledky!$MU$3),"",Výsledky!MU50)</f>
        <v/>
      </c>
      <c r="BI15" s="256" t="str">
        <f>IF(ISBLANK(Výsledky!$NB$3),"",Výsledky!NB50)</f>
        <v/>
      </c>
      <c r="BJ15" s="256" t="str">
        <f>IF(ISBLANK(Výsledky!$NI$3),"",Výsledky!NI50)</f>
        <v/>
      </c>
      <c r="BK15" s="256" t="str">
        <f>IF(ISBLANK(Výsledky!$NP$3),"",Výsledky!NP50)</f>
        <v/>
      </c>
      <c r="BL15" s="256" t="str">
        <f>IF(ISBLANK(Výsledky!$NW$3),"",Výsledky!NW50)</f>
        <v/>
      </c>
      <c r="BM15" s="256" t="str">
        <f>IF(ISBLANK(Výsledky!$OD$3),"",Výsledky!OD50)</f>
        <v/>
      </c>
      <c r="BN15" s="256" t="str">
        <f>IF(ISBLANK(Výsledky!$OK$3),"",Výsledky!OK50)</f>
        <v/>
      </c>
      <c r="BO15" s="256" t="str">
        <f>IF(ISBLANK(Výsledky!$OR$3),"",Výsledky!OR50)</f>
        <v/>
      </c>
      <c r="BP15" s="256" t="str">
        <f>IF(ISBLANK(Výsledky!$OY$3),"",Výsledky!OY50)</f>
        <v/>
      </c>
      <c r="BQ15" s="256" t="str">
        <f>IF(ISBLANK(Výsledky!$PF$3),"",Výsledky!PF50)</f>
        <v/>
      </c>
      <c r="BR15" s="256" t="str">
        <f>IF(ISBLANK(Výsledky!$PM$3),"",Výsledky!PM50)</f>
        <v/>
      </c>
      <c r="BS15" s="256" t="str">
        <f>IF(ISBLANK(Výsledky!$PT$3),"",Výsledky!PT50)</f>
        <v/>
      </c>
      <c r="BT15" s="256" t="str">
        <f>IF(ISBLANK(Výsledky!$QA$3),"",Výsledky!QA50)</f>
        <v/>
      </c>
      <c r="BU15" s="256" t="str">
        <f>IF(ISBLANK(Výsledky!$QH$3),"",Výsledky!QH50)</f>
        <v/>
      </c>
      <c r="BV15" s="256" t="str">
        <f>IF(ISBLANK(Výsledky!$QO$3),"",Výsledky!QO50)</f>
        <v/>
      </c>
      <c r="BW15" s="291" t="str">
        <f>IF(ISBLANK(Výsledky!$QV$3),"",Výsledky!QV50)</f>
        <v/>
      </c>
      <c r="BX15" s="49"/>
      <c r="BY15" s="122"/>
      <c r="BZ15" s="49"/>
      <c r="CA15" s="122"/>
      <c r="CB15" s="371"/>
      <c r="CC15" s="371"/>
      <c r="CD15" s="371"/>
      <c r="CE15" s="371"/>
      <c r="CF15" s="371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3.8">
      <c r="A16" s="1"/>
      <c r="B16" s="240" t="s">
        <v>104</v>
      </c>
      <c r="C16" s="53">
        <f>Tipy!A29</f>
        <v>62</v>
      </c>
      <c r="D16" s="242" t="str">
        <f>IF(Tipy!B29="","",Tipy!B29)</f>
        <v>KokiBR</v>
      </c>
      <c r="E16" s="51">
        <f>SUM(F16:J16)</f>
        <v>1390</v>
      </c>
      <c r="F16" s="246">
        <f>IF(ISBLANK(Výsledky!$I$3),"-",SUM(K16:O16,Q16,S16,U16,V16,X16,Z16,AB16,AC16,AE16:AG16,AI16,AK16:AM16,AP16,AS16:AU16,AW16,AY16,BB16,BD16,BG16:BJ16,BL16,BO16,BP16,BR16,BT16,BU16))</f>
        <v>990</v>
      </c>
      <c r="G16" s="267">
        <f>IF(ISBLANK(Výsledky!$AY$3),"-",SUM(P16,T16,W16,AA16,AD16,AH16,AV16,AX16,BC16,BE16,BK16,BM16,BQ16,BS16,BV16))</f>
        <v>190</v>
      </c>
      <c r="H16" s="268">
        <f>IF(ISBLANK(Výsledky!$BM$3),"-",SUM(R16,Y16,AJ16,AO16,AQ16,AZ16))</f>
        <v>170</v>
      </c>
      <c r="I16" s="247">
        <f>IF(ISBLANK(Výsledky!$GI$3),"-",SUM(AN16,AR16,BA16,BF16,BN16,BW16))</f>
        <v>40</v>
      </c>
      <c r="J16" s="262" t="str">
        <f>IF(ISBLANK(Výsledky!$I$3),"",Výsledky!I43)</f>
        <v>-</v>
      </c>
      <c r="K16" s="265">
        <f>IF(ISBLANK(Výsledky!$P$3),"",Výsledky!P35)</f>
        <v>100</v>
      </c>
      <c r="L16" s="266">
        <f>IF(ISBLANK(Výsledky!$W$3),"",Výsledky!W35)</f>
        <v>50</v>
      </c>
      <c r="M16" s="256">
        <f>IF(ISBLANK(Výsledky!$AD$3),"",Výsledky!AD35)</f>
        <v>10</v>
      </c>
      <c r="N16" s="256">
        <f>IF(ISBLANK(Výsledky!$AK$3),"",Výsledky!AK35)</f>
        <v>50</v>
      </c>
      <c r="O16" s="256">
        <f>IF(ISBLANK(Výsledky!$AR$3),"",Výsledky!AR35)</f>
        <v>60</v>
      </c>
      <c r="P16" s="256">
        <f>IF(ISBLANK(Výsledky!$AY$3),"",Výsledky!AY35)</f>
        <v>80</v>
      </c>
      <c r="Q16" s="256">
        <f>IF(ISBLANK(Výsledky!$BF$3),"",Výsledky!BF35)</f>
        <v>50</v>
      </c>
      <c r="R16" s="256">
        <f>IF(ISBLANK(Výsledky!$BM$3),"",Výsledky!BM35)</f>
        <v>60</v>
      </c>
      <c r="S16" s="256">
        <f>IF(ISBLANK(Výsledky!$BT$3),"",Výsledky!BT35)</f>
        <v>0</v>
      </c>
      <c r="T16" s="256" t="str">
        <f>IF(ISBLANK(Výsledky!$CA$3),"",Výsledky!CA35)</f>
        <v>-</v>
      </c>
      <c r="U16" s="256">
        <f>IF(ISBLANK(Výsledky!$CH$3),"",Výsledky!CH35)</f>
        <v>20</v>
      </c>
      <c r="V16" s="256">
        <f>IF(ISBLANK(Výsledky!$CO$3),"",Výsledky!CO35)</f>
        <v>40</v>
      </c>
      <c r="W16" s="256">
        <f>IF(ISBLANK(Výsledky!$CV$3),"",Výsledky!CV35)</f>
        <v>60</v>
      </c>
      <c r="X16" s="256">
        <f>IF(ISBLANK(Výsledky!$DC$3),"",Výsledky!DC35)</f>
        <v>70</v>
      </c>
      <c r="Y16" s="256">
        <f>IF(ISBLANK(Výsledky!$DJ$3),"",Výsledky!DJ35)</f>
        <v>30</v>
      </c>
      <c r="Z16" s="256">
        <f>IF(ISBLANK(Výsledky!$DQ$3),"",Výsledky!DQ35)</f>
        <v>0</v>
      </c>
      <c r="AA16" s="256">
        <f>IF(ISBLANK(Výsledky!$DX$3),"",Výsledky!DX35)</f>
        <v>0</v>
      </c>
      <c r="AB16" s="256">
        <f>IF(ISBLANK(Výsledky!$EE$3),"",Výsledky!EE35)</f>
        <v>40</v>
      </c>
      <c r="AC16" s="256">
        <f>IF(ISBLANK(Výsledky!$EL$3),"",Výsledky!EL35)</f>
        <v>0</v>
      </c>
      <c r="AD16" s="256">
        <f>IF(ISBLANK(Výsledky!$ES$3),"",Výsledky!ES35)</f>
        <v>50</v>
      </c>
      <c r="AE16" s="256">
        <f>IF(ISBLANK(Výsledky!$EZ$3),"",Výsledky!EZ35)</f>
        <v>20</v>
      </c>
      <c r="AF16" s="256">
        <f>IF(ISBLANK(Výsledky!$FG$3),"",Výsledky!FG35)</f>
        <v>50</v>
      </c>
      <c r="AG16" s="256">
        <f>IF(ISBLANK(Výsledky!$FN$3),"",Výsledky!FN35)</f>
        <v>50</v>
      </c>
      <c r="AH16" s="256">
        <f>IF(ISBLANK(Výsledky!$FU$3),"",Výsledky!FU35)</f>
        <v>0</v>
      </c>
      <c r="AI16" s="256">
        <f>IF(ISBLANK(Výsledky!$GB$3),"",Výsledky!GB35)</f>
        <v>0</v>
      </c>
      <c r="AJ16" s="256">
        <f>IF(ISBLANK(Výsledky!$GI$3),"",Výsledky!GI35)</f>
        <v>60</v>
      </c>
      <c r="AK16" s="256">
        <f>IF(ISBLANK(Výsledky!$GP$3),"",Výsledky!GP35)</f>
        <v>50</v>
      </c>
      <c r="AL16" s="256">
        <f>IF(ISBLANK(Výsledky!$GW$3),"",Výsledky!GW35)</f>
        <v>30</v>
      </c>
      <c r="AM16" s="256">
        <f>IF(ISBLANK(Výsledky!$HD$3),"",Výsledky!HD35)</f>
        <v>50</v>
      </c>
      <c r="AN16" s="256">
        <f>IF(ISBLANK(Výsledky!$HK$3),"",Výsledky!HK35)</f>
        <v>0</v>
      </c>
      <c r="AO16" s="256">
        <f>IF(ISBLANK(Výsledky!$HR$3),"",Výsledky!HR35)</f>
        <v>20</v>
      </c>
      <c r="AP16" s="256">
        <f>IF(ISBLANK(Výsledky!$HY$3),"",Výsledky!HY35)</f>
        <v>40</v>
      </c>
      <c r="AQ16" s="256">
        <f>IF(ISBLANK(Výsledky!$IF$3),"",Výsledky!IF35)</f>
        <v>0</v>
      </c>
      <c r="AR16" s="256">
        <f>IF(ISBLANK(Výsledky!$IM$3),"",Výsledky!IM35)</f>
        <v>40</v>
      </c>
      <c r="AS16" s="256">
        <f>IF(ISBLANK(Výsledky!$IT$3),"",Výsledky!IT35)</f>
        <v>50</v>
      </c>
      <c r="AT16" s="256">
        <f>IF(ISBLANK(Výsledky!$JA$3),"",Výsledky!JA35)</f>
        <v>0</v>
      </c>
      <c r="AU16" s="256">
        <f>IF(ISBLANK(Výsledky!$JH$3),"",Výsledky!JH35)</f>
        <v>80</v>
      </c>
      <c r="AV16" s="256" t="str">
        <f>IF(ISBLANK(Výsledky!$JO$3),"",Výsledky!JO35)</f>
        <v/>
      </c>
      <c r="AW16" s="256">
        <f>IF(ISBLANK(Výsledky!$JV$3),"",Výsledky!JV35)</f>
        <v>50</v>
      </c>
      <c r="AX16" s="256" t="str">
        <f>IF(ISBLANK(Výsledky!$KC$3),"",Výsledky!KC35)</f>
        <v/>
      </c>
      <c r="AY16" s="256">
        <f>IF(ISBLANK(Výsledky!$KJ$3),"",Výsledky!KJ35)</f>
        <v>30</v>
      </c>
      <c r="AZ16" s="256">
        <f>IF(ISBLANK(Výsledky!$KQ$3),"",Výsledky!KQ35)</f>
        <v>0</v>
      </c>
      <c r="BA16" s="256" t="str">
        <f>IF(ISBLANK(Výsledky!$KX$3),"",Výsledky!KX35)</f>
        <v/>
      </c>
      <c r="BB16" s="256" t="str">
        <f>IF(ISBLANK(Výsledky!$LE$3),"",Výsledky!LE35)</f>
        <v/>
      </c>
      <c r="BC16" s="256" t="str">
        <f>IF(ISBLANK(Výsledky!$LL$3),"",Výsledky!LL35)</f>
        <v/>
      </c>
      <c r="BD16" s="256" t="str">
        <f>IF(ISBLANK(Výsledky!$LS$3),"",Výsledky!LS35)</f>
        <v/>
      </c>
      <c r="BE16" s="256" t="str">
        <f>IF(ISBLANK(Výsledky!$LZ$3),"",Výsledky!LZ35)</f>
        <v/>
      </c>
      <c r="BF16" s="256" t="str">
        <f>IF(ISBLANK(Výsledky!$MG$3),"",Výsledky!MG35)</f>
        <v/>
      </c>
      <c r="BG16" s="256" t="str">
        <f>IF(ISBLANK(Výsledky!$MN$3),"",Výsledky!MN35)</f>
        <v/>
      </c>
      <c r="BH16" s="256" t="str">
        <f>IF(ISBLANK(Výsledky!$MU$3),"",Výsledky!MU35)</f>
        <v/>
      </c>
      <c r="BI16" s="256" t="str">
        <f>IF(ISBLANK(Výsledky!$NB$3),"",Výsledky!NB35)</f>
        <v/>
      </c>
      <c r="BJ16" s="256" t="str">
        <f>IF(ISBLANK(Výsledky!$NI$3),"",Výsledky!NI35)</f>
        <v/>
      </c>
      <c r="BK16" s="256" t="str">
        <f>IF(ISBLANK(Výsledky!$NP$3),"",Výsledky!NP35)</f>
        <v/>
      </c>
      <c r="BL16" s="256" t="str">
        <f>IF(ISBLANK(Výsledky!$NW$3),"",Výsledky!NW35)</f>
        <v/>
      </c>
      <c r="BM16" s="256" t="str">
        <f>IF(ISBLANK(Výsledky!$OD$3),"",Výsledky!OD35)</f>
        <v/>
      </c>
      <c r="BN16" s="256" t="str">
        <f>IF(ISBLANK(Výsledky!$OK$3),"",Výsledky!OK35)</f>
        <v/>
      </c>
      <c r="BO16" s="256" t="str">
        <f>IF(ISBLANK(Výsledky!$OR$3),"",Výsledky!OR35)</f>
        <v/>
      </c>
      <c r="BP16" s="256" t="str">
        <f>IF(ISBLANK(Výsledky!$OY$3),"",Výsledky!OY35)</f>
        <v/>
      </c>
      <c r="BQ16" s="256" t="str">
        <f>IF(ISBLANK(Výsledky!$PF$3),"",Výsledky!PF35)</f>
        <v/>
      </c>
      <c r="BR16" s="256" t="str">
        <f>IF(ISBLANK(Výsledky!$PM$3),"",Výsledky!PM35)</f>
        <v/>
      </c>
      <c r="BS16" s="256" t="str">
        <f>IF(ISBLANK(Výsledky!$PT$3),"",Výsledky!PT35)</f>
        <v/>
      </c>
      <c r="BT16" s="256" t="str">
        <f>IF(ISBLANK(Výsledky!$QA$3),"",Výsledky!QA35)</f>
        <v/>
      </c>
      <c r="BU16" s="256" t="str">
        <f>IF(ISBLANK(Výsledky!$QH$3),"",Výsledky!QH35)</f>
        <v/>
      </c>
      <c r="BV16" s="256" t="str">
        <f>IF(ISBLANK(Výsledky!$QO$3),"",Výsledky!QO35)</f>
        <v/>
      </c>
      <c r="BW16" s="291" t="str">
        <f>IF(ISBLANK(Výsledky!$QV$3),"",Výsledky!QV35)</f>
        <v/>
      </c>
      <c r="BX16" s="122"/>
      <c r="BY16" s="122"/>
      <c r="BZ16" s="49"/>
      <c r="CA16" s="122"/>
      <c r="CB16" s="371"/>
      <c r="CC16" s="371"/>
      <c r="CD16" s="371"/>
      <c r="CE16" s="371"/>
      <c r="CF16" s="371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3.8">
      <c r="A17" s="1"/>
      <c r="B17" s="240" t="s">
        <v>105</v>
      </c>
      <c r="C17" s="53">
        <f>Tipy!A77</f>
        <v>7</v>
      </c>
      <c r="D17" s="242" t="str">
        <f>IF(Tipy!B77="","",Tipy!B77)</f>
        <v>WaterEngel</v>
      </c>
      <c r="E17" s="51">
        <f>SUM(F17:J17)</f>
        <v>1380</v>
      </c>
      <c r="F17" s="246">
        <f>IF(ISBLANK(Výsledky!$I$3),"-",SUM(K17:O17,Q17,S17,U17,V17,X17,Z17,AB17,AC17,AE17:AG17,AI17,AK17:AM17,AP17,AS17:AU17,AW17,AY17,BB17,BD17,BG17:BJ17,BL17,BO17,BP17,BR17,BT17,BU17))</f>
        <v>960</v>
      </c>
      <c r="G17" s="267">
        <f>IF(ISBLANK(Výsledky!$AY$3),"-",SUM(P17,T17,W17,AA17,AD17,AH17,AV17,AX17,BC17,BE17,BK17,BM17,BQ17,BS17,BV17))</f>
        <v>160</v>
      </c>
      <c r="H17" s="268">
        <f>IF(ISBLANK(Výsledky!$BM$3),"-",SUM(R17,Y17,AJ17,AO17,AQ17,AZ17))</f>
        <v>220</v>
      </c>
      <c r="I17" s="247">
        <f>IF(ISBLANK(Výsledky!$GI$3),"-",SUM(AN17,AR17,BA17,BF17,BN17,BW17))</f>
        <v>40</v>
      </c>
      <c r="J17" s="262" t="str">
        <f>IF(ISBLANK(Výsledky!$I$3),"",Výsledky!I80)</f>
        <v>-</v>
      </c>
      <c r="K17" s="265">
        <f>IF(ISBLANK(Výsledky!$P$3),"",Výsledky!P83)</f>
        <v>20</v>
      </c>
      <c r="L17" s="266">
        <f>IF(ISBLANK(Výsledky!$W$3),"",Výsledky!W83)</f>
        <v>40</v>
      </c>
      <c r="M17" s="256">
        <f>IF(ISBLANK(Výsledky!$AD$3),"",Výsledky!AD83)</f>
        <v>80</v>
      </c>
      <c r="N17" s="256">
        <f>IF(ISBLANK(Výsledky!$AK$3),"",Výsledky!AK83)</f>
        <v>50</v>
      </c>
      <c r="O17" s="256">
        <f>IF(ISBLANK(Výsledky!$AR$3),"",Výsledky!AR83)</f>
        <v>40</v>
      </c>
      <c r="P17" s="256">
        <f>IF(ISBLANK(Výsledky!$AY$3),"",Výsledky!AY83)</f>
        <v>50</v>
      </c>
      <c r="Q17" s="256">
        <f>IF(ISBLANK(Výsledky!$BF$3),"",Výsledky!BF83)</f>
        <v>80</v>
      </c>
      <c r="R17" s="256">
        <f>IF(ISBLANK(Výsledky!$BM$3),"",Výsledky!BM83)</f>
        <v>70</v>
      </c>
      <c r="S17" s="256">
        <f>IF(ISBLANK(Výsledky!$BT$3),"",Výsledky!BT83)</f>
        <v>10</v>
      </c>
      <c r="T17" s="256">
        <f>IF(ISBLANK(Výsledky!$CA$3),"",Výsledky!CA83)</f>
        <v>20</v>
      </c>
      <c r="U17" s="256">
        <f>IF(ISBLANK(Výsledky!$CH$3),"",Výsledky!CH83)</f>
        <v>30</v>
      </c>
      <c r="V17" s="256">
        <f>IF(ISBLANK(Výsledky!$CO$3),"",Výsledky!CO83)</f>
        <v>60</v>
      </c>
      <c r="W17" s="256">
        <f>IF(ISBLANK(Výsledky!$CV$3),"",Výsledky!CV83)</f>
        <v>40</v>
      </c>
      <c r="X17" s="256">
        <f>IF(ISBLANK(Výsledky!$DC$3),"",Výsledky!DC83)</f>
        <v>50</v>
      </c>
      <c r="Y17" s="256">
        <f>IF(ISBLANK(Výsledky!$DJ$3),"",Výsledky!DJ83)</f>
        <v>60</v>
      </c>
      <c r="Z17" s="256">
        <f>IF(ISBLANK(Výsledky!$DQ$3),"",Výsledky!DQ83)</f>
        <v>0</v>
      </c>
      <c r="AA17" s="256">
        <f>IF(ISBLANK(Výsledky!$DX$3),"",Výsledky!DX83)</f>
        <v>0</v>
      </c>
      <c r="AB17" s="256">
        <f>IF(ISBLANK(Výsledky!$EE$3),"",Výsledky!EE83)</f>
        <v>30</v>
      </c>
      <c r="AC17" s="256">
        <f>IF(ISBLANK(Výsledky!$EL$3),"",Výsledky!EL83)</f>
        <v>40</v>
      </c>
      <c r="AD17" s="256">
        <f>IF(ISBLANK(Výsledky!$ES$3),"",Výsledky!ES83)</f>
        <v>50</v>
      </c>
      <c r="AE17" s="256">
        <f>IF(ISBLANK(Výsledky!$EZ$3),"",Výsledky!EZ83)</f>
        <v>40</v>
      </c>
      <c r="AF17" s="256">
        <f>IF(ISBLANK(Výsledky!$FG$3),"",Výsledky!FG83)</f>
        <v>20</v>
      </c>
      <c r="AG17" s="256">
        <f>IF(ISBLANK(Výsledky!$FN$3),"",Výsledky!FN83)</f>
        <v>80</v>
      </c>
      <c r="AH17" s="256">
        <f>IF(ISBLANK(Výsledky!$FU$3),"",Výsledky!FU83)</f>
        <v>0</v>
      </c>
      <c r="AI17" s="256">
        <f>IF(ISBLANK(Výsledky!$GB$3),"",Výsledky!GB83)</f>
        <v>0</v>
      </c>
      <c r="AJ17" s="256">
        <f>IF(ISBLANK(Výsledky!$GI$3),"",Výsledky!GI83)</f>
        <v>50</v>
      </c>
      <c r="AK17" s="256">
        <f>IF(ISBLANK(Výsledky!$GP$3),"",Výsledky!GP83)</f>
        <v>10</v>
      </c>
      <c r="AL17" s="256">
        <f>IF(ISBLANK(Výsledky!$GW$3),"",Výsledky!GW83)</f>
        <v>60</v>
      </c>
      <c r="AM17" s="256">
        <f>IF(ISBLANK(Výsledky!$HD$3),"",Výsledky!HD83)</f>
        <v>40</v>
      </c>
      <c r="AN17" s="256">
        <f>IF(ISBLANK(Výsledky!$HK$3),"",Výsledky!HK83)</f>
        <v>0</v>
      </c>
      <c r="AO17" s="256">
        <f>IF(ISBLANK(Výsledky!$HR$3),"",Výsledky!HR83)</f>
        <v>30</v>
      </c>
      <c r="AP17" s="256">
        <f>IF(ISBLANK(Výsledky!$HY$3),"",Výsledky!HY83)</f>
        <v>40</v>
      </c>
      <c r="AQ17" s="256">
        <f>IF(ISBLANK(Výsledky!$IF$3),"",Výsledky!IF83)</f>
        <v>10</v>
      </c>
      <c r="AR17" s="256">
        <f>IF(ISBLANK(Výsledky!$IM$3),"",Výsledky!IM83)</f>
        <v>40</v>
      </c>
      <c r="AS17" s="256">
        <f>IF(ISBLANK(Výsledky!$IT$3),"",Výsledky!IT83)</f>
        <v>20</v>
      </c>
      <c r="AT17" s="256">
        <f>IF(ISBLANK(Výsledky!$JA$3),"",Výsledky!JA83)</f>
        <v>0</v>
      </c>
      <c r="AU17" s="256">
        <f>IF(ISBLANK(Výsledky!$JH$3),"",Výsledky!JH83)</f>
        <v>40</v>
      </c>
      <c r="AV17" s="256" t="str">
        <f>IF(ISBLANK(Výsledky!$JO$3),"",Výsledky!JO83)</f>
        <v/>
      </c>
      <c r="AW17" s="256">
        <f>IF(ISBLANK(Výsledky!$JV$3),"",Výsledky!JV83)</f>
        <v>40</v>
      </c>
      <c r="AX17" s="256" t="str">
        <f>IF(ISBLANK(Výsledky!$KC$3),"",Výsledky!KC83)</f>
        <v/>
      </c>
      <c r="AY17" s="256">
        <f>IF(ISBLANK(Výsledky!$KJ$3),"",Výsledky!KJ83)</f>
        <v>40</v>
      </c>
      <c r="AZ17" s="256">
        <f>IF(ISBLANK(Výsledky!$KQ$3),"",Výsledky!KQ83)</f>
        <v>0</v>
      </c>
      <c r="BA17" s="256" t="str">
        <f>IF(ISBLANK(Výsledky!$KX$3),"",Výsledky!KX83)</f>
        <v/>
      </c>
      <c r="BB17" s="256" t="str">
        <f>IF(ISBLANK(Výsledky!$LE$3),"",Výsledky!LE83)</f>
        <v/>
      </c>
      <c r="BC17" s="256" t="str">
        <f>IF(ISBLANK(Výsledky!$LL$3),"",Výsledky!LL83)</f>
        <v/>
      </c>
      <c r="BD17" s="256" t="str">
        <f>IF(ISBLANK(Výsledky!$LS$3),"",Výsledky!LS83)</f>
        <v/>
      </c>
      <c r="BE17" s="256" t="str">
        <f>IF(ISBLANK(Výsledky!$LZ$3),"",Výsledky!LZ83)</f>
        <v/>
      </c>
      <c r="BF17" s="256" t="str">
        <f>IF(ISBLANK(Výsledky!$MG$3),"",Výsledky!MG83)</f>
        <v/>
      </c>
      <c r="BG17" s="256" t="str">
        <f>IF(ISBLANK(Výsledky!$MN$3),"",Výsledky!MN83)</f>
        <v/>
      </c>
      <c r="BH17" s="256" t="str">
        <f>IF(ISBLANK(Výsledky!$MU$3),"",Výsledky!MU83)</f>
        <v/>
      </c>
      <c r="BI17" s="256" t="str">
        <f>IF(ISBLANK(Výsledky!$NB$3),"",Výsledky!NB83)</f>
        <v/>
      </c>
      <c r="BJ17" s="256" t="str">
        <f>IF(ISBLANK(Výsledky!$NI$3),"",Výsledky!NI83)</f>
        <v/>
      </c>
      <c r="BK17" s="256" t="str">
        <f>IF(ISBLANK(Výsledky!$NP$3),"",Výsledky!NP83)</f>
        <v/>
      </c>
      <c r="BL17" s="256" t="str">
        <f>IF(ISBLANK(Výsledky!$NW$3),"",Výsledky!NW83)</f>
        <v/>
      </c>
      <c r="BM17" s="256" t="str">
        <f>IF(ISBLANK(Výsledky!$OD$3),"",Výsledky!OD83)</f>
        <v/>
      </c>
      <c r="BN17" s="256" t="str">
        <f>IF(ISBLANK(Výsledky!$OK$3),"",Výsledky!OK83)</f>
        <v/>
      </c>
      <c r="BO17" s="256" t="str">
        <f>IF(ISBLANK(Výsledky!$OR$3),"",Výsledky!OR83)</f>
        <v/>
      </c>
      <c r="BP17" s="256" t="str">
        <f>IF(ISBLANK(Výsledky!$OY$3),"",Výsledky!OY83)</f>
        <v/>
      </c>
      <c r="BQ17" s="256" t="str">
        <f>IF(ISBLANK(Výsledky!$PF$3),"",Výsledky!PF83)</f>
        <v/>
      </c>
      <c r="BR17" s="256" t="str">
        <f>IF(ISBLANK(Výsledky!$PM$3),"",Výsledky!PM83)</f>
        <v/>
      </c>
      <c r="BS17" s="256" t="str">
        <f>IF(ISBLANK(Výsledky!$PT$3),"",Výsledky!PT83)</f>
        <v/>
      </c>
      <c r="BT17" s="256" t="str">
        <f>IF(ISBLANK(Výsledky!$QA$3),"",Výsledky!QA83)</f>
        <v/>
      </c>
      <c r="BU17" s="256" t="str">
        <f>IF(ISBLANK(Výsledky!$QH$3),"",Výsledky!QH83)</f>
        <v/>
      </c>
      <c r="BV17" s="256" t="str">
        <f>IF(ISBLANK(Výsledky!$QO$3),"",Výsledky!QO83)</f>
        <v/>
      </c>
      <c r="BW17" s="291" t="str">
        <f>IF(ISBLANK(Výsledky!$QV$3),"",Výsledky!QV83)</f>
        <v/>
      </c>
      <c r="BX17" s="49"/>
      <c r="BY17" s="122"/>
      <c r="BZ17" s="49"/>
      <c r="CA17" s="122"/>
      <c r="CB17" s="371"/>
      <c r="CC17" s="371"/>
      <c r="CD17" s="371"/>
      <c r="CE17" s="371"/>
      <c r="CF17" s="371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3.8">
      <c r="A18" s="1"/>
      <c r="B18" s="240" t="s">
        <v>106</v>
      </c>
      <c r="C18" s="53">
        <f>Tipy!A49</f>
        <v>3</v>
      </c>
      <c r="D18" s="242" t="str">
        <f>IF(Tipy!B49="","",Tipy!B49)</f>
        <v>ninetysix8</v>
      </c>
      <c r="E18" s="51">
        <f>SUM(F18:J18)</f>
        <v>1330</v>
      </c>
      <c r="F18" s="246">
        <f>IF(ISBLANK(Výsledky!$I$3),"-",SUM(K18:O18,Q18,S18,U18,V18,X18,Z18,AB18,AC18,AE18:AG18,AI18,AK18:AM18,AP18,AS18:AU18,AW18,AY18,BB18,BD18,BG18:BJ18,BL18,BO18,BP18,BR18,BT18,BU18))</f>
        <v>900</v>
      </c>
      <c r="G18" s="267">
        <f>IF(ISBLANK(Výsledky!$AY$3),"-",SUM(P18,T18,W18,AA18,AD18,AH18,AV18,AX18,BC18,BE18,BK18,BM18,BQ18,BS18,BV18))</f>
        <v>170</v>
      </c>
      <c r="H18" s="268">
        <f>IF(ISBLANK(Výsledky!$BM$3),"-",SUM(R18,Y18,AJ18,AO18,AQ18,AZ18))</f>
        <v>160</v>
      </c>
      <c r="I18" s="247">
        <f>IF(ISBLANK(Výsledky!$GI$3),"-",SUM(AN18,AR18,BA18,BF18,BN18,BW18))</f>
        <v>100</v>
      </c>
      <c r="J18" s="262" t="str">
        <f>IF(ISBLANK(Výsledky!$I$3),"",Výsledky!I55)</f>
        <v>-</v>
      </c>
      <c r="K18" s="265">
        <f>IF(ISBLANK(Výsledky!$P$3),"",Výsledky!P55)</f>
        <v>20</v>
      </c>
      <c r="L18" s="266">
        <f>IF(ISBLANK(Výsledky!$W$3),"",Výsledky!W55)</f>
        <v>80</v>
      </c>
      <c r="M18" s="256">
        <f>IF(ISBLANK(Výsledky!$AD$3),"",Výsledky!AD55)</f>
        <v>20</v>
      </c>
      <c r="N18" s="256">
        <f>IF(ISBLANK(Výsledky!$AK$3),"",Výsledky!AK55)</f>
        <v>50</v>
      </c>
      <c r="O18" s="256">
        <f>IF(ISBLANK(Výsledky!$AR$3),"",Výsledky!AR55)</f>
        <v>50</v>
      </c>
      <c r="P18" s="256">
        <f>IF(ISBLANK(Výsledky!$AY$3),"",Výsledky!AY55)</f>
        <v>30</v>
      </c>
      <c r="Q18" s="256">
        <f>IF(ISBLANK(Výsledky!$BF$3),"",Výsledky!BF55)</f>
        <v>50</v>
      </c>
      <c r="R18" s="256">
        <f>IF(ISBLANK(Výsledky!$BM$3),"",Výsledky!BM55)</f>
        <v>50</v>
      </c>
      <c r="S18" s="256">
        <f>IF(ISBLANK(Výsledky!$BT$3),"",Výsledky!BT55)</f>
        <v>0</v>
      </c>
      <c r="T18" s="256">
        <f>IF(ISBLANK(Výsledky!$CA$3),"",Výsledky!CA55)</f>
        <v>20</v>
      </c>
      <c r="U18" s="256">
        <f>IF(ISBLANK(Výsledky!$CH$3),"",Výsledky!CH55)</f>
        <v>0</v>
      </c>
      <c r="V18" s="256">
        <f>IF(ISBLANK(Výsledky!$CO$3),"",Výsledky!CO55)</f>
        <v>40</v>
      </c>
      <c r="W18" s="256">
        <f>IF(ISBLANK(Výsledky!$CV$3),"",Výsledky!CV55)</f>
        <v>40</v>
      </c>
      <c r="X18" s="256">
        <f>IF(ISBLANK(Výsledky!$DC$3),"",Výsledky!DC55)</f>
        <v>80</v>
      </c>
      <c r="Y18" s="256">
        <f>IF(ISBLANK(Výsledky!$DJ$3),"",Výsledky!DJ55)</f>
        <v>40</v>
      </c>
      <c r="Z18" s="256">
        <f>IF(ISBLANK(Výsledky!$DQ$3),"",Výsledky!DQ55)</f>
        <v>0</v>
      </c>
      <c r="AA18" s="256">
        <f>IF(ISBLANK(Výsledky!$DX$3),"",Výsledky!DX55)</f>
        <v>0</v>
      </c>
      <c r="AB18" s="256">
        <f>IF(ISBLANK(Výsledky!$EE$3),"",Výsledky!EE55)</f>
        <v>40</v>
      </c>
      <c r="AC18" s="256">
        <f>IF(ISBLANK(Výsledky!$EL$3),"",Výsledky!EL55)</f>
        <v>0</v>
      </c>
      <c r="AD18" s="256">
        <f>IF(ISBLANK(Výsledky!$ES$3),"",Výsledky!ES55)</f>
        <v>60</v>
      </c>
      <c r="AE18" s="256">
        <f>IF(ISBLANK(Výsledky!$EZ$3),"",Výsledky!EZ55)</f>
        <v>20</v>
      </c>
      <c r="AF18" s="256">
        <f>IF(ISBLANK(Výsledky!$FG$3),"",Výsledky!FG55)</f>
        <v>20</v>
      </c>
      <c r="AG18" s="256">
        <f>IF(ISBLANK(Výsledky!$FN$3),"",Výsledky!FN55)</f>
        <v>70</v>
      </c>
      <c r="AH18" s="256">
        <f>IF(ISBLANK(Výsledky!$FU$3),"",Výsledky!FU55)</f>
        <v>20</v>
      </c>
      <c r="AI18" s="256">
        <f>IF(ISBLANK(Výsledky!$GB$3),"",Výsledky!GB55)</f>
        <v>0</v>
      </c>
      <c r="AJ18" s="256">
        <f>IF(ISBLANK(Výsledky!$GI$3),"",Výsledky!GI55)</f>
        <v>50</v>
      </c>
      <c r="AK18" s="256">
        <f>IF(ISBLANK(Výsledky!$GP$3),"",Výsledky!GP55)</f>
        <v>50</v>
      </c>
      <c r="AL18" s="256">
        <f>IF(ISBLANK(Výsledky!$GW$3),"",Výsledky!GW55)</f>
        <v>60</v>
      </c>
      <c r="AM18" s="256">
        <f>IF(ISBLANK(Výsledky!$HD$3),"",Výsledky!HD55)</f>
        <v>40</v>
      </c>
      <c r="AN18" s="256">
        <f>IF(ISBLANK(Výsledky!$HK$3),"",Výsledky!HK55)</f>
        <v>40</v>
      </c>
      <c r="AO18" s="256">
        <f>IF(ISBLANK(Výsledky!$HR$3),"",Výsledky!HR55)</f>
        <v>20</v>
      </c>
      <c r="AP18" s="256">
        <f>IF(ISBLANK(Výsledky!$HY$3),"",Výsledky!HY55)</f>
        <v>50</v>
      </c>
      <c r="AQ18" s="256">
        <f>IF(ISBLANK(Výsledky!$IF$3),"",Výsledky!IF55)</f>
        <v>0</v>
      </c>
      <c r="AR18" s="256">
        <f>IF(ISBLANK(Výsledky!$IM$3),"",Výsledky!IM55)</f>
        <v>60</v>
      </c>
      <c r="AS18" s="256">
        <f>IF(ISBLANK(Výsledky!$IT$3),"",Výsledky!IT55)</f>
        <v>30</v>
      </c>
      <c r="AT18" s="256">
        <f>IF(ISBLANK(Výsledky!$JA$3),"",Výsledky!JA55)</f>
        <v>0</v>
      </c>
      <c r="AU18" s="256">
        <f>IF(ISBLANK(Výsledky!$JH$3),"",Výsledky!JH55)</f>
        <v>40</v>
      </c>
      <c r="AV18" s="256" t="str">
        <f>IF(ISBLANK(Výsledky!$JO$3),"",Výsledky!JO55)</f>
        <v/>
      </c>
      <c r="AW18" s="256">
        <f>IF(ISBLANK(Výsledky!$JV$3),"",Výsledky!JV55)</f>
        <v>40</v>
      </c>
      <c r="AX18" s="256" t="str">
        <f>IF(ISBLANK(Výsledky!$KC$3),"",Výsledky!KC55)</f>
        <v/>
      </c>
      <c r="AY18" s="256">
        <f>IF(ISBLANK(Výsledky!$KJ$3),"",Výsledky!KJ55)</f>
        <v>50</v>
      </c>
      <c r="AZ18" s="256">
        <f>IF(ISBLANK(Výsledky!$KQ$3),"",Výsledky!KQ55)</f>
        <v>0</v>
      </c>
      <c r="BA18" s="256" t="str">
        <f>IF(ISBLANK(Výsledky!$KX$3),"",Výsledky!KX55)</f>
        <v/>
      </c>
      <c r="BB18" s="256" t="str">
        <f>IF(ISBLANK(Výsledky!$LE$3),"",Výsledky!LE55)</f>
        <v/>
      </c>
      <c r="BC18" s="256" t="str">
        <f>IF(ISBLANK(Výsledky!$LL$3),"",Výsledky!LL55)</f>
        <v/>
      </c>
      <c r="BD18" s="256" t="str">
        <f>IF(ISBLANK(Výsledky!$LS$3),"",Výsledky!LS55)</f>
        <v/>
      </c>
      <c r="BE18" s="256" t="str">
        <f>IF(ISBLANK(Výsledky!$LZ$3),"",Výsledky!LZ55)</f>
        <v/>
      </c>
      <c r="BF18" s="256" t="str">
        <f>IF(ISBLANK(Výsledky!$MG$3),"",Výsledky!MG55)</f>
        <v/>
      </c>
      <c r="BG18" s="256" t="str">
        <f>IF(ISBLANK(Výsledky!$MN$3),"",Výsledky!MN55)</f>
        <v/>
      </c>
      <c r="BH18" s="256" t="str">
        <f>IF(ISBLANK(Výsledky!$MU$3),"",Výsledky!MU55)</f>
        <v/>
      </c>
      <c r="BI18" s="256" t="str">
        <f>IF(ISBLANK(Výsledky!$NB$3),"",Výsledky!NB55)</f>
        <v/>
      </c>
      <c r="BJ18" s="256" t="str">
        <f>IF(ISBLANK(Výsledky!$NI$3),"",Výsledky!NI55)</f>
        <v/>
      </c>
      <c r="BK18" s="256" t="str">
        <f>IF(ISBLANK(Výsledky!$NP$3),"",Výsledky!NP55)</f>
        <v/>
      </c>
      <c r="BL18" s="256" t="str">
        <f>IF(ISBLANK(Výsledky!$NW$3),"",Výsledky!NW55)</f>
        <v/>
      </c>
      <c r="BM18" s="256" t="str">
        <f>IF(ISBLANK(Výsledky!$OD$3),"",Výsledky!OD55)</f>
        <v/>
      </c>
      <c r="BN18" s="256" t="str">
        <f>IF(ISBLANK(Výsledky!$OK$3),"",Výsledky!OK55)</f>
        <v/>
      </c>
      <c r="BO18" s="256" t="str">
        <f>IF(ISBLANK(Výsledky!$OR$3),"",Výsledky!OR55)</f>
        <v/>
      </c>
      <c r="BP18" s="256" t="str">
        <f>IF(ISBLANK(Výsledky!$OY$3),"",Výsledky!OY55)</f>
        <v/>
      </c>
      <c r="BQ18" s="256" t="str">
        <f>IF(ISBLANK(Výsledky!$PF$3),"",Výsledky!PF55)</f>
        <v/>
      </c>
      <c r="BR18" s="256" t="str">
        <f>IF(ISBLANK(Výsledky!$PM$3),"",Výsledky!PM55)</f>
        <v/>
      </c>
      <c r="BS18" s="256" t="str">
        <f>IF(ISBLANK(Výsledky!$PT$3),"",Výsledky!PT55)</f>
        <v/>
      </c>
      <c r="BT18" s="256" t="str">
        <f>IF(ISBLANK(Výsledky!$QA$3),"",Výsledky!QA55)</f>
        <v/>
      </c>
      <c r="BU18" s="256" t="str">
        <f>IF(ISBLANK(Výsledky!$QH$3),"",Výsledky!QH55)</f>
        <v/>
      </c>
      <c r="BV18" s="256" t="str">
        <f>IF(ISBLANK(Výsledky!$QO$3),"",Výsledky!QO55)</f>
        <v/>
      </c>
      <c r="BW18" s="291" t="str">
        <f>IF(ISBLANK(Výsledky!$QV$3),"",Výsledky!QV55)</f>
        <v/>
      </c>
      <c r="BX18" s="49"/>
      <c r="BY18" s="122"/>
      <c r="BZ18" s="49"/>
      <c r="CA18" s="122"/>
      <c r="CB18" s="371"/>
      <c r="CC18" s="371"/>
      <c r="CD18" s="371"/>
      <c r="CE18" s="371"/>
      <c r="CF18" s="371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3.8">
      <c r="A19" s="1"/>
      <c r="B19" s="240" t="s">
        <v>107</v>
      </c>
      <c r="C19" s="53">
        <f>Tipy!A63</f>
        <v>26</v>
      </c>
      <c r="D19" s="242" t="str">
        <f>IF(Tipy!B63="","",Tipy!B63)</f>
        <v>Slavo</v>
      </c>
      <c r="E19" s="51">
        <f>SUM(F19:J19)</f>
        <v>1330</v>
      </c>
      <c r="F19" s="246">
        <f>IF(ISBLANK(Výsledky!$I$3),"-",SUM(K19:O19,Q19,S19,U19,V19,X19,Z19,AB19,AC19,AE19:AG19,AI19,AK19:AM19,AP19,AS19:AU19,AW19,AY19,BB19,BD19,BG19:BJ19,BL19,BO19,BP19,BR19,BT19,BU19))</f>
        <v>920</v>
      </c>
      <c r="G19" s="267">
        <f>IF(ISBLANK(Výsledky!$AY$3),"-",SUM(P19,T19,W19,AA19,AD19,AH19,AV19,AX19,BC19,BE19,BK19,BM19,BQ19,BS19,BV19))</f>
        <v>230</v>
      </c>
      <c r="H19" s="268">
        <f>IF(ISBLANK(Výsledky!$BM$3),"-",SUM(R19,Y19,AJ19,AO19,AQ19,AZ19))</f>
        <v>140</v>
      </c>
      <c r="I19" s="247">
        <f>IF(ISBLANK(Výsledky!$GI$3),"-",SUM(AN19,AR19,BA19,BF19,BN19,BW19))</f>
        <v>40</v>
      </c>
      <c r="J19" s="262" t="str">
        <f>IF(ISBLANK(Výsledky!$I$3),"",Výsledky!I68)</f>
        <v>-</v>
      </c>
      <c r="K19" s="265">
        <f>IF(ISBLANK(Výsledky!$P$3),"",Výsledky!P69)</f>
        <v>20</v>
      </c>
      <c r="L19" s="266">
        <f>IF(ISBLANK(Výsledky!$W$3),"",Výsledky!W69)</f>
        <v>40</v>
      </c>
      <c r="M19" s="256">
        <f>IF(ISBLANK(Výsledky!$AD$3),"",Výsledky!AD69)</f>
        <v>50</v>
      </c>
      <c r="N19" s="256">
        <f>IF(ISBLANK(Výsledky!$AK$3),"",Výsledky!AK69)</f>
        <v>30</v>
      </c>
      <c r="O19" s="256">
        <f>IF(ISBLANK(Výsledky!$AR$3),"",Výsledky!AR69)</f>
        <v>50</v>
      </c>
      <c r="P19" s="256">
        <f>IF(ISBLANK(Výsledky!$AY$3),"",Výsledky!AY69)</f>
        <v>80</v>
      </c>
      <c r="Q19" s="256">
        <f>IF(ISBLANK(Výsledky!$BF$3),"",Výsledky!BF69)</f>
        <v>80</v>
      </c>
      <c r="R19" s="256">
        <f>IF(ISBLANK(Výsledky!$BM$3),"",Výsledky!BM69)</f>
        <v>30</v>
      </c>
      <c r="S19" s="256">
        <f>IF(ISBLANK(Výsledky!$BT$3),"",Výsledky!BT69)</f>
        <v>0</v>
      </c>
      <c r="T19" s="256">
        <f>IF(ISBLANK(Výsledky!$CA$3),"",Výsledky!CA69)</f>
        <v>20</v>
      </c>
      <c r="U19" s="256">
        <f>IF(ISBLANK(Výsledky!$CH$3),"",Výsledky!CH69)</f>
        <v>20</v>
      </c>
      <c r="V19" s="256">
        <f>IF(ISBLANK(Výsledky!$CO$3),"",Výsledky!CO69)</f>
        <v>80</v>
      </c>
      <c r="W19" s="256">
        <f>IF(ISBLANK(Výsledky!$CV$3),"",Výsledky!CV69)</f>
        <v>80</v>
      </c>
      <c r="X19" s="256">
        <f>IF(ISBLANK(Výsledky!$DC$3),"",Výsledky!DC69)</f>
        <v>50</v>
      </c>
      <c r="Y19" s="256">
        <f>IF(ISBLANK(Výsledky!$DJ$3),"",Výsledky!DJ69)</f>
        <v>50</v>
      </c>
      <c r="Z19" s="256">
        <f>IF(ISBLANK(Výsledky!$DQ$3),"",Výsledky!DQ69)</f>
        <v>0</v>
      </c>
      <c r="AA19" s="256">
        <f>IF(ISBLANK(Výsledky!$DX$3),"",Výsledky!DX69)</f>
        <v>0</v>
      </c>
      <c r="AB19" s="256">
        <f>IF(ISBLANK(Výsledky!$EE$3),"",Výsledky!EE69)</f>
        <v>70</v>
      </c>
      <c r="AC19" s="256">
        <f>IF(ISBLANK(Výsledky!$EL$3),"",Výsledky!EL69)</f>
        <v>0</v>
      </c>
      <c r="AD19" s="256">
        <f>IF(ISBLANK(Výsledky!$ES$3),"",Výsledky!ES69)</f>
        <v>50</v>
      </c>
      <c r="AE19" s="256">
        <f>IF(ISBLANK(Výsledky!$EZ$3),"",Výsledky!EZ69)</f>
        <v>40</v>
      </c>
      <c r="AF19" s="256">
        <f>IF(ISBLANK(Výsledky!$FG$3),"",Výsledky!FG69)</f>
        <v>20</v>
      </c>
      <c r="AG19" s="256">
        <f>IF(ISBLANK(Výsledky!$FN$3),"",Výsledky!FN69)</f>
        <v>50</v>
      </c>
      <c r="AH19" s="256" t="str">
        <f>IF(ISBLANK(Výsledky!$FU$3),"",Výsledky!FU69)</f>
        <v>-</v>
      </c>
      <c r="AI19" s="256">
        <f>IF(ISBLANK(Výsledky!$GB$3),"",Výsledky!GB69)</f>
        <v>0</v>
      </c>
      <c r="AJ19" s="256">
        <f>IF(ISBLANK(Výsledky!$GI$3),"",Výsledky!GI69)</f>
        <v>20</v>
      </c>
      <c r="AK19" s="256">
        <f>IF(ISBLANK(Výsledky!$GP$3),"",Výsledky!GP69)</f>
        <v>50</v>
      </c>
      <c r="AL19" s="256">
        <f>IF(ISBLANK(Výsledky!$GW$3),"",Výsledky!GW69)</f>
        <v>30</v>
      </c>
      <c r="AM19" s="256">
        <f>IF(ISBLANK(Výsledky!$HD$3),"",Výsledky!HD69)</f>
        <v>40</v>
      </c>
      <c r="AN19" s="256">
        <f>IF(ISBLANK(Výsledky!$HK$3),"",Výsledky!HK69)</f>
        <v>20</v>
      </c>
      <c r="AO19" s="256">
        <f>IF(ISBLANK(Výsledky!$HR$3),"",Výsledky!HR69)</f>
        <v>40</v>
      </c>
      <c r="AP19" s="256">
        <f>IF(ISBLANK(Výsledky!$HY$3),"",Výsledky!HY69)</f>
        <v>60</v>
      </c>
      <c r="AQ19" s="256">
        <f>IF(ISBLANK(Výsledky!$IF$3),"",Výsledky!IF69)</f>
        <v>0</v>
      </c>
      <c r="AR19" s="256">
        <f>IF(ISBLANK(Výsledky!$IM$3),"",Výsledky!IM69)</f>
        <v>20</v>
      </c>
      <c r="AS19" s="256">
        <f>IF(ISBLANK(Výsledky!$IT$3),"",Výsledky!IT69)</f>
        <v>20</v>
      </c>
      <c r="AT19" s="256">
        <f>IF(ISBLANK(Výsledky!$JA$3),"",Výsledky!JA69)</f>
        <v>0</v>
      </c>
      <c r="AU19" s="256">
        <f>IF(ISBLANK(Výsledky!$JH$3),"",Výsledky!JH69)</f>
        <v>80</v>
      </c>
      <c r="AV19" s="256" t="str">
        <f>IF(ISBLANK(Výsledky!$JO$3),"",Výsledky!JO69)</f>
        <v/>
      </c>
      <c r="AW19" s="256" t="str">
        <f>IF(ISBLANK(Výsledky!$JV$3),"",Výsledky!JV69)</f>
        <v>-</v>
      </c>
      <c r="AX19" s="256" t="str">
        <f>IF(ISBLANK(Výsledky!$KC$3),"",Výsledky!KC69)</f>
        <v/>
      </c>
      <c r="AY19" s="256">
        <f>IF(ISBLANK(Výsledky!$KJ$3),"",Výsledky!KJ69)</f>
        <v>40</v>
      </c>
      <c r="AZ19" s="256">
        <f>IF(ISBLANK(Výsledky!$KQ$3),"",Výsledky!KQ69)</f>
        <v>0</v>
      </c>
      <c r="BA19" s="256" t="str">
        <f>IF(ISBLANK(Výsledky!$KX$3),"",Výsledky!KX69)</f>
        <v/>
      </c>
      <c r="BB19" s="256" t="str">
        <f>IF(ISBLANK(Výsledky!$LE$3),"",Výsledky!LE69)</f>
        <v/>
      </c>
      <c r="BC19" s="256" t="str">
        <f>IF(ISBLANK(Výsledky!$LL$3),"",Výsledky!LL69)</f>
        <v/>
      </c>
      <c r="BD19" s="256" t="str">
        <f>IF(ISBLANK(Výsledky!$LS$3),"",Výsledky!LS69)</f>
        <v/>
      </c>
      <c r="BE19" s="256" t="str">
        <f>IF(ISBLANK(Výsledky!$LZ$3),"",Výsledky!LZ69)</f>
        <v/>
      </c>
      <c r="BF19" s="256" t="str">
        <f>IF(ISBLANK(Výsledky!$MG$3),"",Výsledky!MG69)</f>
        <v/>
      </c>
      <c r="BG19" s="256" t="str">
        <f>IF(ISBLANK(Výsledky!$MN$3),"",Výsledky!MN69)</f>
        <v/>
      </c>
      <c r="BH19" s="256" t="str">
        <f>IF(ISBLANK(Výsledky!$MU$3),"",Výsledky!MU69)</f>
        <v/>
      </c>
      <c r="BI19" s="256" t="str">
        <f>IF(ISBLANK(Výsledky!$NB$3),"",Výsledky!NB69)</f>
        <v/>
      </c>
      <c r="BJ19" s="256" t="str">
        <f>IF(ISBLANK(Výsledky!$NI$3),"",Výsledky!NI69)</f>
        <v/>
      </c>
      <c r="BK19" s="256" t="str">
        <f>IF(ISBLANK(Výsledky!$NP$3),"",Výsledky!NP69)</f>
        <v/>
      </c>
      <c r="BL19" s="256" t="str">
        <f>IF(ISBLANK(Výsledky!$NW$3),"",Výsledky!NW69)</f>
        <v/>
      </c>
      <c r="BM19" s="256" t="str">
        <f>IF(ISBLANK(Výsledky!$OD$3),"",Výsledky!OD69)</f>
        <v/>
      </c>
      <c r="BN19" s="256" t="str">
        <f>IF(ISBLANK(Výsledky!$OK$3),"",Výsledky!OK69)</f>
        <v/>
      </c>
      <c r="BO19" s="256" t="str">
        <f>IF(ISBLANK(Výsledky!$OR$3),"",Výsledky!OR69)</f>
        <v/>
      </c>
      <c r="BP19" s="256" t="str">
        <f>IF(ISBLANK(Výsledky!$OY$3),"",Výsledky!OY69)</f>
        <v/>
      </c>
      <c r="BQ19" s="256" t="str">
        <f>IF(ISBLANK(Výsledky!$PF$3),"",Výsledky!PF69)</f>
        <v/>
      </c>
      <c r="BR19" s="256" t="str">
        <f>IF(ISBLANK(Výsledky!$PM$3),"",Výsledky!PM69)</f>
        <v/>
      </c>
      <c r="BS19" s="256" t="str">
        <f>IF(ISBLANK(Výsledky!$PT$3),"",Výsledky!PT69)</f>
        <v/>
      </c>
      <c r="BT19" s="256" t="str">
        <f>IF(ISBLANK(Výsledky!$QA$3),"",Výsledky!QA69)</f>
        <v/>
      </c>
      <c r="BU19" s="256" t="str">
        <f>IF(ISBLANK(Výsledky!$QH$3),"",Výsledky!QH69)</f>
        <v/>
      </c>
      <c r="BV19" s="256" t="str">
        <f>IF(ISBLANK(Výsledky!$QO$3),"",Výsledky!QO69)</f>
        <v/>
      </c>
      <c r="BW19" s="291" t="str">
        <f>IF(ISBLANK(Výsledky!$QV$3),"",Výsledky!QV69)</f>
        <v/>
      </c>
      <c r="BX19" s="49"/>
      <c r="BY19" s="122"/>
      <c r="BZ19" s="49"/>
      <c r="CA19" s="122"/>
      <c r="CB19" s="371"/>
      <c r="CC19" s="371"/>
      <c r="CD19" s="371"/>
      <c r="CE19" s="371"/>
      <c r="CF19" s="371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3.8">
      <c r="A20" s="1"/>
      <c r="B20" s="240" t="s">
        <v>108</v>
      </c>
      <c r="C20" s="53">
        <f>Tipy!A27</f>
        <v>13</v>
      </c>
      <c r="D20" s="242" t="str">
        <f>IF(Tipy!B27="","",Tipy!B27)</f>
        <v>Jymi</v>
      </c>
      <c r="E20" s="51">
        <f>SUM(F20:J20)</f>
        <v>1320</v>
      </c>
      <c r="F20" s="246">
        <f>IF(ISBLANK(Výsledky!$I$3),"-",SUM(K20:O20,Q20,S20,U20,V20,X20,Z20,AB20,AC20,AE20:AG20,AI20,AK20:AM20,AP20,AS20:AU20,AW20,AY20,BB20,BD20,BG20:BJ20,BL20,BO20,BP20,BR20,BT20,BU20))</f>
        <v>930</v>
      </c>
      <c r="G20" s="267">
        <f>IF(ISBLANK(Výsledky!$AY$3),"-",SUM(P20,T20,W20,AA20,AD20,AH20,AV20,AX20,BC20,BE20,BK20,BM20,BQ20,BS20,BV20))</f>
        <v>160</v>
      </c>
      <c r="H20" s="268">
        <f>IF(ISBLANK(Výsledky!$BM$3),"-",SUM(R20,Y20,AJ20,AO20,AQ20,AZ20))</f>
        <v>160</v>
      </c>
      <c r="I20" s="247">
        <f>IF(ISBLANK(Výsledky!$GI$3),"-",SUM(AN20,AR20,BA20,BF20,BN20,BW20))</f>
        <v>70</v>
      </c>
      <c r="J20" s="262" t="str">
        <f>IF(ISBLANK(Výsledky!$I$3),"",Výsledky!I33)</f>
        <v>-</v>
      </c>
      <c r="K20" s="265">
        <f>IF(ISBLANK(Výsledky!$P$3),"",Výsledky!P33)</f>
        <v>20</v>
      </c>
      <c r="L20" s="266">
        <f>IF(ISBLANK(Výsledky!$W$3),"",Výsledky!W33)</f>
        <v>80</v>
      </c>
      <c r="M20" s="256">
        <f>IF(ISBLANK(Výsledky!$AD$3),"",Výsledky!AD33)</f>
        <v>50</v>
      </c>
      <c r="N20" s="256">
        <f>IF(ISBLANK(Výsledky!$AK$3),"",Výsledky!AK33)</f>
        <v>0</v>
      </c>
      <c r="O20" s="256">
        <f>IF(ISBLANK(Výsledky!$AR$3),"",Výsledky!AR33)</f>
        <v>0</v>
      </c>
      <c r="P20" s="256">
        <f>IF(ISBLANK(Výsledky!$AY$3),"",Výsledky!AY33)</f>
        <v>20</v>
      </c>
      <c r="Q20" s="256">
        <f>IF(ISBLANK(Výsledky!$BF$3),"",Výsledky!BF33)</f>
        <v>50</v>
      </c>
      <c r="R20" s="256">
        <f>IF(ISBLANK(Výsledky!$BM$3),"",Výsledky!BM33)</f>
        <v>40</v>
      </c>
      <c r="S20" s="256">
        <f>IF(ISBLANK(Výsledky!$BT$3),"",Výsledky!BT33)</f>
        <v>10</v>
      </c>
      <c r="T20" s="256">
        <f>IF(ISBLANK(Výsledky!$CA$3),"",Výsledky!CA33)</f>
        <v>20</v>
      </c>
      <c r="U20" s="256">
        <f>IF(ISBLANK(Výsledky!$CH$3),"",Výsledky!CH33)</f>
        <v>0</v>
      </c>
      <c r="V20" s="256">
        <f>IF(ISBLANK(Výsledky!$CO$3),"",Výsledky!CO33)</f>
        <v>40</v>
      </c>
      <c r="W20" s="256">
        <f>IF(ISBLANK(Výsledky!$CV$3),"",Výsledky!CV33)</f>
        <v>40</v>
      </c>
      <c r="X20" s="256">
        <f>IF(ISBLANK(Výsledky!$DC$3),"",Výsledky!DC33)</f>
        <v>70</v>
      </c>
      <c r="Y20" s="256">
        <f>IF(ISBLANK(Výsledky!$DJ$3),"",Výsledky!DJ33)</f>
        <v>50</v>
      </c>
      <c r="Z20" s="256">
        <f>IF(ISBLANK(Výsledky!$DQ$3),"",Výsledky!DQ33)</f>
        <v>0</v>
      </c>
      <c r="AA20" s="256" t="str">
        <f>IF(ISBLANK(Výsledky!$DX$3),"",Výsledky!DX33)</f>
        <v>-</v>
      </c>
      <c r="AB20" s="256">
        <f>IF(ISBLANK(Výsledky!$EE$3),"",Výsledky!EE33)</f>
        <v>50</v>
      </c>
      <c r="AC20" s="256">
        <f>IF(ISBLANK(Výsledky!$EL$3),"",Výsledky!EL33)</f>
        <v>20</v>
      </c>
      <c r="AD20" s="256">
        <f>IF(ISBLANK(Výsledky!$ES$3),"",Výsledky!ES33)</f>
        <v>80</v>
      </c>
      <c r="AE20" s="256">
        <f>IF(ISBLANK(Výsledky!$EZ$3),"",Výsledky!EZ33)</f>
        <v>20</v>
      </c>
      <c r="AF20" s="256">
        <f>IF(ISBLANK(Výsledky!$FG$3),"",Výsledky!FG33)</f>
        <v>20</v>
      </c>
      <c r="AG20" s="256">
        <f>IF(ISBLANK(Výsledky!$FN$3),"",Výsledky!FN33)</f>
        <v>50</v>
      </c>
      <c r="AH20" s="256">
        <f>IF(ISBLANK(Výsledky!$FU$3),"",Výsledky!FU33)</f>
        <v>0</v>
      </c>
      <c r="AI20" s="256">
        <f>IF(ISBLANK(Výsledky!$GB$3),"",Výsledky!GB33)</f>
        <v>0</v>
      </c>
      <c r="AJ20" s="256" t="str">
        <f>IF(ISBLANK(Výsledky!$GI$3),"",Výsledky!GI33)</f>
        <v>-</v>
      </c>
      <c r="AK20" s="256">
        <f>IF(ISBLANK(Výsledky!$GP$3),"",Výsledky!GP33)</f>
        <v>110</v>
      </c>
      <c r="AL20" s="256">
        <f>IF(ISBLANK(Výsledky!$GW$3),"",Výsledky!GW33)</f>
        <v>20</v>
      </c>
      <c r="AM20" s="256">
        <f>IF(ISBLANK(Výsledky!$HD$3),"",Výsledky!HD33)</f>
        <v>40</v>
      </c>
      <c r="AN20" s="256">
        <f>IF(ISBLANK(Výsledky!$HK$3),"",Výsledky!HK33)</f>
        <v>30</v>
      </c>
      <c r="AO20" s="256">
        <f>IF(ISBLANK(Výsledky!$HR$3),"",Výsledky!HR33)</f>
        <v>50</v>
      </c>
      <c r="AP20" s="256">
        <f>IF(ISBLANK(Výsledky!$HY$3),"",Výsledky!HY33)</f>
        <v>50</v>
      </c>
      <c r="AQ20" s="256">
        <f>IF(ISBLANK(Výsledky!$IF$3),"",Výsledky!IF33)</f>
        <v>20</v>
      </c>
      <c r="AR20" s="256">
        <f>IF(ISBLANK(Výsledky!$IM$3),"",Výsledky!IM33)</f>
        <v>40</v>
      </c>
      <c r="AS20" s="256">
        <f>IF(ISBLANK(Výsledky!$IT$3),"",Výsledky!IT33)</f>
        <v>70</v>
      </c>
      <c r="AT20" s="256">
        <f>IF(ISBLANK(Výsledky!$JA$3),"",Výsledky!JA33)</f>
        <v>0</v>
      </c>
      <c r="AU20" s="256">
        <f>IF(ISBLANK(Výsledky!$JH$3),"",Výsledky!JH33)</f>
        <v>80</v>
      </c>
      <c r="AV20" s="256" t="str">
        <f>IF(ISBLANK(Výsledky!$JO$3),"",Výsledky!JO33)</f>
        <v/>
      </c>
      <c r="AW20" s="256">
        <f>IF(ISBLANK(Výsledky!$JV$3),"",Výsledky!JV33)</f>
        <v>20</v>
      </c>
      <c r="AX20" s="256" t="str">
        <f>IF(ISBLANK(Výsledky!$KC$3),"",Výsledky!KC33)</f>
        <v/>
      </c>
      <c r="AY20" s="256">
        <f>IF(ISBLANK(Výsledky!$KJ$3),"",Výsledky!KJ33)</f>
        <v>60</v>
      </c>
      <c r="AZ20" s="256">
        <f>IF(ISBLANK(Výsledky!$KQ$3),"",Výsledky!KQ33)</f>
        <v>0</v>
      </c>
      <c r="BA20" s="256" t="str">
        <f>IF(ISBLANK(Výsledky!$KX$3),"",Výsledky!KX33)</f>
        <v/>
      </c>
      <c r="BB20" s="256" t="str">
        <f>IF(ISBLANK(Výsledky!$LE$3),"",Výsledky!LE33)</f>
        <v/>
      </c>
      <c r="BC20" s="256" t="str">
        <f>IF(ISBLANK(Výsledky!$LL$3),"",Výsledky!LL33)</f>
        <v/>
      </c>
      <c r="BD20" s="256" t="str">
        <f>IF(ISBLANK(Výsledky!$LS$3),"",Výsledky!LS33)</f>
        <v/>
      </c>
      <c r="BE20" s="256" t="str">
        <f>IF(ISBLANK(Výsledky!$LZ$3),"",Výsledky!LZ33)</f>
        <v/>
      </c>
      <c r="BF20" s="256" t="str">
        <f>IF(ISBLANK(Výsledky!$MG$3),"",Výsledky!MG33)</f>
        <v/>
      </c>
      <c r="BG20" s="256" t="str">
        <f>IF(ISBLANK(Výsledky!$MN$3),"",Výsledky!MN33)</f>
        <v/>
      </c>
      <c r="BH20" s="256" t="str">
        <f>IF(ISBLANK(Výsledky!$MU$3),"",Výsledky!MU33)</f>
        <v/>
      </c>
      <c r="BI20" s="256" t="str">
        <f>IF(ISBLANK(Výsledky!$NB$3),"",Výsledky!NB33)</f>
        <v/>
      </c>
      <c r="BJ20" s="256" t="str">
        <f>IF(ISBLANK(Výsledky!$NI$3),"",Výsledky!NI33)</f>
        <v/>
      </c>
      <c r="BK20" s="256" t="str">
        <f>IF(ISBLANK(Výsledky!$NP$3),"",Výsledky!NP33)</f>
        <v/>
      </c>
      <c r="BL20" s="256" t="str">
        <f>IF(ISBLANK(Výsledky!$NW$3),"",Výsledky!NW33)</f>
        <v/>
      </c>
      <c r="BM20" s="256" t="str">
        <f>IF(ISBLANK(Výsledky!$OD$3),"",Výsledky!OD33)</f>
        <v/>
      </c>
      <c r="BN20" s="256" t="str">
        <f>IF(ISBLANK(Výsledky!$OK$3),"",Výsledky!OK33)</f>
        <v/>
      </c>
      <c r="BO20" s="256" t="str">
        <f>IF(ISBLANK(Výsledky!$OR$3),"",Výsledky!OR33)</f>
        <v/>
      </c>
      <c r="BP20" s="256" t="str">
        <f>IF(ISBLANK(Výsledky!$OY$3),"",Výsledky!OY33)</f>
        <v/>
      </c>
      <c r="BQ20" s="256" t="str">
        <f>IF(ISBLANK(Výsledky!$PF$3),"",Výsledky!PF33)</f>
        <v/>
      </c>
      <c r="BR20" s="256" t="str">
        <f>IF(ISBLANK(Výsledky!$PM$3),"",Výsledky!PM33)</f>
        <v/>
      </c>
      <c r="BS20" s="256" t="str">
        <f>IF(ISBLANK(Výsledky!$PT$3),"",Výsledky!PT33)</f>
        <v/>
      </c>
      <c r="BT20" s="256" t="str">
        <f>IF(ISBLANK(Výsledky!$QA$3),"",Výsledky!QA33)</f>
        <v/>
      </c>
      <c r="BU20" s="256" t="str">
        <f>IF(ISBLANK(Výsledky!$QH$3),"",Výsledky!QH33)</f>
        <v/>
      </c>
      <c r="BV20" s="256" t="str">
        <f>IF(ISBLANK(Výsledky!$QO$3),"",Výsledky!QO33)</f>
        <v/>
      </c>
      <c r="BW20" s="291" t="str">
        <f>IF(ISBLANK(Výsledky!$QV$3),"",Výsledky!QV33)</f>
        <v/>
      </c>
      <c r="BX20" s="49"/>
      <c r="BY20" s="122"/>
      <c r="BZ20" s="49"/>
      <c r="CA20" s="122"/>
      <c r="CB20" s="371"/>
      <c r="CC20" s="371"/>
      <c r="CD20" s="371"/>
      <c r="CE20" s="371"/>
      <c r="CF20" s="371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3.8">
      <c r="A21" s="1"/>
      <c r="B21" s="240" t="s">
        <v>109</v>
      </c>
      <c r="C21" s="53">
        <f>Tipy!A6</f>
        <v>30</v>
      </c>
      <c r="D21" s="242" t="str">
        <f>IF(Tipy!B6="","",Tipy!B6)</f>
        <v>30milo</v>
      </c>
      <c r="E21" s="51">
        <f>SUM(F21:J21)</f>
        <v>1310</v>
      </c>
      <c r="F21" s="246">
        <f>IF(ISBLANK(Výsledky!$I$3),"-",SUM(K21:O21,Q21,S21,U21,V21,X21,Z21,AB21,AC21,AE21:AG21,AI21,AK21:AM21,AP21,AS21:AU21,AW21,AY21,BB21,BD21,BG21:BJ21,BL21,BO21,BP21,BR21,BT21,BU21))</f>
        <v>940</v>
      </c>
      <c r="G21" s="267">
        <f>IF(ISBLANK(Výsledky!$AY$3),"-",SUM(P21,T21,W21,AA21,AD21,AH21,AV21,AX21,BC21,BE21,BK21,BM21,BQ21,BS21,BV21))</f>
        <v>130</v>
      </c>
      <c r="H21" s="268">
        <f>IF(ISBLANK(Výsledky!$BM$3),"-",SUM(R21,Y21,AJ21,AO21,AQ21,AZ21))</f>
        <v>220</v>
      </c>
      <c r="I21" s="247">
        <f>IF(ISBLANK(Výsledky!$GI$3),"-",SUM(AN21,AR21,BA21,BF21,BN21,BW21))</f>
        <v>20</v>
      </c>
      <c r="J21" s="262" t="str">
        <f>IF(ISBLANK(Výsledky!$I$3),"",Výsledky!I12)</f>
        <v>-</v>
      </c>
      <c r="K21" s="265">
        <f>IF(ISBLANK(Výsledky!$P$3),"",Výsledky!P12)</f>
        <v>0</v>
      </c>
      <c r="L21" s="266">
        <f>IF(ISBLANK(Výsledky!$W$3),"",Výsledky!W12)</f>
        <v>40</v>
      </c>
      <c r="M21" s="256">
        <f>IF(ISBLANK(Výsledky!$AD$3),"",Výsledky!AD12)</f>
        <v>40</v>
      </c>
      <c r="N21" s="256">
        <f>IF(ISBLANK(Výsledky!$AK$3),"",Výsledky!AK12)</f>
        <v>20</v>
      </c>
      <c r="O21" s="256">
        <f>IF(ISBLANK(Výsledky!$AR$3),"",Výsledky!AR12)</f>
        <v>50</v>
      </c>
      <c r="P21" s="256">
        <f>IF(ISBLANK(Výsledky!$AY$3),"",Výsledky!AY12)</f>
        <v>40</v>
      </c>
      <c r="Q21" s="256">
        <f>IF(ISBLANK(Výsledky!$BF$3),"",Výsledky!BF12)</f>
        <v>50</v>
      </c>
      <c r="R21" s="256">
        <f>IF(ISBLANK(Výsledky!$BM$3),"",Výsledky!BM12)</f>
        <v>80</v>
      </c>
      <c r="S21" s="256">
        <f>IF(ISBLANK(Výsledky!$BT$3),"",Výsledky!BT12)</f>
        <v>0</v>
      </c>
      <c r="T21" s="256">
        <f>IF(ISBLANK(Výsledky!$CA$3),"",Výsledky!CA12)</f>
        <v>20</v>
      </c>
      <c r="U21" s="256">
        <f>IF(ISBLANK(Výsledky!$CH$3),"",Výsledky!CH12)</f>
        <v>30</v>
      </c>
      <c r="V21" s="256">
        <f>IF(ISBLANK(Výsledky!$CO$3),"",Výsledky!CO12)</f>
        <v>80</v>
      </c>
      <c r="W21" s="256">
        <f>IF(ISBLANK(Výsledky!$CV$3),"",Výsledky!CV12)</f>
        <v>50</v>
      </c>
      <c r="X21" s="256">
        <f>IF(ISBLANK(Výsledky!$DC$3),"",Výsledky!DC12)</f>
        <v>50</v>
      </c>
      <c r="Y21" s="256">
        <f>IF(ISBLANK(Výsledky!$DJ$3),"",Výsledky!DJ12)</f>
        <v>60</v>
      </c>
      <c r="Z21" s="256">
        <f>IF(ISBLANK(Výsledky!$DQ$3),"",Výsledky!DQ12)</f>
        <v>0</v>
      </c>
      <c r="AA21" s="256">
        <f>IF(ISBLANK(Výsledky!$DX$3),"",Výsledky!DX12)</f>
        <v>0</v>
      </c>
      <c r="AB21" s="256">
        <f>IF(ISBLANK(Výsledky!$EE$3),"",Výsledky!EE12)</f>
        <v>60</v>
      </c>
      <c r="AC21" s="256">
        <f>IF(ISBLANK(Výsledky!$EL$3),"",Výsledky!EL12)</f>
        <v>30</v>
      </c>
      <c r="AD21" s="256">
        <f>IF(ISBLANK(Výsledky!$ES$3),"",Výsledky!ES12)</f>
        <v>20</v>
      </c>
      <c r="AE21" s="256">
        <f>IF(ISBLANK(Výsledky!$EZ$3),"",Výsledky!EZ12)</f>
        <v>80</v>
      </c>
      <c r="AF21" s="256">
        <f>IF(ISBLANK(Výsledky!$FG$3),"",Výsledky!FG12)</f>
        <v>70</v>
      </c>
      <c r="AG21" s="256">
        <f>IF(ISBLANK(Výsledky!$FN$3),"",Výsledky!FN12)</f>
        <v>40</v>
      </c>
      <c r="AH21" s="256">
        <f>IF(ISBLANK(Výsledky!$FU$3),"",Výsledky!FU12)</f>
        <v>0</v>
      </c>
      <c r="AI21" s="256">
        <f>IF(ISBLANK(Výsledky!$GB$3),"",Výsledky!GB12)</f>
        <v>0</v>
      </c>
      <c r="AJ21" s="256">
        <f>IF(ISBLANK(Výsledky!$GI$3),"",Výsledky!GI12)</f>
        <v>20</v>
      </c>
      <c r="AK21" s="256">
        <f>IF(ISBLANK(Výsledky!$GP$3),"",Výsledky!GP12)</f>
        <v>0</v>
      </c>
      <c r="AL21" s="256">
        <f>IF(ISBLANK(Výsledky!$GW$3),"",Výsledky!GW12)</f>
        <v>40</v>
      </c>
      <c r="AM21" s="256">
        <f>IF(ISBLANK(Výsledky!$HD$3),"",Výsledky!HD12)</f>
        <v>60</v>
      </c>
      <c r="AN21" s="256">
        <f>IF(ISBLANK(Výsledky!$HK$3),"",Výsledky!HK12)</f>
        <v>20</v>
      </c>
      <c r="AO21" s="256">
        <f>IF(ISBLANK(Výsledky!$HR$3),"",Výsledky!HR12)</f>
        <v>40</v>
      </c>
      <c r="AP21" s="256">
        <f>IF(ISBLANK(Výsledky!$HY$3),"",Výsledky!HY12)</f>
        <v>40</v>
      </c>
      <c r="AQ21" s="256">
        <f>IF(ISBLANK(Výsledky!$IF$3),"",Výsledky!IF12)</f>
        <v>20</v>
      </c>
      <c r="AR21" s="256" t="str">
        <f>IF(ISBLANK(Výsledky!$IM$3),"",Výsledky!IM12)</f>
        <v>-</v>
      </c>
      <c r="AS21" s="256">
        <f>IF(ISBLANK(Výsledky!$IT$3),"",Výsledky!IT12)</f>
        <v>40</v>
      </c>
      <c r="AT21" s="256">
        <f>IF(ISBLANK(Výsledky!$JA$3),"",Výsledky!JA12)</f>
        <v>0</v>
      </c>
      <c r="AU21" s="256">
        <f>IF(ISBLANK(Výsledky!$JH$3),"",Výsledky!JH12)</f>
        <v>40</v>
      </c>
      <c r="AV21" s="256" t="str">
        <f>IF(ISBLANK(Výsledky!$JO$3),"",Výsledky!JO12)</f>
        <v/>
      </c>
      <c r="AW21" s="256">
        <f>IF(ISBLANK(Výsledky!$JV$3),"",Výsledky!JV12)</f>
        <v>40</v>
      </c>
      <c r="AX21" s="256" t="str">
        <f>IF(ISBLANK(Výsledky!$KC$3),"",Výsledky!KC12)</f>
        <v/>
      </c>
      <c r="AY21" s="256">
        <f>IF(ISBLANK(Výsledky!$KJ$3),"",Výsledky!KJ12)</f>
        <v>40</v>
      </c>
      <c r="AZ21" s="256">
        <f>IF(ISBLANK(Výsledky!$KQ$3),"",Výsledky!KQ12)</f>
        <v>0</v>
      </c>
      <c r="BA21" s="256" t="str">
        <f>IF(ISBLANK(Výsledky!$KX$3),"",Výsledky!KX12)</f>
        <v/>
      </c>
      <c r="BB21" s="256" t="str">
        <f>IF(ISBLANK(Výsledky!$LE$3),"",Výsledky!LE12)</f>
        <v/>
      </c>
      <c r="BC21" s="256" t="str">
        <f>IF(ISBLANK(Výsledky!$LL$3),"",Výsledky!LL12)</f>
        <v/>
      </c>
      <c r="BD21" s="256" t="str">
        <f>IF(ISBLANK(Výsledky!$LS$3),"",Výsledky!LS12)</f>
        <v/>
      </c>
      <c r="BE21" s="256" t="str">
        <f>IF(ISBLANK(Výsledky!$LZ$3),"",Výsledky!LZ12)</f>
        <v/>
      </c>
      <c r="BF21" s="256" t="str">
        <f>IF(ISBLANK(Výsledky!$MG$3),"",Výsledky!MG12)</f>
        <v/>
      </c>
      <c r="BG21" s="256" t="str">
        <f>IF(ISBLANK(Výsledky!$MN$3),"",Výsledky!MN12)</f>
        <v/>
      </c>
      <c r="BH21" s="256" t="str">
        <f>IF(ISBLANK(Výsledky!$MU$3),"",Výsledky!MU12)</f>
        <v/>
      </c>
      <c r="BI21" s="256" t="str">
        <f>IF(ISBLANK(Výsledky!$NB$3),"",Výsledky!NB12)</f>
        <v/>
      </c>
      <c r="BJ21" s="256" t="str">
        <f>IF(ISBLANK(Výsledky!$NI$3),"",Výsledky!NI12)</f>
        <v/>
      </c>
      <c r="BK21" s="256" t="str">
        <f>IF(ISBLANK(Výsledky!$NP$3),"",Výsledky!NP12)</f>
        <v/>
      </c>
      <c r="BL21" s="256" t="str">
        <f>IF(ISBLANK(Výsledky!$NW$3),"",Výsledky!NW12)</f>
        <v/>
      </c>
      <c r="BM21" s="256" t="str">
        <f>IF(ISBLANK(Výsledky!$OD$3),"",Výsledky!OD12)</f>
        <v/>
      </c>
      <c r="BN21" s="256" t="str">
        <f>IF(ISBLANK(Výsledky!$OK$3),"",Výsledky!OK12)</f>
        <v/>
      </c>
      <c r="BO21" s="256" t="str">
        <f>IF(ISBLANK(Výsledky!$OR$3),"",Výsledky!OR12)</f>
        <v/>
      </c>
      <c r="BP21" s="256" t="str">
        <f>IF(ISBLANK(Výsledky!$OY$3),"",Výsledky!OY12)</f>
        <v/>
      </c>
      <c r="BQ21" s="256" t="str">
        <f>IF(ISBLANK(Výsledky!$PF$3),"",Výsledky!PF12)</f>
        <v/>
      </c>
      <c r="BR21" s="256" t="str">
        <f>IF(ISBLANK(Výsledky!$PM$3),"",Výsledky!PM12)</f>
        <v/>
      </c>
      <c r="BS21" s="256" t="str">
        <f>IF(ISBLANK(Výsledky!$PT$3),"",Výsledky!PT12)</f>
        <v/>
      </c>
      <c r="BT21" s="256" t="str">
        <f>IF(ISBLANK(Výsledky!$QA$3),"",Výsledky!QA12)</f>
        <v/>
      </c>
      <c r="BU21" s="256" t="str">
        <f>IF(ISBLANK(Výsledky!$QH$3),"",Výsledky!QH12)</f>
        <v/>
      </c>
      <c r="BV21" s="256" t="str">
        <f>IF(ISBLANK(Výsledky!$QO$3),"",Výsledky!QO12)</f>
        <v/>
      </c>
      <c r="BW21" s="291" t="str">
        <f>IF(ISBLANK(Výsledky!$QV$3),"",Výsledky!QV12)</f>
        <v/>
      </c>
      <c r="BX21" s="49"/>
      <c r="BY21" s="122"/>
      <c r="BZ21" s="49"/>
      <c r="CA21" s="122"/>
      <c r="CB21" s="371"/>
      <c r="CC21" s="371"/>
      <c r="CD21" s="371"/>
      <c r="CE21" s="371"/>
      <c r="CF21" s="371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3.8">
      <c r="A22" s="1"/>
      <c r="B22" s="240" t="s">
        <v>110</v>
      </c>
      <c r="C22" s="53">
        <f>Tipy!A78</f>
        <v>10</v>
      </c>
      <c r="D22" s="242" t="str">
        <f>IF(Tipy!B78="","",Tipy!B78)</f>
        <v>xO2</v>
      </c>
      <c r="E22" s="51">
        <f>SUM(F22:J22)</f>
        <v>1300</v>
      </c>
      <c r="F22" s="246">
        <f>IF(ISBLANK(Výsledky!$I$3),"-",SUM(K22:O22,Q22,S22,U22,V22,X22,Z22,AB22,AC22,AE22:AG22,AI22,AK22:AM22,AP22,AS22:AU22,AW22,AY22,BB22,BD22,BG22:BJ22,BL22,BO22,BP22,BR22,BT22,BU22))</f>
        <v>880</v>
      </c>
      <c r="G22" s="267">
        <f>IF(ISBLANK(Výsledky!$AY$3),"-",SUM(P22,T22,W22,AA22,AD22,AH22,AV22,AX22,BC22,BE22,BK22,BM22,BQ22,BS22,BV22))</f>
        <v>180</v>
      </c>
      <c r="H22" s="268">
        <f>IF(ISBLANK(Výsledky!$BM$3),"-",SUM(R22,Y22,AJ22,AO22,AQ22,AZ22))</f>
        <v>200</v>
      </c>
      <c r="I22" s="247">
        <f>IF(ISBLANK(Výsledky!$GI$3),"-",SUM(AN22,AR22,BA22,BF22,BN22,BW22))</f>
        <v>40</v>
      </c>
      <c r="J22" s="262" t="str">
        <f>IF(ISBLANK(Výsledky!$I$3),"",Výsledky!I82)</f>
        <v>-</v>
      </c>
      <c r="K22" s="265">
        <f>IF(ISBLANK(Výsledky!$P$3),"",Výsledky!P84)</f>
        <v>0</v>
      </c>
      <c r="L22" s="266">
        <f>IF(ISBLANK(Výsledky!$W$3),"",Výsledky!W84)</f>
        <v>40</v>
      </c>
      <c r="M22" s="256">
        <f>IF(ISBLANK(Výsledky!$AD$3),"",Výsledky!AD84)</f>
        <v>70</v>
      </c>
      <c r="N22" s="256">
        <f>IF(ISBLANK(Výsledky!$AK$3),"",Výsledky!AK84)</f>
        <v>30</v>
      </c>
      <c r="O22" s="256">
        <f>IF(ISBLANK(Výsledky!$AR$3),"",Výsledky!AR84)</f>
        <v>80</v>
      </c>
      <c r="P22" s="256">
        <f>IF(ISBLANK(Výsledky!$AY$3),"",Výsledky!AY84)</f>
        <v>50</v>
      </c>
      <c r="Q22" s="256">
        <f>IF(ISBLANK(Výsledky!$BF$3),"",Výsledky!BF84)</f>
        <v>80</v>
      </c>
      <c r="R22" s="256">
        <f>IF(ISBLANK(Výsledky!$BM$3),"",Výsledky!BM84)</f>
        <v>80</v>
      </c>
      <c r="S22" s="256">
        <f>IF(ISBLANK(Výsledky!$BT$3),"",Výsledky!BT84)</f>
        <v>0</v>
      </c>
      <c r="T22" s="256">
        <f>IF(ISBLANK(Výsledky!$CA$3),"",Výsledky!CA84)</f>
        <v>40</v>
      </c>
      <c r="U22" s="256">
        <f>IF(ISBLANK(Výsledky!$CH$3),"",Výsledky!CH84)</f>
        <v>0</v>
      </c>
      <c r="V22" s="256">
        <f>IF(ISBLANK(Výsledky!$CO$3),"",Výsledky!CO84)</f>
        <v>40</v>
      </c>
      <c r="W22" s="256">
        <f>IF(ISBLANK(Výsledky!$CV$3),"",Výsledky!CV84)</f>
        <v>40</v>
      </c>
      <c r="X22" s="256">
        <f>IF(ISBLANK(Výsledky!$DC$3),"",Výsledky!DC84)</f>
        <v>100</v>
      </c>
      <c r="Y22" s="256">
        <f>IF(ISBLANK(Výsledky!$DJ$3),"",Výsledky!DJ84)</f>
        <v>70</v>
      </c>
      <c r="Z22" s="256">
        <f>IF(ISBLANK(Výsledky!$DQ$3),"",Výsledky!DQ84)</f>
        <v>0</v>
      </c>
      <c r="AA22" s="256">
        <f>IF(ISBLANK(Výsledky!$DX$3),"",Výsledky!DX84)</f>
        <v>0</v>
      </c>
      <c r="AB22" s="256">
        <f>IF(ISBLANK(Výsledky!$EE$3),"",Výsledky!EE84)</f>
        <v>30</v>
      </c>
      <c r="AC22" s="256">
        <f>IF(ISBLANK(Výsledky!$EL$3),"",Výsledky!EL84)</f>
        <v>40</v>
      </c>
      <c r="AD22" s="256">
        <f>IF(ISBLANK(Výsledky!$ES$3),"",Výsledky!ES84)</f>
        <v>50</v>
      </c>
      <c r="AE22" s="256">
        <f>IF(ISBLANK(Výsledky!$EZ$3),"",Výsledky!EZ84)</f>
        <v>40</v>
      </c>
      <c r="AF22" s="256">
        <f>IF(ISBLANK(Výsledky!$FG$3),"",Výsledky!FG84)</f>
        <v>20</v>
      </c>
      <c r="AG22" s="256">
        <f>IF(ISBLANK(Výsledky!$FN$3),"",Výsledky!FN84)</f>
        <v>50</v>
      </c>
      <c r="AH22" s="256">
        <f>IF(ISBLANK(Výsledky!$FU$3),"",Výsledky!FU84)</f>
        <v>0</v>
      </c>
      <c r="AI22" s="256">
        <f>IF(ISBLANK(Výsledky!$GB$3),"",Výsledky!GB84)</f>
        <v>0</v>
      </c>
      <c r="AJ22" s="256">
        <f>IF(ISBLANK(Výsledky!$GI$3),"",Výsledky!GI84)</f>
        <v>20</v>
      </c>
      <c r="AK22" s="256">
        <f>IF(ISBLANK(Výsledky!$GP$3),"",Výsledky!GP84)</f>
        <v>0</v>
      </c>
      <c r="AL22" s="256">
        <f>IF(ISBLANK(Výsledky!$GW$3),"",Výsledky!GW84)</f>
        <v>40</v>
      </c>
      <c r="AM22" s="256">
        <f>IF(ISBLANK(Výsledky!$HD$3),"",Výsledky!HD84)</f>
        <v>40</v>
      </c>
      <c r="AN22" s="256">
        <f>IF(ISBLANK(Výsledky!$HK$3),"",Výsledky!HK84)</f>
        <v>0</v>
      </c>
      <c r="AO22" s="256">
        <f>IF(ISBLANK(Výsledky!$HR$3),"",Výsledky!HR84)</f>
        <v>30</v>
      </c>
      <c r="AP22" s="256">
        <f>IF(ISBLANK(Výsledky!$HY$3),"",Výsledky!HY84)</f>
        <v>40</v>
      </c>
      <c r="AQ22" s="256">
        <f>IF(ISBLANK(Výsledky!$IF$3),"",Výsledky!IF84)</f>
        <v>0</v>
      </c>
      <c r="AR22" s="256">
        <f>IF(ISBLANK(Výsledky!$IM$3),"",Výsledky!IM84)</f>
        <v>40</v>
      </c>
      <c r="AS22" s="256" t="str">
        <f>IF(ISBLANK(Výsledky!$IT$3),"",Výsledky!IT84)</f>
        <v>-</v>
      </c>
      <c r="AT22" s="256">
        <f>IF(ISBLANK(Výsledky!$JA$3),"",Výsledky!JA84)</f>
        <v>0</v>
      </c>
      <c r="AU22" s="256">
        <f>IF(ISBLANK(Výsledky!$JH$3),"",Výsledky!JH84)</f>
        <v>50</v>
      </c>
      <c r="AV22" s="256" t="str">
        <f>IF(ISBLANK(Výsledky!$JO$3),"",Výsledky!JO84)</f>
        <v/>
      </c>
      <c r="AW22" s="256">
        <f>IF(ISBLANK(Výsledky!$JV$3),"",Výsledky!JV84)</f>
        <v>50</v>
      </c>
      <c r="AX22" s="256" t="str">
        <f>IF(ISBLANK(Výsledky!$KC$3),"",Výsledky!KC84)</f>
        <v/>
      </c>
      <c r="AY22" s="256">
        <f>IF(ISBLANK(Výsledky!$KJ$3),"",Výsledky!KJ84)</f>
        <v>40</v>
      </c>
      <c r="AZ22" s="256">
        <f>IF(ISBLANK(Výsledky!$KQ$3),"",Výsledky!KQ84)</f>
        <v>0</v>
      </c>
      <c r="BA22" s="256" t="str">
        <f>IF(ISBLANK(Výsledky!$KX$3),"",Výsledky!KX84)</f>
        <v/>
      </c>
      <c r="BB22" s="256" t="str">
        <f>IF(ISBLANK(Výsledky!$LE$3),"",Výsledky!LE84)</f>
        <v/>
      </c>
      <c r="BC22" s="256" t="str">
        <f>IF(ISBLANK(Výsledky!$LL$3),"",Výsledky!LL84)</f>
        <v/>
      </c>
      <c r="BD22" s="256" t="str">
        <f>IF(ISBLANK(Výsledky!$LS$3),"",Výsledky!LS84)</f>
        <v/>
      </c>
      <c r="BE22" s="256" t="str">
        <f>IF(ISBLANK(Výsledky!$LZ$3),"",Výsledky!LZ84)</f>
        <v/>
      </c>
      <c r="BF22" s="256" t="str">
        <f>IF(ISBLANK(Výsledky!$MG$3),"",Výsledky!MG84)</f>
        <v/>
      </c>
      <c r="BG22" s="256" t="str">
        <f>IF(ISBLANK(Výsledky!$MN$3),"",Výsledky!MN84)</f>
        <v/>
      </c>
      <c r="BH22" s="256" t="str">
        <f>IF(ISBLANK(Výsledky!$MU$3),"",Výsledky!MU84)</f>
        <v/>
      </c>
      <c r="BI22" s="256" t="str">
        <f>IF(ISBLANK(Výsledky!$NB$3),"",Výsledky!NB84)</f>
        <v/>
      </c>
      <c r="BJ22" s="256" t="str">
        <f>IF(ISBLANK(Výsledky!$NI$3),"",Výsledky!NI84)</f>
        <v/>
      </c>
      <c r="BK22" s="256" t="str">
        <f>IF(ISBLANK(Výsledky!$NP$3),"",Výsledky!NP84)</f>
        <v/>
      </c>
      <c r="BL22" s="256" t="str">
        <f>IF(ISBLANK(Výsledky!$NW$3),"",Výsledky!NW84)</f>
        <v/>
      </c>
      <c r="BM22" s="256" t="str">
        <f>IF(ISBLANK(Výsledky!$OD$3),"",Výsledky!OD84)</f>
        <v/>
      </c>
      <c r="BN22" s="256" t="str">
        <f>IF(ISBLANK(Výsledky!$OK$3),"",Výsledky!OK84)</f>
        <v/>
      </c>
      <c r="BO22" s="256" t="str">
        <f>IF(ISBLANK(Výsledky!$OR$3),"",Výsledky!OR84)</f>
        <v/>
      </c>
      <c r="BP22" s="256" t="str">
        <f>IF(ISBLANK(Výsledky!$OY$3),"",Výsledky!OY84)</f>
        <v/>
      </c>
      <c r="BQ22" s="256" t="str">
        <f>IF(ISBLANK(Výsledky!$PF$3),"",Výsledky!PF84)</f>
        <v/>
      </c>
      <c r="BR22" s="256" t="str">
        <f>IF(ISBLANK(Výsledky!$PM$3),"",Výsledky!PM84)</f>
        <v/>
      </c>
      <c r="BS22" s="256" t="str">
        <f>IF(ISBLANK(Výsledky!$PT$3),"",Výsledky!PT84)</f>
        <v/>
      </c>
      <c r="BT22" s="256" t="str">
        <f>IF(ISBLANK(Výsledky!$QA$3),"",Výsledky!QA84)</f>
        <v/>
      </c>
      <c r="BU22" s="256" t="str">
        <f>IF(ISBLANK(Výsledky!$QH$3),"",Výsledky!QH84)</f>
        <v/>
      </c>
      <c r="BV22" s="256" t="str">
        <f>IF(ISBLANK(Výsledky!$QO$3),"",Výsledky!QO84)</f>
        <v/>
      </c>
      <c r="BW22" s="291" t="str">
        <f>IF(ISBLANK(Výsledky!$QV$3),"",Výsledky!QV84)</f>
        <v/>
      </c>
      <c r="BX22" s="49"/>
      <c r="BY22" s="122"/>
      <c r="BZ22" s="49"/>
      <c r="CA22" s="122"/>
      <c r="CB22" s="371"/>
      <c r="CC22" s="371"/>
      <c r="CD22" s="371"/>
      <c r="CE22" s="371"/>
      <c r="CF22" s="371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3.8">
      <c r="A23" s="1"/>
      <c r="B23" s="240" t="s">
        <v>111</v>
      </c>
      <c r="C23" s="53">
        <f>Tipy!A12</f>
        <v>48</v>
      </c>
      <c r="D23" s="242" t="str">
        <f>IF(Tipy!B12="","",Tipy!B12)</f>
        <v>Blakes</v>
      </c>
      <c r="E23" s="51">
        <f>SUM(F23:J23)</f>
        <v>1290</v>
      </c>
      <c r="F23" s="246">
        <f>IF(ISBLANK(Výsledky!$I$3),"-",SUM(K23:O23,Q23,S23,U23,V23,X23,Z23,AB23,AC23,AE23:AG23,AI23,AK23:AM23,AP23,AS23:AU23,AW23,AY23,BB23,BD23,BG23:BJ23,BL23,BO23,BP23,BR23,BT23,BU23))</f>
        <v>930</v>
      </c>
      <c r="G23" s="267">
        <f>IF(ISBLANK(Výsledky!$AY$3),"-",SUM(P23,T23,W23,AA23,AD23,AH23,AV23,AX23,BC23,BE23,BK23,BM23,BQ23,BS23,BV23))</f>
        <v>140</v>
      </c>
      <c r="H23" s="268">
        <f>IF(ISBLANK(Výsledky!$BM$3),"-",SUM(R23,Y23,AJ23,AO23,AQ23,AZ23))</f>
        <v>150</v>
      </c>
      <c r="I23" s="247">
        <f>IF(ISBLANK(Výsledky!$GI$3),"-",SUM(AN23,AR23,BA23,BF23,BN23,BW23))</f>
        <v>70</v>
      </c>
      <c r="J23" s="262" t="str">
        <f>IF(ISBLANK(Výsledky!$I$3),"",Výsledky!I18)</f>
        <v>-</v>
      </c>
      <c r="K23" s="265">
        <f>IF(ISBLANK(Výsledky!$P$3),"",Výsledky!P18)</f>
        <v>80</v>
      </c>
      <c r="L23" s="266">
        <f>IF(ISBLANK(Výsledky!$W$3),"",Výsledky!W18)</f>
        <v>80</v>
      </c>
      <c r="M23" s="256">
        <f>IF(ISBLANK(Výsledky!$AD$3),"",Výsledky!AD18)</f>
        <v>60</v>
      </c>
      <c r="N23" s="256">
        <f>IF(ISBLANK(Výsledky!$AK$3),"",Výsledky!AK18)</f>
        <v>20</v>
      </c>
      <c r="O23" s="256">
        <f>IF(ISBLANK(Výsledky!$AR$3),"",Výsledky!AR18)</f>
        <v>50</v>
      </c>
      <c r="P23" s="256">
        <f>IF(ISBLANK(Výsledky!$AY$3),"",Výsledky!AY18)</f>
        <v>30</v>
      </c>
      <c r="Q23" s="256" t="str">
        <f>IF(ISBLANK(Výsledky!$BF$3),"",Výsledky!BF18)</f>
        <v>-</v>
      </c>
      <c r="R23" s="256">
        <f>IF(ISBLANK(Výsledky!$BM$3),"",Výsledky!BM18)</f>
        <v>40</v>
      </c>
      <c r="S23" s="256">
        <f>IF(ISBLANK(Výsledky!$BT$3),"",Výsledky!BT18)</f>
        <v>0</v>
      </c>
      <c r="T23" s="256">
        <f>IF(ISBLANK(Výsledky!$CA$3),"",Výsledky!CA18)</f>
        <v>20</v>
      </c>
      <c r="U23" s="256">
        <f>IF(ISBLANK(Výsledky!$CH$3),"",Výsledky!CH18)</f>
        <v>10</v>
      </c>
      <c r="V23" s="256">
        <f>IF(ISBLANK(Výsledky!$CO$3),"",Výsledky!CO18)</f>
        <v>20</v>
      </c>
      <c r="W23" s="256">
        <f>IF(ISBLANK(Výsledky!$CV$3),"",Výsledky!CV18)</f>
        <v>40</v>
      </c>
      <c r="X23" s="256">
        <f>IF(ISBLANK(Výsledky!$DC$3),"",Výsledky!DC18)</f>
        <v>50</v>
      </c>
      <c r="Y23" s="256">
        <f>IF(ISBLANK(Výsledky!$DJ$3),"",Výsledky!DJ18)</f>
        <v>60</v>
      </c>
      <c r="Z23" s="256">
        <f>IF(ISBLANK(Výsledky!$DQ$3),"",Výsledky!DQ18)</f>
        <v>0</v>
      </c>
      <c r="AA23" s="256" t="str">
        <f>IF(ISBLANK(Výsledky!$DX$3),"",Výsledky!DX18)</f>
        <v>-</v>
      </c>
      <c r="AB23" s="256">
        <f>IF(ISBLANK(Výsledky!$EE$3),"",Výsledky!EE18)</f>
        <v>0</v>
      </c>
      <c r="AC23" s="256">
        <f>IF(ISBLANK(Výsledky!$EL$3),"",Výsledky!EL18)</f>
        <v>60</v>
      </c>
      <c r="AD23" s="256">
        <f>IF(ISBLANK(Výsledky!$ES$3),"",Výsledky!ES18)</f>
        <v>40</v>
      </c>
      <c r="AE23" s="256">
        <f>IF(ISBLANK(Výsledky!$EZ$3),"",Výsledky!EZ18)</f>
        <v>40</v>
      </c>
      <c r="AF23" s="256">
        <f>IF(ISBLANK(Výsledky!$FG$3),"",Výsledky!FG18)</f>
        <v>20</v>
      </c>
      <c r="AG23" s="256">
        <f>IF(ISBLANK(Výsledky!$FN$3),"",Výsledky!FN18)</f>
        <v>50</v>
      </c>
      <c r="AH23" s="256">
        <f>IF(ISBLANK(Výsledky!$FU$3),"",Výsledky!FU18)</f>
        <v>10</v>
      </c>
      <c r="AI23" s="256">
        <f>IF(ISBLANK(Výsledky!$GB$3),"",Výsledky!GB18)</f>
        <v>0</v>
      </c>
      <c r="AJ23" s="256">
        <f>IF(ISBLANK(Výsledky!$GI$3),"",Výsledky!GI18)</f>
        <v>20</v>
      </c>
      <c r="AK23" s="256">
        <f>IF(ISBLANK(Výsledky!$GP$3),"",Výsledky!GP18)</f>
        <v>70</v>
      </c>
      <c r="AL23" s="256">
        <f>IF(ISBLANK(Výsledky!$GW$3),"",Výsledky!GW18)</f>
        <v>50</v>
      </c>
      <c r="AM23" s="256">
        <f>IF(ISBLANK(Výsledky!$HD$3),"",Výsledky!HD18)</f>
        <v>40</v>
      </c>
      <c r="AN23" s="256">
        <f>IF(ISBLANK(Výsledky!$HK$3),"",Výsledky!HK18)</f>
        <v>0</v>
      </c>
      <c r="AO23" s="256" t="str">
        <f>IF(ISBLANK(Výsledky!$HR$3),"",Výsledky!HR18)</f>
        <v>-</v>
      </c>
      <c r="AP23" s="256">
        <f>IF(ISBLANK(Výsledky!$HY$3),"",Výsledky!HY18)</f>
        <v>40</v>
      </c>
      <c r="AQ23" s="256">
        <f>IF(ISBLANK(Výsledky!$IF$3),"",Výsledky!IF18)</f>
        <v>10</v>
      </c>
      <c r="AR23" s="256">
        <f>IF(ISBLANK(Výsledky!$IM$3),"",Výsledky!IM18)</f>
        <v>70</v>
      </c>
      <c r="AS23" s="256">
        <f>IF(ISBLANK(Výsledky!$IT$3),"",Výsledky!IT18)</f>
        <v>40</v>
      </c>
      <c r="AT23" s="256">
        <f>IF(ISBLANK(Výsledky!$JA$3),"",Výsledky!JA18)</f>
        <v>0</v>
      </c>
      <c r="AU23" s="256">
        <f>IF(ISBLANK(Výsledky!$JH$3),"",Výsledky!JH18)</f>
        <v>80</v>
      </c>
      <c r="AV23" s="256" t="str">
        <f>IF(ISBLANK(Výsledky!$JO$3),"",Výsledky!JO18)</f>
        <v/>
      </c>
      <c r="AW23" s="256">
        <f>IF(ISBLANK(Výsledky!$JV$3),"",Výsledky!JV18)</f>
        <v>30</v>
      </c>
      <c r="AX23" s="256" t="str">
        <f>IF(ISBLANK(Výsledky!$KC$3),"",Výsledky!KC18)</f>
        <v/>
      </c>
      <c r="AY23" s="256">
        <f>IF(ISBLANK(Výsledky!$KJ$3),"",Výsledky!KJ18)</f>
        <v>40</v>
      </c>
      <c r="AZ23" s="256">
        <f>IF(ISBLANK(Výsledky!$KQ$3),"",Výsledky!KQ18)</f>
        <v>20</v>
      </c>
      <c r="BA23" s="256" t="str">
        <f>IF(ISBLANK(Výsledky!$KX$3),"",Výsledky!KX18)</f>
        <v/>
      </c>
      <c r="BB23" s="256" t="str">
        <f>IF(ISBLANK(Výsledky!$LE$3),"",Výsledky!LE18)</f>
        <v/>
      </c>
      <c r="BC23" s="256" t="str">
        <f>IF(ISBLANK(Výsledky!$LL$3),"",Výsledky!LL18)</f>
        <v/>
      </c>
      <c r="BD23" s="256" t="str">
        <f>IF(ISBLANK(Výsledky!$LS$3),"",Výsledky!LS18)</f>
        <v/>
      </c>
      <c r="BE23" s="256" t="str">
        <f>IF(ISBLANK(Výsledky!$LZ$3),"",Výsledky!LZ18)</f>
        <v/>
      </c>
      <c r="BF23" s="256" t="str">
        <f>IF(ISBLANK(Výsledky!$MG$3),"",Výsledky!MG18)</f>
        <v/>
      </c>
      <c r="BG23" s="256" t="str">
        <f>IF(ISBLANK(Výsledky!$MN$3),"",Výsledky!MN18)</f>
        <v/>
      </c>
      <c r="BH23" s="256" t="str">
        <f>IF(ISBLANK(Výsledky!$MU$3),"",Výsledky!MU18)</f>
        <v/>
      </c>
      <c r="BI23" s="256" t="str">
        <f>IF(ISBLANK(Výsledky!$NB$3),"",Výsledky!NB18)</f>
        <v/>
      </c>
      <c r="BJ23" s="256" t="str">
        <f>IF(ISBLANK(Výsledky!$NI$3),"",Výsledky!NI18)</f>
        <v/>
      </c>
      <c r="BK23" s="256" t="str">
        <f>IF(ISBLANK(Výsledky!$NP$3),"",Výsledky!NP18)</f>
        <v/>
      </c>
      <c r="BL23" s="256" t="str">
        <f>IF(ISBLANK(Výsledky!$NW$3),"",Výsledky!NW18)</f>
        <v/>
      </c>
      <c r="BM23" s="256" t="str">
        <f>IF(ISBLANK(Výsledky!$OD$3),"",Výsledky!OD18)</f>
        <v/>
      </c>
      <c r="BN23" s="256" t="str">
        <f>IF(ISBLANK(Výsledky!$OK$3),"",Výsledky!OK18)</f>
        <v/>
      </c>
      <c r="BO23" s="256" t="str">
        <f>IF(ISBLANK(Výsledky!$OR$3),"",Výsledky!OR18)</f>
        <v/>
      </c>
      <c r="BP23" s="256" t="str">
        <f>IF(ISBLANK(Výsledky!$OY$3),"",Výsledky!OY18)</f>
        <v/>
      </c>
      <c r="BQ23" s="256" t="str">
        <f>IF(ISBLANK(Výsledky!$PF$3),"",Výsledky!PF18)</f>
        <v/>
      </c>
      <c r="BR23" s="256" t="str">
        <f>IF(ISBLANK(Výsledky!$PM$3),"",Výsledky!PM18)</f>
        <v/>
      </c>
      <c r="BS23" s="256" t="str">
        <f>IF(ISBLANK(Výsledky!$PT$3),"",Výsledky!PT18)</f>
        <v/>
      </c>
      <c r="BT23" s="256" t="str">
        <f>IF(ISBLANK(Výsledky!$QA$3),"",Výsledky!QA18)</f>
        <v/>
      </c>
      <c r="BU23" s="256" t="str">
        <f>IF(ISBLANK(Výsledky!$QH$3),"",Výsledky!QH18)</f>
        <v/>
      </c>
      <c r="BV23" s="256" t="str">
        <f>IF(ISBLANK(Výsledky!$QO$3),"",Výsledky!QO18)</f>
        <v/>
      </c>
      <c r="BW23" s="291" t="str">
        <f>IF(ISBLANK(Výsledky!$QV$3),"",Výsledky!QV18)</f>
        <v/>
      </c>
      <c r="BX23" s="49"/>
      <c r="BY23" s="122"/>
      <c r="BZ23" s="49"/>
      <c r="CA23" s="122"/>
      <c r="CB23" s="371"/>
      <c r="CC23" s="371"/>
      <c r="CD23" s="371"/>
      <c r="CE23" s="371"/>
      <c r="CF23" s="371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3.8">
      <c r="A24" s="1"/>
      <c r="B24" s="240" t="s">
        <v>112</v>
      </c>
      <c r="C24" s="53">
        <f>Tipy!A34</f>
        <v>28</v>
      </c>
      <c r="D24" s="242" t="str">
        <f>IF(Tipy!B34="","",Tipy!B34)</f>
        <v>Lukáš</v>
      </c>
      <c r="E24" s="51">
        <f>SUM(F24:J24)</f>
        <v>1280</v>
      </c>
      <c r="F24" s="246">
        <f>IF(ISBLANK(Výsledky!$I$3),"-",SUM(K24:O24,Q24,S24,U24,V24,X24,Z24,AB24,AC24,AE24:AG24,AI24,AK24:AM24,AP24,AS24:AU24,AW24,AY24,BB24,BD24,BG24:BJ24,BL24,BO24,BP24,BR24,BT24,BU24))</f>
        <v>800</v>
      </c>
      <c r="G24" s="267">
        <f>IF(ISBLANK(Výsledky!$AY$3),"-",SUM(P24,T24,W24,AA24,AD24,AH24,AV24,AX24,BC24,BE24,BK24,BM24,BQ24,BS24,BV24))</f>
        <v>230</v>
      </c>
      <c r="H24" s="268">
        <f>IF(ISBLANK(Výsledky!$BM$3),"-",SUM(R24,Y24,AJ24,AO24,AQ24,AZ24))</f>
        <v>180</v>
      </c>
      <c r="I24" s="247">
        <f>IF(ISBLANK(Výsledky!$GI$3),"-",SUM(AN24,AR24,BA24,BF24,BN24,BW24))</f>
        <v>70</v>
      </c>
      <c r="J24" s="262" t="str">
        <f>IF(ISBLANK(Výsledky!$I$3),"",Výsledky!I40)</f>
        <v>-</v>
      </c>
      <c r="K24" s="265">
        <f>IF(ISBLANK(Výsledky!$P$3),"",Výsledky!P40)</f>
        <v>20</v>
      </c>
      <c r="L24" s="266">
        <f>IF(ISBLANK(Výsledky!$W$3),"",Výsledky!W40)</f>
        <v>80</v>
      </c>
      <c r="M24" s="256">
        <f>IF(ISBLANK(Výsledky!$AD$3),"",Výsledky!AD40)</f>
        <v>10</v>
      </c>
      <c r="N24" s="256">
        <f>IF(ISBLANK(Výsledky!$AK$3),"",Výsledky!AK40)</f>
        <v>20</v>
      </c>
      <c r="O24" s="256">
        <f>IF(ISBLANK(Výsledky!$AR$3),"",Výsledky!AR40)</f>
        <v>20</v>
      </c>
      <c r="P24" s="256">
        <f>IF(ISBLANK(Výsledky!$AY$3),"",Výsledky!AY40)</f>
        <v>50</v>
      </c>
      <c r="Q24" s="256">
        <f>IF(ISBLANK(Výsledky!$BF$3),"",Výsledky!BF40)</f>
        <v>80</v>
      </c>
      <c r="R24" s="256">
        <f>IF(ISBLANK(Výsledky!$BM$3),"",Výsledky!BM40)</f>
        <v>50</v>
      </c>
      <c r="S24" s="256">
        <f>IF(ISBLANK(Výsledky!$BT$3),"",Výsledky!BT40)</f>
        <v>10</v>
      </c>
      <c r="T24" s="256">
        <f>IF(ISBLANK(Výsledky!$CA$3),"",Výsledky!CA40)</f>
        <v>60</v>
      </c>
      <c r="U24" s="256">
        <f>IF(ISBLANK(Výsledky!$CH$3),"",Výsledky!CH40)</f>
        <v>20</v>
      </c>
      <c r="V24" s="256">
        <f>IF(ISBLANK(Výsledky!$CO$3),"",Výsledky!CO40)</f>
        <v>40</v>
      </c>
      <c r="W24" s="256">
        <f>IF(ISBLANK(Výsledky!$CV$3),"",Výsledky!CV40)</f>
        <v>40</v>
      </c>
      <c r="X24" s="256">
        <f>IF(ISBLANK(Výsledky!$DC$3),"",Výsledky!DC40)</f>
        <v>60</v>
      </c>
      <c r="Y24" s="256">
        <f>IF(ISBLANK(Výsledky!$DJ$3),"",Výsledky!DJ40)</f>
        <v>50</v>
      </c>
      <c r="Z24" s="256">
        <f>IF(ISBLANK(Výsledky!$DQ$3),"",Výsledky!DQ40)</f>
        <v>0</v>
      </c>
      <c r="AA24" s="256">
        <f>IF(ISBLANK(Výsledky!$DX$3),"",Výsledky!DX40)</f>
        <v>0</v>
      </c>
      <c r="AB24" s="256">
        <f>IF(ISBLANK(Výsledky!$EE$3),"",Výsledky!EE40)</f>
        <v>40</v>
      </c>
      <c r="AC24" s="256">
        <f>IF(ISBLANK(Výsledky!$EL$3),"",Výsledky!EL40)</f>
        <v>40</v>
      </c>
      <c r="AD24" s="256">
        <f>IF(ISBLANK(Výsledky!$ES$3),"",Výsledky!ES40)</f>
        <v>80</v>
      </c>
      <c r="AE24" s="256">
        <f>IF(ISBLANK(Výsledky!$EZ$3),"",Výsledky!EZ40)</f>
        <v>20</v>
      </c>
      <c r="AF24" s="256">
        <f>IF(ISBLANK(Výsledky!$FG$3),"",Výsledky!FG40)</f>
        <v>30</v>
      </c>
      <c r="AG24" s="256">
        <f>IF(ISBLANK(Výsledky!$FN$3),"",Výsledky!FN40)</f>
        <v>40</v>
      </c>
      <c r="AH24" s="256">
        <f>IF(ISBLANK(Výsledky!$FU$3),"",Výsledky!FU40)</f>
        <v>0</v>
      </c>
      <c r="AI24" s="256">
        <f>IF(ISBLANK(Výsledky!$GB$3),"",Výsledky!GB40)</f>
        <v>0</v>
      </c>
      <c r="AJ24" s="256">
        <f>IF(ISBLANK(Výsledky!$GI$3),"",Výsledky!GI40)</f>
        <v>40</v>
      </c>
      <c r="AK24" s="256">
        <f>IF(ISBLANK(Výsledky!$GP$3),"",Výsledky!GP40)</f>
        <v>20</v>
      </c>
      <c r="AL24" s="256">
        <f>IF(ISBLANK(Výsledky!$GW$3),"",Výsledky!GW40)</f>
        <v>60</v>
      </c>
      <c r="AM24" s="256">
        <f>IF(ISBLANK(Výsledky!$HD$3),"",Výsledky!HD40)</f>
        <v>20</v>
      </c>
      <c r="AN24" s="256">
        <f>IF(ISBLANK(Výsledky!$HK$3),"",Výsledky!HK40)</f>
        <v>30</v>
      </c>
      <c r="AO24" s="256">
        <f>IF(ISBLANK(Výsledky!$HR$3),"",Výsledky!HR40)</f>
        <v>30</v>
      </c>
      <c r="AP24" s="256">
        <f>IF(ISBLANK(Výsledky!$HY$3),"",Výsledky!HY40)</f>
        <v>60</v>
      </c>
      <c r="AQ24" s="256">
        <f>IF(ISBLANK(Výsledky!$IF$3),"",Výsledky!IF40)</f>
        <v>10</v>
      </c>
      <c r="AR24" s="256">
        <f>IF(ISBLANK(Výsledky!$IM$3),"",Výsledky!IM40)</f>
        <v>40</v>
      </c>
      <c r="AS24" s="256" t="str">
        <f>IF(ISBLANK(Výsledky!$IT$3),"",Výsledky!IT40)</f>
        <v>-</v>
      </c>
      <c r="AT24" s="256">
        <f>IF(ISBLANK(Výsledky!$JA$3),"",Výsledky!JA40)</f>
        <v>0</v>
      </c>
      <c r="AU24" s="256">
        <f>IF(ISBLANK(Výsledky!$JH$3),"",Výsledky!JH40)</f>
        <v>50</v>
      </c>
      <c r="AV24" s="256" t="str">
        <f>IF(ISBLANK(Výsledky!$JO$3),"",Výsledky!JO40)</f>
        <v/>
      </c>
      <c r="AW24" s="256">
        <f>IF(ISBLANK(Výsledky!$JV$3),"",Výsledky!JV40)</f>
        <v>20</v>
      </c>
      <c r="AX24" s="256" t="str">
        <f>IF(ISBLANK(Výsledky!$KC$3),"",Výsledky!KC40)</f>
        <v/>
      </c>
      <c r="AY24" s="256">
        <f>IF(ISBLANK(Výsledky!$KJ$3),"",Výsledky!KJ40)</f>
        <v>40</v>
      </c>
      <c r="AZ24" s="256">
        <f>IF(ISBLANK(Výsledky!$KQ$3),"",Výsledky!KQ40)</f>
        <v>0</v>
      </c>
      <c r="BA24" s="256" t="str">
        <f>IF(ISBLANK(Výsledky!$KX$3),"",Výsledky!KX40)</f>
        <v/>
      </c>
      <c r="BB24" s="256" t="str">
        <f>IF(ISBLANK(Výsledky!$LE$3),"",Výsledky!LE40)</f>
        <v/>
      </c>
      <c r="BC24" s="256" t="str">
        <f>IF(ISBLANK(Výsledky!$LL$3),"",Výsledky!LL40)</f>
        <v/>
      </c>
      <c r="BD24" s="256" t="str">
        <f>IF(ISBLANK(Výsledky!$LS$3),"",Výsledky!LS40)</f>
        <v/>
      </c>
      <c r="BE24" s="256" t="str">
        <f>IF(ISBLANK(Výsledky!$LZ$3),"",Výsledky!LZ40)</f>
        <v/>
      </c>
      <c r="BF24" s="256" t="str">
        <f>IF(ISBLANK(Výsledky!$MG$3),"",Výsledky!MG40)</f>
        <v/>
      </c>
      <c r="BG24" s="256" t="str">
        <f>IF(ISBLANK(Výsledky!$MN$3),"",Výsledky!MN40)</f>
        <v/>
      </c>
      <c r="BH24" s="256" t="str">
        <f>IF(ISBLANK(Výsledky!$MU$3),"",Výsledky!MU40)</f>
        <v/>
      </c>
      <c r="BI24" s="256" t="str">
        <f>IF(ISBLANK(Výsledky!$NB$3),"",Výsledky!NB40)</f>
        <v/>
      </c>
      <c r="BJ24" s="256" t="str">
        <f>IF(ISBLANK(Výsledky!$NI$3),"",Výsledky!NI40)</f>
        <v/>
      </c>
      <c r="BK24" s="256" t="str">
        <f>IF(ISBLANK(Výsledky!$NP$3),"",Výsledky!NP40)</f>
        <v/>
      </c>
      <c r="BL24" s="256" t="str">
        <f>IF(ISBLANK(Výsledky!$NW$3),"",Výsledky!NW40)</f>
        <v/>
      </c>
      <c r="BM24" s="256" t="str">
        <f>IF(ISBLANK(Výsledky!$OD$3),"",Výsledky!OD40)</f>
        <v/>
      </c>
      <c r="BN24" s="256" t="str">
        <f>IF(ISBLANK(Výsledky!$OK$3),"",Výsledky!OK40)</f>
        <v/>
      </c>
      <c r="BO24" s="256" t="str">
        <f>IF(ISBLANK(Výsledky!$OR$3),"",Výsledky!OR40)</f>
        <v/>
      </c>
      <c r="BP24" s="256" t="str">
        <f>IF(ISBLANK(Výsledky!$OY$3),"",Výsledky!OY40)</f>
        <v/>
      </c>
      <c r="BQ24" s="256" t="str">
        <f>IF(ISBLANK(Výsledky!$PF$3),"",Výsledky!PF40)</f>
        <v/>
      </c>
      <c r="BR24" s="256" t="str">
        <f>IF(ISBLANK(Výsledky!$PM$3),"",Výsledky!PM40)</f>
        <v/>
      </c>
      <c r="BS24" s="256" t="str">
        <f>IF(ISBLANK(Výsledky!$PT$3),"",Výsledky!PT40)</f>
        <v/>
      </c>
      <c r="BT24" s="256" t="str">
        <f>IF(ISBLANK(Výsledky!$QA$3),"",Výsledky!QA40)</f>
        <v/>
      </c>
      <c r="BU24" s="256" t="str">
        <f>IF(ISBLANK(Výsledky!$QH$3),"",Výsledky!QH40)</f>
        <v/>
      </c>
      <c r="BV24" s="256" t="str">
        <f>IF(ISBLANK(Výsledky!$QO$3),"",Výsledky!QO40)</f>
        <v/>
      </c>
      <c r="BW24" s="291" t="str">
        <f>IF(ISBLANK(Výsledky!$QV$3),"",Výsledky!QV40)</f>
        <v/>
      </c>
      <c r="BX24" s="49"/>
      <c r="BY24" s="122"/>
      <c r="BZ24" s="49"/>
      <c r="CA24" s="122"/>
      <c r="CB24" s="371"/>
      <c r="CC24" s="371"/>
      <c r="CD24" s="371"/>
      <c r="CE24" s="371"/>
      <c r="CF24" s="371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3.8">
      <c r="A25" s="1"/>
      <c r="B25" s="240" t="s">
        <v>113</v>
      </c>
      <c r="C25" s="53">
        <f>Tipy!A56</f>
        <v>27</v>
      </c>
      <c r="D25" s="242" t="str">
        <f>IF(Tipy!B56="","",Tipy!B56)</f>
        <v>petro fonka</v>
      </c>
      <c r="E25" s="51">
        <f>SUM(F25:J25)</f>
        <v>1270</v>
      </c>
      <c r="F25" s="246">
        <f>IF(ISBLANK(Výsledky!$I$3),"-",SUM(K25:O25,Q25,S25,U25,V25,X25,Z25,AB25,AC25,AE25:AG25,AI25,AK25:AM25,AP25,AS25:AU25,AW25,AY25,BB25,BD25,BG25:BJ25,BL25,BO25,BP25,BR25,BT25,BU25))</f>
        <v>900</v>
      </c>
      <c r="G25" s="267">
        <f>IF(ISBLANK(Výsledky!$AY$3),"-",SUM(P25,T25,W25,AA25,AD25,AH25,AV25,AX25,BC25,BE25,BK25,BM25,BQ25,BS25,BV25))</f>
        <v>150</v>
      </c>
      <c r="H25" s="268">
        <f>IF(ISBLANK(Výsledky!$BM$3),"-",SUM(R25,Y25,AJ25,AO25,AQ25,AZ25))</f>
        <v>180</v>
      </c>
      <c r="I25" s="247">
        <f>IF(ISBLANK(Výsledky!$GI$3),"-",SUM(AN25,AR25,BA25,BF25,BN25,BW25))</f>
        <v>40</v>
      </c>
      <c r="J25" s="262" t="str">
        <f>IF(ISBLANK(Výsledky!$I$3),"",Výsledky!I61)</f>
        <v>-</v>
      </c>
      <c r="K25" s="265">
        <f>IF(ISBLANK(Výsledky!$P$3),"",Výsledky!P62)</f>
        <v>20</v>
      </c>
      <c r="L25" s="266">
        <f>IF(ISBLANK(Výsledky!$W$3),"",Výsledky!W62)</f>
        <v>50</v>
      </c>
      <c r="M25" s="256">
        <f>IF(ISBLANK(Výsledky!$AD$3),"",Výsledky!AD62)</f>
        <v>30</v>
      </c>
      <c r="N25" s="256">
        <f>IF(ISBLANK(Výsledky!$AK$3),"",Výsledky!AK62)</f>
        <v>20</v>
      </c>
      <c r="O25" s="256">
        <f>IF(ISBLANK(Výsledky!$AR$3),"",Výsledky!AR62)</f>
        <v>60</v>
      </c>
      <c r="P25" s="256">
        <f>IF(ISBLANK(Výsledky!$AY$3),"",Výsledky!AY62)</f>
        <v>50</v>
      </c>
      <c r="Q25" s="256">
        <f>IF(ISBLANK(Výsledky!$BF$3),"",Výsledky!BF62)</f>
        <v>50</v>
      </c>
      <c r="R25" s="256">
        <f>IF(ISBLANK(Výsledky!$BM$3),"",Výsledky!BM62)</f>
        <v>50</v>
      </c>
      <c r="S25" s="256">
        <f>IF(ISBLANK(Výsledky!$BT$3),"",Výsledky!BT62)</f>
        <v>0</v>
      </c>
      <c r="T25" s="256">
        <f>IF(ISBLANK(Výsledky!$CA$3),"",Výsledky!CA62)</f>
        <v>20</v>
      </c>
      <c r="U25" s="256">
        <f>IF(ISBLANK(Výsledky!$CH$3),"",Výsledky!CH62)</f>
        <v>30</v>
      </c>
      <c r="V25" s="256">
        <f>IF(ISBLANK(Výsledky!$CO$3),"",Výsledky!CO62)</f>
        <v>60</v>
      </c>
      <c r="W25" s="256">
        <f>IF(ISBLANK(Výsledky!$CV$3),"",Výsledky!CV62)</f>
        <v>40</v>
      </c>
      <c r="X25" s="256">
        <f>IF(ISBLANK(Výsledky!$DC$3),"",Výsledky!DC62)</f>
        <v>50</v>
      </c>
      <c r="Y25" s="256">
        <f>IF(ISBLANK(Výsledky!$DJ$3),"",Výsledky!DJ62)</f>
        <v>40</v>
      </c>
      <c r="Z25" s="256">
        <f>IF(ISBLANK(Výsledky!$DQ$3),"",Výsledky!DQ62)</f>
        <v>0</v>
      </c>
      <c r="AA25" s="256">
        <f>IF(ISBLANK(Výsledky!$DX$3),"",Výsledky!DX62)</f>
        <v>0</v>
      </c>
      <c r="AB25" s="256">
        <f>IF(ISBLANK(Výsledky!$EE$3),"",Výsledky!EE62)</f>
        <v>40</v>
      </c>
      <c r="AC25" s="256">
        <f>IF(ISBLANK(Výsledky!$EL$3),"",Výsledky!EL62)</f>
        <v>40</v>
      </c>
      <c r="AD25" s="256">
        <f>IF(ISBLANK(Výsledky!$ES$3),"",Výsledky!ES62)</f>
        <v>40</v>
      </c>
      <c r="AE25" s="256">
        <f>IF(ISBLANK(Výsledky!$EZ$3),"",Výsledky!EZ62)</f>
        <v>20</v>
      </c>
      <c r="AF25" s="256">
        <f>IF(ISBLANK(Výsledky!$FG$3),"",Výsledky!FG62)</f>
        <v>20</v>
      </c>
      <c r="AG25" s="256">
        <f>IF(ISBLANK(Výsledky!$FN$3),"",Výsledky!FN62)</f>
        <v>80</v>
      </c>
      <c r="AH25" s="256">
        <f>IF(ISBLANK(Výsledky!$FU$3),"",Výsledky!FU62)</f>
        <v>0</v>
      </c>
      <c r="AI25" s="256">
        <f>IF(ISBLANK(Výsledky!$GB$3),"",Výsledky!GB62)</f>
        <v>0</v>
      </c>
      <c r="AJ25" s="256">
        <f>IF(ISBLANK(Výsledky!$GI$3),"",Výsledky!GI62)</f>
        <v>20</v>
      </c>
      <c r="AK25" s="256">
        <f>IF(ISBLANK(Výsledky!$GP$3),"",Výsledky!GP62)</f>
        <v>20</v>
      </c>
      <c r="AL25" s="256">
        <f>IF(ISBLANK(Výsledky!$GW$3),"",Výsledky!GW62)</f>
        <v>30</v>
      </c>
      <c r="AM25" s="256">
        <f>IF(ISBLANK(Výsledky!$HD$3),"",Výsledky!HD62)</f>
        <v>40</v>
      </c>
      <c r="AN25" s="256">
        <f>IF(ISBLANK(Výsledky!$HK$3),"",Výsledky!HK62)</f>
        <v>0</v>
      </c>
      <c r="AO25" s="256">
        <f>IF(ISBLANK(Výsledky!$HR$3),"",Výsledky!HR62)</f>
        <v>50</v>
      </c>
      <c r="AP25" s="256">
        <f>IF(ISBLANK(Výsledky!$HY$3),"",Výsledky!HY62)</f>
        <v>60</v>
      </c>
      <c r="AQ25" s="256">
        <f>IF(ISBLANK(Výsledky!$IF$3),"",Výsledky!IF62)</f>
        <v>0</v>
      </c>
      <c r="AR25" s="256">
        <f>IF(ISBLANK(Výsledky!$IM$3),"",Výsledky!IM62)</f>
        <v>40</v>
      </c>
      <c r="AS25" s="256">
        <f>IF(ISBLANK(Výsledky!$IT$3),"",Výsledky!IT62)</f>
        <v>40</v>
      </c>
      <c r="AT25" s="256">
        <f>IF(ISBLANK(Výsledky!$JA$3),"",Výsledky!JA62)</f>
        <v>0</v>
      </c>
      <c r="AU25" s="256">
        <f>IF(ISBLANK(Výsledky!$JH$3),"",Výsledky!JH62)</f>
        <v>100</v>
      </c>
      <c r="AV25" s="256" t="str">
        <f>IF(ISBLANK(Výsledky!$JO$3),"",Výsledky!JO62)</f>
        <v/>
      </c>
      <c r="AW25" s="256">
        <f>IF(ISBLANK(Výsledky!$JV$3),"",Výsledky!JV62)</f>
        <v>20</v>
      </c>
      <c r="AX25" s="256" t="str">
        <f>IF(ISBLANK(Výsledky!$KC$3),"",Výsledky!KC62)</f>
        <v/>
      </c>
      <c r="AY25" s="256">
        <f>IF(ISBLANK(Výsledky!$KJ$3),"",Výsledky!KJ62)</f>
        <v>20</v>
      </c>
      <c r="AZ25" s="256">
        <f>IF(ISBLANK(Výsledky!$KQ$3),"",Výsledky!KQ62)</f>
        <v>20</v>
      </c>
      <c r="BA25" s="256" t="str">
        <f>IF(ISBLANK(Výsledky!$KX$3),"",Výsledky!KX62)</f>
        <v/>
      </c>
      <c r="BB25" s="256" t="str">
        <f>IF(ISBLANK(Výsledky!$LE$3),"",Výsledky!LE62)</f>
        <v/>
      </c>
      <c r="BC25" s="256" t="str">
        <f>IF(ISBLANK(Výsledky!$LL$3),"",Výsledky!LL62)</f>
        <v/>
      </c>
      <c r="BD25" s="256" t="str">
        <f>IF(ISBLANK(Výsledky!$LS$3),"",Výsledky!LS62)</f>
        <v/>
      </c>
      <c r="BE25" s="256" t="str">
        <f>IF(ISBLANK(Výsledky!$LZ$3),"",Výsledky!LZ62)</f>
        <v/>
      </c>
      <c r="BF25" s="256" t="str">
        <f>IF(ISBLANK(Výsledky!$MG$3),"",Výsledky!MG62)</f>
        <v/>
      </c>
      <c r="BG25" s="256" t="str">
        <f>IF(ISBLANK(Výsledky!$MN$3),"",Výsledky!MN62)</f>
        <v/>
      </c>
      <c r="BH25" s="256" t="str">
        <f>IF(ISBLANK(Výsledky!$MU$3),"",Výsledky!MU62)</f>
        <v/>
      </c>
      <c r="BI25" s="256" t="str">
        <f>IF(ISBLANK(Výsledky!$NB$3),"",Výsledky!NB62)</f>
        <v/>
      </c>
      <c r="BJ25" s="256" t="str">
        <f>IF(ISBLANK(Výsledky!$NI$3),"",Výsledky!NI62)</f>
        <v/>
      </c>
      <c r="BK25" s="256" t="str">
        <f>IF(ISBLANK(Výsledky!$NP$3),"",Výsledky!NP62)</f>
        <v/>
      </c>
      <c r="BL25" s="256" t="str">
        <f>IF(ISBLANK(Výsledky!$NW$3),"",Výsledky!NW62)</f>
        <v/>
      </c>
      <c r="BM25" s="256" t="str">
        <f>IF(ISBLANK(Výsledky!$OD$3),"",Výsledky!OD62)</f>
        <v/>
      </c>
      <c r="BN25" s="256" t="str">
        <f>IF(ISBLANK(Výsledky!$OK$3),"",Výsledky!OK62)</f>
        <v/>
      </c>
      <c r="BO25" s="256" t="str">
        <f>IF(ISBLANK(Výsledky!$OR$3),"",Výsledky!OR62)</f>
        <v/>
      </c>
      <c r="BP25" s="256" t="str">
        <f>IF(ISBLANK(Výsledky!$OY$3),"",Výsledky!OY62)</f>
        <v/>
      </c>
      <c r="BQ25" s="256" t="str">
        <f>IF(ISBLANK(Výsledky!$PF$3),"",Výsledky!PF62)</f>
        <v/>
      </c>
      <c r="BR25" s="256" t="str">
        <f>IF(ISBLANK(Výsledky!$PM$3),"",Výsledky!PM62)</f>
        <v/>
      </c>
      <c r="BS25" s="256" t="str">
        <f>IF(ISBLANK(Výsledky!$PT$3),"",Výsledky!PT62)</f>
        <v/>
      </c>
      <c r="BT25" s="256" t="str">
        <f>IF(ISBLANK(Výsledky!$QA$3),"",Výsledky!QA62)</f>
        <v/>
      </c>
      <c r="BU25" s="256" t="str">
        <f>IF(ISBLANK(Výsledky!$QH$3),"",Výsledky!QH62)</f>
        <v/>
      </c>
      <c r="BV25" s="256" t="str">
        <f>IF(ISBLANK(Výsledky!$QO$3),"",Výsledky!QO62)</f>
        <v/>
      </c>
      <c r="BW25" s="291" t="str">
        <f>IF(ISBLANK(Výsledky!$QV$3),"",Výsledky!QV62)</f>
        <v/>
      </c>
      <c r="BX25" s="49"/>
      <c r="BY25" s="122"/>
      <c r="BZ25" s="49"/>
      <c r="CA25" s="122"/>
      <c r="CB25" s="371"/>
      <c r="CC25" s="371"/>
      <c r="CD25" s="371"/>
      <c r="CE25" s="371"/>
      <c r="CF25" s="371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3.8">
      <c r="A26" s="1"/>
      <c r="B26" s="240" t="s">
        <v>114</v>
      </c>
      <c r="C26" s="53">
        <f>Tipy!A71</f>
        <v>65</v>
      </c>
      <c r="D26" s="242" t="str">
        <f>IF(Tipy!B71="","",Tipy!B71)</f>
        <v>Tomas Horvath</v>
      </c>
      <c r="E26" s="51">
        <f>SUM(F26:J26)</f>
        <v>1270</v>
      </c>
      <c r="F26" s="246">
        <f>IF(ISBLANK(Výsledky!$I$3),"-",SUM(K26:O26,Q26,S26,U26,V26,X26,Z26,AB26,AC26,AE26:AG26,AI26,AK26:AM26,AP26,AS26:AU26,AW26,AY26,BB26,BD26,BG26:BJ26,BL26,BO26,BP26,BR26,BT26,BU26))</f>
        <v>760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270</v>
      </c>
      <c r="I26" s="247">
        <f>IF(ISBLANK(Výsledky!$GI$3),"-",SUM(AN26,AR26,BA26,BF26,BN26,BW26))</f>
        <v>80</v>
      </c>
      <c r="J26" s="262" t="str">
        <f>IF(ISBLANK(Výsledky!$I$3),"",Výsledky!I77)</f>
        <v>-</v>
      </c>
      <c r="K26" s="265">
        <f>IF(ISBLANK(Výsledky!$P$3),"",Výsledky!P77)</f>
        <v>20</v>
      </c>
      <c r="L26" s="266">
        <f>IF(ISBLANK(Výsledky!$W$3),"",Výsledky!W77)</f>
        <v>0</v>
      </c>
      <c r="M26" s="256">
        <f>IF(ISBLANK(Výsledky!$AD$3),"",Výsledky!AD77)</f>
        <v>0</v>
      </c>
      <c r="N26" s="256">
        <f>IF(ISBLANK(Výsledky!$AK$3),"",Výsledky!AK77)</f>
        <v>60</v>
      </c>
      <c r="O26" s="256">
        <f>IF(ISBLANK(Výsledky!$AR$3),"",Výsledky!AR77)</f>
        <v>20</v>
      </c>
      <c r="P26" s="256">
        <f>IF(ISBLANK(Výsledky!$AY$3),"",Výsledky!AY77)</f>
        <v>30</v>
      </c>
      <c r="Q26" s="256">
        <f>IF(ISBLANK(Výsledky!$BF$3),"",Výsledky!BF77)</f>
        <v>20</v>
      </c>
      <c r="R26" s="256">
        <f>IF(ISBLANK(Výsledky!$BM$3),"",Výsledky!BM77)</f>
        <v>60</v>
      </c>
      <c r="S26" s="256">
        <f>IF(ISBLANK(Výsledky!$BT$3),"",Výsledky!BT77)</f>
        <v>0</v>
      </c>
      <c r="T26" s="256">
        <f>IF(ISBLANK(Výsledky!$CA$3),"",Výsledky!CA77)</f>
        <v>40</v>
      </c>
      <c r="U26" s="256">
        <f>IF(ISBLANK(Výsledky!$CH$3),"",Výsledky!CH77)</f>
        <v>20</v>
      </c>
      <c r="V26" s="256">
        <f>IF(ISBLANK(Výsledky!$CO$3),"",Výsledky!CO77)</f>
        <v>70</v>
      </c>
      <c r="W26" s="256">
        <f>IF(ISBLANK(Výsledky!$CV$3),"",Výsledky!CV77)</f>
        <v>60</v>
      </c>
      <c r="X26" s="256">
        <f>IF(ISBLANK(Výsledky!$DC$3),"",Výsledky!DC77)</f>
        <v>40</v>
      </c>
      <c r="Y26" s="256">
        <f>IF(ISBLANK(Výsledky!$DJ$3),"",Výsledky!DJ77)</f>
        <v>40</v>
      </c>
      <c r="Z26" s="256">
        <f>IF(ISBLANK(Výsledky!$DQ$3),"",Výsledky!DQ77)</f>
        <v>0</v>
      </c>
      <c r="AA26" s="256">
        <f>IF(ISBLANK(Výsledky!$DX$3),"",Výsledky!DX77)</f>
        <v>0</v>
      </c>
      <c r="AB26" s="256">
        <f>IF(ISBLANK(Výsledky!$EE$3),"",Výsledky!EE77)</f>
        <v>40</v>
      </c>
      <c r="AC26" s="256">
        <f>IF(ISBLANK(Výsledky!$EL$3),"",Výsledky!EL77)</f>
        <v>60</v>
      </c>
      <c r="AD26" s="256">
        <f>IF(ISBLANK(Výsledky!$ES$3),"",Výsledky!ES77)</f>
        <v>20</v>
      </c>
      <c r="AE26" s="256">
        <f>IF(ISBLANK(Výsledky!$EZ$3),"",Výsledky!EZ77)</f>
        <v>50</v>
      </c>
      <c r="AF26" s="256">
        <f>IF(ISBLANK(Výsledky!$FG$3),"",Výsledky!FG77)</f>
        <v>0</v>
      </c>
      <c r="AG26" s="256" t="str">
        <f>IF(ISBLANK(Výsledky!$FN$3),"",Výsledky!FN77)</f>
        <v>-</v>
      </c>
      <c r="AH26" s="256">
        <f>IF(ISBLANK(Výsledky!$FU$3),"",Výsledky!FU77)</f>
        <v>10</v>
      </c>
      <c r="AI26" s="256">
        <f>IF(ISBLANK(Výsledky!$GB$3),"",Výsledky!GB77)</f>
        <v>0</v>
      </c>
      <c r="AJ26" s="256">
        <f>IF(ISBLANK(Výsledky!$GI$3),"",Výsledky!GI77)</f>
        <v>60</v>
      </c>
      <c r="AK26" s="256">
        <f>IF(ISBLANK(Výsledky!$GP$3),"",Výsledky!GP77)</f>
        <v>30</v>
      </c>
      <c r="AL26" s="256">
        <f>IF(ISBLANK(Výsledky!$GW$3),"",Výsledky!GW77)</f>
        <v>50</v>
      </c>
      <c r="AM26" s="256">
        <f>IF(ISBLANK(Výsledky!$HD$3),"",Výsledky!HD77)</f>
        <v>60</v>
      </c>
      <c r="AN26" s="256">
        <f>IF(ISBLANK(Výsledky!$HK$3),"",Výsledky!HK77)</f>
        <v>40</v>
      </c>
      <c r="AO26" s="256">
        <f>IF(ISBLANK(Výsledky!$HR$3),"",Výsledky!HR77)</f>
        <v>30</v>
      </c>
      <c r="AP26" s="256">
        <f>IF(ISBLANK(Výsledky!$HY$3),"",Výsledky!HY77)</f>
        <v>30</v>
      </c>
      <c r="AQ26" s="256">
        <f>IF(ISBLANK(Výsledky!$IF$3),"",Výsledky!IF77)</f>
        <v>80</v>
      </c>
      <c r="AR26" s="256">
        <f>IF(ISBLANK(Výsledky!$IM$3),"",Výsledky!IM77)</f>
        <v>40</v>
      </c>
      <c r="AS26" s="256">
        <f>IF(ISBLANK(Výsledky!$IT$3),"",Výsledky!IT77)</f>
        <v>60</v>
      </c>
      <c r="AT26" s="256">
        <f>IF(ISBLANK(Výsledky!$JA$3),"",Výsledky!JA77)</f>
        <v>0</v>
      </c>
      <c r="AU26" s="256">
        <f>IF(ISBLANK(Výsledky!$JH$3),"",Výsledky!JH77)</f>
        <v>50</v>
      </c>
      <c r="AV26" s="256" t="str">
        <f>IF(ISBLANK(Výsledky!$JO$3),"",Výsledky!JO77)</f>
        <v/>
      </c>
      <c r="AW26" s="256">
        <f>IF(ISBLANK(Výsledky!$JV$3),"",Výsledky!JV77)</f>
        <v>40</v>
      </c>
      <c r="AX26" s="256" t="str">
        <f>IF(ISBLANK(Výsledky!$KC$3),"",Výsledky!KC77)</f>
        <v/>
      </c>
      <c r="AY26" s="256">
        <f>IF(ISBLANK(Výsledky!$KJ$3),"",Výsledky!KJ77)</f>
        <v>40</v>
      </c>
      <c r="AZ26" s="256">
        <f>IF(ISBLANK(Výsledky!$KQ$3),"",Výsledky!KQ77)</f>
        <v>0</v>
      </c>
      <c r="BA26" s="256" t="str">
        <f>IF(ISBLANK(Výsledky!$KX$3),"",Výsledky!KX77)</f>
        <v/>
      </c>
      <c r="BB26" s="256" t="str">
        <f>IF(ISBLANK(Výsledky!$LE$3),"",Výsledky!LE77)</f>
        <v/>
      </c>
      <c r="BC26" s="256" t="str">
        <f>IF(ISBLANK(Výsledky!$LL$3),"",Výsledky!LL77)</f>
        <v/>
      </c>
      <c r="BD26" s="256" t="str">
        <f>IF(ISBLANK(Výsledky!$LS$3),"",Výsledky!LS77)</f>
        <v/>
      </c>
      <c r="BE26" s="256" t="str">
        <f>IF(ISBLANK(Výsledky!$LZ$3),"",Výsledky!LZ77)</f>
        <v/>
      </c>
      <c r="BF26" s="256" t="str">
        <f>IF(ISBLANK(Výsledky!$MG$3),"",Výsledky!MG77)</f>
        <v/>
      </c>
      <c r="BG26" s="256" t="str">
        <f>IF(ISBLANK(Výsledky!$MN$3),"",Výsledky!MN77)</f>
        <v/>
      </c>
      <c r="BH26" s="256" t="str">
        <f>IF(ISBLANK(Výsledky!$MU$3),"",Výsledky!MU77)</f>
        <v/>
      </c>
      <c r="BI26" s="256" t="str">
        <f>IF(ISBLANK(Výsledky!$NB$3),"",Výsledky!NB77)</f>
        <v/>
      </c>
      <c r="BJ26" s="256" t="str">
        <f>IF(ISBLANK(Výsledky!$NI$3),"",Výsledky!NI77)</f>
        <v/>
      </c>
      <c r="BK26" s="256" t="str">
        <f>IF(ISBLANK(Výsledky!$NP$3),"",Výsledky!NP77)</f>
        <v/>
      </c>
      <c r="BL26" s="256" t="str">
        <f>IF(ISBLANK(Výsledky!$NW$3),"",Výsledky!NW77)</f>
        <v/>
      </c>
      <c r="BM26" s="256" t="str">
        <f>IF(ISBLANK(Výsledky!$OD$3),"",Výsledky!OD77)</f>
        <v/>
      </c>
      <c r="BN26" s="256" t="str">
        <f>IF(ISBLANK(Výsledky!$OK$3),"",Výsledky!OK77)</f>
        <v/>
      </c>
      <c r="BO26" s="256" t="str">
        <f>IF(ISBLANK(Výsledky!$OR$3),"",Výsledky!OR77)</f>
        <v/>
      </c>
      <c r="BP26" s="256" t="str">
        <f>IF(ISBLANK(Výsledky!$OY$3),"",Výsledky!OY77)</f>
        <v/>
      </c>
      <c r="BQ26" s="256" t="str">
        <f>IF(ISBLANK(Výsledky!$PF$3),"",Výsledky!PF77)</f>
        <v/>
      </c>
      <c r="BR26" s="256" t="str">
        <f>IF(ISBLANK(Výsledky!$PM$3),"",Výsledky!PM77)</f>
        <v/>
      </c>
      <c r="BS26" s="256" t="str">
        <f>IF(ISBLANK(Výsledky!$PT$3),"",Výsledky!PT77)</f>
        <v/>
      </c>
      <c r="BT26" s="256" t="str">
        <f>IF(ISBLANK(Výsledky!$QA$3),"",Výsledky!QA77)</f>
        <v/>
      </c>
      <c r="BU26" s="256" t="str">
        <f>IF(ISBLANK(Výsledky!$QH$3),"",Výsledky!QH77)</f>
        <v/>
      </c>
      <c r="BV26" s="256" t="str">
        <f>IF(ISBLANK(Výsledky!$QO$3),"",Výsledky!QO77)</f>
        <v/>
      </c>
      <c r="BW26" s="291" t="str">
        <f>IF(ISBLANK(Výsledky!$QV$3),"",Výsledky!QV77)</f>
        <v/>
      </c>
      <c r="BX26" s="49"/>
      <c r="BY26" s="122"/>
      <c r="BZ26" s="49"/>
      <c r="CA26" s="122"/>
      <c r="CB26" s="371"/>
      <c r="CC26" s="371"/>
      <c r="CD26" s="371"/>
      <c r="CE26" s="371"/>
      <c r="CF26" s="371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3.8">
      <c r="A27" s="1"/>
      <c r="B27" s="240" t="s">
        <v>115</v>
      </c>
      <c r="C27" s="53">
        <f>Tipy!A60</f>
        <v>22</v>
      </c>
      <c r="D27" s="242" t="str">
        <f>IF(Tipy!B60="","",Tipy!B60)</f>
        <v>REDbull</v>
      </c>
      <c r="E27" s="51">
        <f>SUM(F27:J27)</f>
        <v>1260</v>
      </c>
      <c r="F27" s="246">
        <f>IF(ISBLANK(Výsledky!$I$3),"-",SUM(K27:O27,Q27,S27,U27,V27,X27,Z27,AB27,AC27,AE27:AG27,AI27,AK27:AM27,AP27,AS27:AU27,AW27,AY27,BB27,BD27,BG27:BJ27,BL27,BO27,BP27,BR27,BT27,BU27))</f>
        <v>850</v>
      </c>
      <c r="G27" s="267">
        <f>IF(ISBLANK(Výsledky!$AY$3),"-",SUM(P27,T27,W27,AA27,AD27,AH27,AV27,AX27,BC27,BE27,BK27,BM27,BQ27,BS27,BV27))</f>
        <v>170</v>
      </c>
      <c r="H27" s="268">
        <f>IF(ISBLANK(Výsledky!$BM$3),"-",SUM(R27,Y27,AJ27,AO27,AQ27,AZ27))</f>
        <v>200</v>
      </c>
      <c r="I27" s="247">
        <f>IF(ISBLANK(Výsledky!$GI$3),"-",SUM(AN27,AR27,BA27,BF27,BN27,BW27))</f>
        <v>40</v>
      </c>
      <c r="J27" s="262" t="str">
        <f>IF(ISBLANK(Výsledky!$I$3),"",Výsledky!I65)</f>
        <v>-</v>
      </c>
      <c r="K27" s="265">
        <f>IF(ISBLANK(Výsledky!$P$3),"",Výsledky!P66)</f>
        <v>20</v>
      </c>
      <c r="L27" s="266">
        <f>IF(ISBLANK(Výsledky!$W$3),"",Výsledky!W66)</f>
        <v>40</v>
      </c>
      <c r="M27" s="256">
        <f>IF(ISBLANK(Výsledky!$AD$3),"",Výsledky!AD66)</f>
        <v>10</v>
      </c>
      <c r="N27" s="256" t="str">
        <f>IF(ISBLANK(Výsledky!$AK$3),"",Výsledky!AK66)</f>
        <v>-</v>
      </c>
      <c r="O27" s="256">
        <f>IF(ISBLANK(Výsledky!$AR$3),"",Výsledky!AR66)</f>
        <v>50</v>
      </c>
      <c r="P27" s="256">
        <f>IF(ISBLANK(Výsledky!$AY$3),"",Výsledky!AY66)</f>
        <v>50</v>
      </c>
      <c r="Q27" s="256">
        <f>IF(ISBLANK(Výsledky!$BF$3),"",Výsledky!BF66)</f>
        <v>40</v>
      </c>
      <c r="R27" s="256">
        <f>IF(ISBLANK(Výsledky!$BM$3),"",Výsledky!BM66)</f>
        <v>30</v>
      </c>
      <c r="S27" s="256">
        <f>IF(ISBLANK(Výsledky!$BT$3),"",Výsledky!BT66)</f>
        <v>10</v>
      </c>
      <c r="T27" s="256">
        <f>IF(ISBLANK(Výsledky!$CA$3),"",Výsledky!CA66)</f>
        <v>20</v>
      </c>
      <c r="U27" s="256">
        <f>IF(ISBLANK(Výsledky!$CH$3),"",Výsledky!CH66)</f>
        <v>0</v>
      </c>
      <c r="V27" s="256">
        <f>IF(ISBLANK(Výsledky!$CO$3),"",Výsledky!CO66)</f>
        <v>80</v>
      </c>
      <c r="W27" s="256">
        <f>IF(ISBLANK(Výsledky!$CV$3),"",Výsledky!CV66)</f>
        <v>40</v>
      </c>
      <c r="X27" s="256">
        <f>IF(ISBLANK(Výsledky!$DC$3),"",Výsledky!DC66)</f>
        <v>50</v>
      </c>
      <c r="Y27" s="256">
        <f>IF(ISBLANK(Výsledky!$DJ$3),"",Výsledky!DJ66)</f>
        <v>20</v>
      </c>
      <c r="Z27" s="256">
        <f>IF(ISBLANK(Výsledky!$DQ$3),"",Výsledky!DQ66)</f>
        <v>0</v>
      </c>
      <c r="AA27" s="256">
        <f>IF(ISBLANK(Výsledky!$DX$3),"",Výsledky!DX66)</f>
        <v>20</v>
      </c>
      <c r="AB27" s="256">
        <f>IF(ISBLANK(Výsledky!$EE$3),"",Výsledky!EE66)</f>
        <v>40</v>
      </c>
      <c r="AC27" s="256">
        <f>IF(ISBLANK(Výsledky!$EL$3),"",Výsledky!EL66)</f>
        <v>20</v>
      </c>
      <c r="AD27" s="256">
        <f>IF(ISBLANK(Výsledky!$ES$3),"",Výsledky!ES66)</f>
        <v>40</v>
      </c>
      <c r="AE27" s="256">
        <f>IF(ISBLANK(Výsledky!$EZ$3),"",Výsledky!EZ66)</f>
        <v>20</v>
      </c>
      <c r="AF27" s="256">
        <f>IF(ISBLANK(Výsledky!$FG$3),"",Výsledky!FG66)</f>
        <v>130</v>
      </c>
      <c r="AG27" s="256">
        <f>IF(ISBLANK(Výsledky!$FN$3),"",Výsledky!FN66)</f>
        <v>50</v>
      </c>
      <c r="AH27" s="256">
        <f>IF(ISBLANK(Výsledky!$FU$3),"",Výsledky!FU66)</f>
        <v>0</v>
      </c>
      <c r="AI27" s="256">
        <f>IF(ISBLANK(Výsledky!$GB$3),"",Výsledky!GB66)</f>
        <v>0</v>
      </c>
      <c r="AJ27" s="256">
        <f>IF(ISBLANK(Výsledky!$GI$3),"",Výsledky!GI66)</f>
        <v>20</v>
      </c>
      <c r="AK27" s="256">
        <f>IF(ISBLANK(Výsledky!$GP$3),"",Výsledky!GP66)</f>
        <v>30</v>
      </c>
      <c r="AL27" s="256">
        <f>IF(ISBLANK(Výsledky!$GW$3),"",Výsledky!GW66)</f>
        <v>60</v>
      </c>
      <c r="AM27" s="256">
        <f>IF(ISBLANK(Výsledky!$HD$3),"",Výsledky!HD66)</f>
        <v>20</v>
      </c>
      <c r="AN27" s="256">
        <f>IF(ISBLANK(Výsledky!$HK$3),"",Výsledky!HK66)</f>
        <v>0</v>
      </c>
      <c r="AO27" s="256">
        <f>IF(ISBLANK(Výsledky!$HR$3),"",Výsledky!HR66)</f>
        <v>50</v>
      </c>
      <c r="AP27" s="256">
        <f>IF(ISBLANK(Výsledky!$HY$3),"",Výsledky!HY66)</f>
        <v>40</v>
      </c>
      <c r="AQ27" s="256">
        <f>IF(ISBLANK(Výsledky!$IF$3),"",Výsledky!IF66)</f>
        <v>60</v>
      </c>
      <c r="AR27" s="256">
        <f>IF(ISBLANK(Výsledky!$IM$3),"",Výsledky!IM66)</f>
        <v>40</v>
      </c>
      <c r="AS27" s="256">
        <f>IF(ISBLANK(Výsledky!$IT$3),"",Výsledky!IT66)</f>
        <v>0</v>
      </c>
      <c r="AT27" s="256">
        <f>IF(ISBLANK(Výsledky!$JA$3),"",Výsledky!JA66)</f>
        <v>0</v>
      </c>
      <c r="AU27" s="256">
        <f>IF(ISBLANK(Výsledky!$JH$3),"",Výsledky!JH66)</f>
        <v>50</v>
      </c>
      <c r="AV27" s="256" t="str">
        <f>IF(ISBLANK(Výsledky!$JO$3),"",Výsledky!JO66)</f>
        <v/>
      </c>
      <c r="AW27" s="256">
        <f>IF(ISBLANK(Výsledky!$JV$3),"",Výsledky!JV66)</f>
        <v>40</v>
      </c>
      <c r="AX27" s="256" t="str">
        <f>IF(ISBLANK(Výsledky!$KC$3),"",Výsledky!KC66)</f>
        <v/>
      </c>
      <c r="AY27" s="256">
        <f>IF(ISBLANK(Výsledky!$KJ$3),"",Výsledky!KJ66)</f>
        <v>50</v>
      </c>
      <c r="AZ27" s="256">
        <f>IF(ISBLANK(Výsledky!$KQ$3),"",Výsledky!KQ66)</f>
        <v>20</v>
      </c>
      <c r="BA27" s="256" t="str">
        <f>IF(ISBLANK(Výsledky!$KX$3),"",Výsledky!KX66)</f>
        <v/>
      </c>
      <c r="BB27" s="256" t="str">
        <f>IF(ISBLANK(Výsledky!$LE$3),"",Výsledky!LE66)</f>
        <v/>
      </c>
      <c r="BC27" s="256" t="str">
        <f>IF(ISBLANK(Výsledky!$LL$3),"",Výsledky!LL66)</f>
        <v/>
      </c>
      <c r="BD27" s="256" t="str">
        <f>IF(ISBLANK(Výsledky!$LS$3),"",Výsledky!LS66)</f>
        <v/>
      </c>
      <c r="BE27" s="256" t="str">
        <f>IF(ISBLANK(Výsledky!$LZ$3),"",Výsledky!LZ66)</f>
        <v/>
      </c>
      <c r="BF27" s="256" t="str">
        <f>IF(ISBLANK(Výsledky!$MG$3),"",Výsledky!MG66)</f>
        <v/>
      </c>
      <c r="BG27" s="256" t="str">
        <f>IF(ISBLANK(Výsledky!$MN$3),"",Výsledky!MN66)</f>
        <v/>
      </c>
      <c r="BH27" s="256" t="str">
        <f>IF(ISBLANK(Výsledky!$MU$3),"",Výsledky!MU66)</f>
        <v/>
      </c>
      <c r="BI27" s="256" t="str">
        <f>IF(ISBLANK(Výsledky!$NB$3),"",Výsledky!NB66)</f>
        <v/>
      </c>
      <c r="BJ27" s="256" t="str">
        <f>IF(ISBLANK(Výsledky!$NI$3),"",Výsledky!NI66)</f>
        <v/>
      </c>
      <c r="BK27" s="256" t="str">
        <f>IF(ISBLANK(Výsledky!$NP$3),"",Výsledky!NP66)</f>
        <v/>
      </c>
      <c r="BL27" s="256" t="str">
        <f>IF(ISBLANK(Výsledky!$NW$3),"",Výsledky!NW66)</f>
        <v/>
      </c>
      <c r="BM27" s="256" t="str">
        <f>IF(ISBLANK(Výsledky!$OD$3),"",Výsledky!OD66)</f>
        <v/>
      </c>
      <c r="BN27" s="256" t="str">
        <f>IF(ISBLANK(Výsledky!$OK$3),"",Výsledky!OK66)</f>
        <v/>
      </c>
      <c r="BO27" s="256" t="str">
        <f>IF(ISBLANK(Výsledky!$OR$3),"",Výsledky!OR66)</f>
        <v/>
      </c>
      <c r="BP27" s="256" t="str">
        <f>IF(ISBLANK(Výsledky!$OY$3),"",Výsledky!OY66)</f>
        <v/>
      </c>
      <c r="BQ27" s="256" t="str">
        <f>IF(ISBLANK(Výsledky!$PF$3),"",Výsledky!PF66)</f>
        <v/>
      </c>
      <c r="BR27" s="256" t="str">
        <f>IF(ISBLANK(Výsledky!$PM$3),"",Výsledky!PM66)</f>
        <v/>
      </c>
      <c r="BS27" s="256" t="str">
        <f>IF(ISBLANK(Výsledky!$PT$3),"",Výsledky!PT66)</f>
        <v/>
      </c>
      <c r="BT27" s="256" t="str">
        <f>IF(ISBLANK(Výsledky!$QA$3),"",Výsledky!QA66)</f>
        <v/>
      </c>
      <c r="BU27" s="256" t="str">
        <f>IF(ISBLANK(Výsledky!$QH$3),"",Výsledky!QH66)</f>
        <v/>
      </c>
      <c r="BV27" s="256" t="str">
        <f>IF(ISBLANK(Výsledky!$QO$3),"",Výsledky!QO66)</f>
        <v/>
      </c>
      <c r="BW27" s="291" t="str">
        <f>IF(ISBLANK(Výsledky!$QV$3),"",Výsledky!QV66)</f>
        <v/>
      </c>
      <c r="BX27" s="49"/>
      <c r="BY27" s="122"/>
      <c r="BZ27" s="49"/>
      <c r="CA27" s="122"/>
      <c r="CB27" s="371"/>
      <c r="CC27" s="371"/>
      <c r="CD27" s="371"/>
      <c r="CE27" s="371"/>
      <c r="CF27" s="371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3.8">
      <c r="A28" s="1"/>
      <c r="B28" s="240" t="s">
        <v>116</v>
      </c>
      <c r="C28" s="53">
        <f>Tipy!A22</f>
        <v>15</v>
      </c>
      <c r="D28" s="242" t="str">
        <f>IF(Tipy!B22="","",Tipy!B22)</f>
        <v>Fifo</v>
      </c>
      <c r="E28" s="51">
        <f>SUM(F28:J28)</f>
        <v>1250</v>
      </c>
      <c r="F28" s="246">
        <f>IF(ISBLANK(Výsledky!$I$3),"-",SUM(K28:O28,Q28,S28,U28,V28,X28,Z28,AB28,AC28,AE28:AG28,AI28,AK28:AM28,AP28,AS28:AU28,AW28,AY28,BB28,BD28,BG28:BJ28,BL28,BO28,BP28,BR28,BT28,BU28))</f>
        <v>860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150</v>
      </c>
      <c r="I28" s="247">
        <f>IF(ISBLANK(Výsledky!$GI$3),"-",SUM(AN28,AR28,BA28,BF28,BN28,BW28))</f>
        <v>70</v>
      </c>
      <c r="J28" s="262" t="str">
        <f>IF(ISBLANK(Výsledky!$I$3),"",Výsledky!I28)</f>
        <v>-</v>
      </c>
      <c r="K28" s="265">
        <f>IF(ISBLANK(Výsledky!$P$3),"",Výsledky!P28)</f>
        <v>80</v>
      </c>
      <c r="L28" s="266">
        <f>IF(ISBLANK(Výsledky!$W$3),"",Výsledky!W28)</f>
        <v>40</v>
      </c>
      <c r="M28" s="256">
        <f>IF(ISBLANK(Výsledky!$AD$3),"",Výsledky!AD28)</f>
        <v>10</v>
      </c>
      <c r="N28" s="256" t="str">
        <f>IF(ISBLANK(Výsledky!$AK$3),"",Výsledky!AK28)</f>
        <v>-</v>
      </c>
      <c r="O28" s="256" t="str">
        <f>IF(ISBLANK(Výsledky!$AR$3),"",Výsledky!AR28)</f>
        <v>-</v>
      </c>
      <c r="P28" s="256">
        <f>IF(ISBLANK(Výsledky!$AY$3),"",Výsledky!AY28)</f>
        <v>50</v>
      </c>
      <c r="Q28" s="256">
        <f>IF(ISBLANK(Výsledky!$BF$3),"",Výsledky!BF28)</f>
        <v>20</v>
      </c>
      <c r="R28" s="256">
        <f>IF(ISBLANK(Výsledky!$BM$3),"",Výsledky!BM28)</f>
        <v>40</v>
      </c>
      <c r="S28" s="256">
        <f>IF(ISBLANK(Výsledky!$BT$3),"",Výsledky!BT28)</f>
        <v>0</v>
      </c>
      <c r="T28" s="256">
        <f>IF(ISBLANK(Výsledky!$CA$3),"",Výsledky!CA28)</f>
        <v>20</v>
      </c>
      <c r="U28" s="256">
        <f>IF(ISBLANK(Výsledky!$CH$3),"",Výsledky!CH28)</f>
        <v>10</v>
      </c>
      <c r="V28" s="256">
        <f>IF(ISBLANK(Výsledky!$CO$3),"",Výsledky!CO28)</f>
        <v>80</v>
      </c>
      <c r="W28" s="256">
        <f>IF(ISBLANK(Výsledky!$CV$3),"",Výsledky!CV28)</f>
        <v>40</v>
      </c>
      <c r="X28" s="256">
        <f>IF(ISBLANK(Výsledky!$DC$3),"",Výsledky!DC28)</f>
        <v>100</v>
      </c>
      <c r="Y28" s="256">
        <f>IF(ISBLANK(Výsledky!$DJ$3),"",Výsledky!DJ28)</f>
        <v>50</v>
      </c>
      <c r="Z28" s="256">
        <f>IF(ISBLANK(Výsledky!$DQ$3),"",Výsledky!DQ28)</f>
        <v>0</v>
      </c>
      <c r="AA28" s="256">
        <f>IF(ISBLANK(Výsledky!$DX$3),"",Výsledky!DX28)</f>
        <v>40</v>
      </c>
      <c r="AB28" s="256">
        <f>IF(ISBLANK(Výsledky!$EE$3),"",Výsledky!EE28)</f>
        <v>70</v>
      </c>
      <c r="AC28" s="256">
        <f>IF(ISBLANK(Výsledky!$EL$3),"",Výsledky!EL28)</f>
        <v>60</v>
      </c>
      <c r="AD28" s="256">
        <f>IF(ISBLANK(Výsledky!$ES$3),"",Výsledky!ES28)</f>
        <v>20</v>
      </c>
      <c r="AE28" s="256">
        <f>IF(ISBLANK(Výsledky!$EZ$3),"",Výsledky!EZ28)</f>
        <v>40</v>
      </c>
      <c r="AF28" s="256">
        <f>IF(ISBLANK(Výsledky!$FG$3),"",Výsledky!FG28)</f>
        <v>30</v>
      </c>
      <c r="AG28" s="256">
        <f>IF(ISBLANK(Výsledky!$FN$3),"",Výsledky!FN28)</f>
        <v>80</v>
      </c>
      <c r="AH28" s="256" t="str">
        <f>IF(ISBLANK(Výsledky!$FU$3),"",Výsledky!FU28)</f>
        <v>-</v>
      </c>
      <c r="AI28" s="256">
        <f>IF(ISBLANK(Výsledky!$GB$3),"",Výsledky!GB28)</f>
        <v>0</v>
      </c>
      <c r="AJ28" s="256" t="str">
        <f>IF(ISBLANK(Výsledky!$GI$3),"",Výsledky!GI28)</f>
        <v>-</v>
      </c>
      <c r="AK28" s="256">
        <f>IF(ISBLANK(Výsledky!$GP$3),"",Výsledky!GP28)</f>
        <v>10</v>
      </c>
      <c r="AL28" s="256">
        <f>IF(ISBLANK(Výsledky!$GW$3),"",Výsledky!GW28)</f>
        <v>30</v>
      </c>
      <c r="AM28" s="256">
        <f>IF(ISBLANK(Výsledky!$HD$3),"",Výsledky!HD28)</f>
        <v>60</v>
      </c>
      <c r="AN28" s="256">
        <f>IF(ISBLANK(Výsledky!$HK$3),"",Výsledky!HK28)</f>
        <v>30</v>
      </c>
      <c r="AO28" s="256">
        <f>IF(ISBLANK(Výsledky!$HR$3),"",Výsledky!HR28)</f>
        <v>50</v>
      </c>
      <c r="AP28" s="256">
        <f>IF(ISBLANK(Výsledky!$HY$3),"",Výsledky!HY28)</f>
        <v>20</v>
      </c>
      <c r="AQ28" s="256">
        <f>IF(ISBLANK(Výsledky!$IF$3),"",Výsledky!IF28)</f>
        <v>10</v>
      </c>
      <c r="AR28" s="256">
        <f>IF(ISBLANK(Výsledky!$IM$3),"",Výsledky!IM28)</f>
        <v>40</v>
      </c>
      <c r="AS28" s="256">
        <f>IF(ISBLANK(Výsledky!$IT$3),"",Výsledky!IT28)</f>
        <v>60</v>
      </c>
      <c r="AT28" s="256">
        <f>IF(ISBLANK(Výsledky!$JA$3),"",Výsledky!JA28)</f>
        <v>0</v>
      </c>
      <c r="AU28" s="256" t="str">
        <f>IF(ISBLANK(Výsledky!$JH$3),"",Výsledky!JH28)</f>
        <v>-</v>
      </c>
      <c r="AV28" s="256" t="str">
        <f>IF(ISBLANK(Výsledky!$JO$3),"",Výsledky!JO28)</f>
        <v/>
      </c>
      <c r="AW28" s="256">
        <f>IF(ISBLANK(Výsledky!$JV$3),"",Výsledky!JV28)</f>
        <v>20</v>
      </c>
      <c r="AX28" s="256" t="str">
        <f>IF(ISBLANK(Výsledky!$KC$3),"",Výsledky!KC28)</f>
        <v/>
      </c>
      <c r="AY28" s="256">
        <f>IF(ISBLANK(Výsledky!$KJ$3),"",Výsledky!KJ28)</f>
        <v>40</v>
      </c>
      <c r="AZ28" s="256">
        <f>IF(ISBLANK(Výsledky!$KQ$3),"",Výsledky!KQ28)</f>
        <v>0</v>
      </c>
      <c r="BA28" s="256" t="str">
        <f>IF(ISBLANK(Výsledky!$KX$3),"",Výsledky!KX28)</f>
        <v/>
      </c>
      <c r="BB28" s="256" t="str">
        <f>IF(ISBLANK(Výsledky!$LE$3),"",Výsledky!LE28)</f>
        <v/>
      </c>
      <c r="BC28" s="256" t="str">
        <f>IF(ISBLANK(Výsledky!$LL$3),"",Výsledky!LL28)</f>
        <v/>
      </c>
      <c r="BD28" s="256" t="str">
        <f>IF(ISBLANK(Výsledky!$LS$3),"",Výsledky!LS28)</f>
        <v/>
      </c>
      <c r="BE28" s="256" t="str">
        <f>IF(ISBLANK(Výsledky!$LZ$3),"",Výsledky!LZ28)</f>
        <v/>
      </c>
      <c r="BF28" s="256" t="str">
        <f>IF(ISBLANK(Výsledky!$MG$3),"",Výsledky!MG28)</f>
        <v/>
      </c>
      <c r="BG28" s="256" t="str">
        <f>IF(ISBLANK(Výsledky!$MN$3),"",Výsledky!MN28)</f>
        <v/>
      </c>
      <c r="BH28" s="256" t="str">
        <f>IF(ISBLANK(Výsledky!$MU$3),"",Výsledky!MU28)</f>
        <v/>
      </c>
      <c r="BI28" s="256" t="str">
        <f>IF(ISBLANK(Výsledky!$NB$3),"",Výsledky!NB28)</f>
        <v/>
      </c>
      <c r="BJ28" s="256" t="str">
        <f>IF(ISBLANK(Výsledky!$NI$3),"",Výsledky!NI28)</f>
        <v/>
      </c>
      <c r="BK28" s="256" t="str">
        <f>IF(ISBLANK(Výsledky!$NP$3),"",Výsledky!NP28)</f>
        <v/>
      </c>
      <c r="BL28" s="256" t="str">
        <f>IF(ISBLANK(Výsledky!$NW$3),"",Výsledky!NW28)</f>
        <v/>
      </c>
      <c r="BM28" s="256" t="str">
        <f>IF(ISBLANK(Výsledky!$OD$3),"",Výsledky!OD28)</f>
        <v/>
      </c>
      <c r="BN28" s="256" t="str">
        <f>IF(ISBLANK(Výsledky!$OK$3),"",Výsledky!OK28)</f>
        <v/>
      </c>
      <c r="BO28" s="256" t="str">
        <f>IF(ISBLANK(Výsledky!$OR$3),"",Výsledky!OR28)</f>
        <v/>
      </c>
      <c r="BP28" s="256" t="str">
        <f>IF(ISBLANK(Výsledky!$OY$3),"",Výsledky!OY28)</f>
        <v/>
      </c>
      <c r="BQ28" s="256" t="str">
        <f>IF(ISBLANK(Výsledky!$PF$3),"",Výsledky!PF28)</f>
        <v/>
      </c>
      <c r="BR28" s="256" t="str">
        <f>IF(ISBLANK(Výsledky!$PM$3),"",Výsledky!PM28)</f>
        <v/>
      </c>
      <c r="BS28" s="256" t="str">
        <f>IF(ISBLANK(Výsledky!$PT$3),"",Výsledky!PT28)</f>
        <v/>
      </c>
      <c r="BT28" s="256" t="str">
        <f>IF(ISBLANK(Výsledky!$QA$3),"",Výsledky!QA28)</f>
        <v/>
      </c>
      <c r="BU28" s="256" t="str">
        <f>IF(ISBLANK(Výsledky!$QH$3),"",Výsledky!QH28)</f>
        <v/>
      </c>
      <c r="BV28" s="256" t="str">
        <f>IF(ISBLANK(Výsledky!$QO$3),"",Výsledky!QO28)</f>
        <v/>
      </c>
      <c r="BW28" s="291" t="str">
        <f>IF(ISBLANK(Výsledky!$QV$3),"",Výsledky!QV28)</f>
        <v/>
      </c>
      <c r="BX28" s="49"/>
      <c r="BY28" s="122"/>
      <c r="BZ28" s="49"/>
      <c r="CA28" s="122"/>
      <c r="CB28" s="371"/>
      <c r="CC28" s="371"/>
      <c r="CD28" s="371"/>
      <c r="CE28" s="371"/>
      <c r="CF28" s="371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3.8">
      <c r="A29" s="1"/>
      <c r="B29" s="240" t="s">
        <v>117</v>
      </c>
      <c r="C29" s="53">
        <f>Tipy!A75</f>
        <v>67</v>
      </c>
      <c r="D29" s="242" t="str">
        <f>IF(Tipy!B75="","",Tipy!B75)</f>
        <v>Waldemar</v>
      </c>
      <c r="E29" s="51">
        <f>SUM(F29:J29)</f>
        <v>1240</v>
      </c>
      <c r="F29" s="246">
        <f>IF(ISBLANK(Výsledky!$I$3),"-",SUM(K29:O29,Q29,S29,U29,V29,X29,Z29,AB29,AC29,AE29:AG29,AI29,AK29:AM29,AP29,AS29:AU29,AW29,AY29,BB29,BD29,BG29:BJ29,BL29,BO29,BP29,BR29,BT29,BU29))</f>
        <v>870</v>
      </c>
      <c r="G29" s="267">
        <f>IF(ISBLANK(Výsledky!$AY$3),"-",SUM(P29,T29,W29,AA29,AD29,AH29,AV29,AX29,BC29,BE29,BK29,BM29,BQ29,BS29,BV29))</f>
        <v>190</v>
      </c>
      <c r="H29" s="268">
        <f>IF(ISBLANK(Výsledky!$BM$3),"-",SUM(R29,Y29,AJ29,AO29,AQ29,AZ29))</f>
        <v>140</v>
      </c>
      <c r="I29" s="247">
        <f>IF(ISBLANK(Výsledky!$GI$3),"-",SUM(AN29,AR29,BA29,BF29,BN29,BW29))</f>
        <v>40</v>
      </c>
      <c r="J29" s="262" t="str">
        <f>IF(ISBLANK(Výsledky!$I$3),"",Výsledky!I81)</f>
        <v>-</v>
      </c>
      <c r="K29" s="265">
        <f>IF(ISBLANK(Výsledky!$P$3),"",Výsledky!P81)</f>
        <v>20</v>
      </c>
      <c r="L29" s="266">
        <f>IF(ISBLANK(Výsledky!$W$3),"",Výsledky!W81)</f>
        <v>30</v>
      </c>
      <c r="M29" s="256">
        <f>IF(ISBLANK(Výsledky!$AD$3),"",Výsledky!AD81)</f>
        <v>80</v>
      </c>
      <c r="N29" s="256">
        <f>IF(ISBLANK(Výsledky!$AK$3),"",Výsledky!AK81)</f>
        <v>40</v>
      </c>
      <c r="O29" s="256">
        <f>IF(ISBLANK(Výsledky!$AR$3),"",Výsledky!AR81)</f>
        <v>30</v>
      </c>
      <c r="P29" s="256">
        <f>IF(ISBLANK(Výsledky!$AY$3),"",Výsledky!AY81)</f>
        <v>50</v>
      </c>
      <c r="Q29" s="256" t="str">
        <f>IF(ISBLANK(Výsledky!$BF$3),"",Výsledky!BF81)</f>
        <v>-</v>
      </c>
      <c r="R29" s="256">
        <f>IF(ISBLANK(Výsledky!$BM$3),"",Výsledky!BM81)</f>
        <v>30</v>
      </c>
      <c r="S29" s="256">
        <f>IF(ISBLANK(Výsledky!$BT$3),"",Výsledky!BT81)</f>
        <v>0</v>
      </c>
      <c r="T29" s="256">
        <f>IF(ISBLANK(Výsledky!$CA$3),"",Výsledky!CA81)</f>
        <v>20</v>
      </c>
      <c r="U29" s="256">
        <f>IF(ISBLANK(Výsledky!$CH$3),"",Výsledky!CH81)</f>
        <v>20</v>
      </c>
      <c r="V29" s="256">
        <f>IF(ISBLANK(Výsledky!$CO$3),"",Výsledky!CO81)</f>
        <v>30</v>
      </c>
      <c r="W29" s="256">
        <f>IF(ISBLANK(Výsledky!$CV$3),"",Výsledky!CV81)</f>
        <v>40</v>
      </c>
      <c r="X29" s="256">
        <f>IF(ISBLANK(Výsledky!$DC$3),"",Výsledky!DC81)</f>
        <v>50</v>
      </c>
      <c r="Y29" s="256">
        <f>IF(ISBLANK(Výsledky!$DJ$3),"",Výsledky!DJ81)</f>
        <v>40</v>
      </c>
      <c r="Z29" s="256">
        <f>IF(ISBLANK(Výsledky!$DQ$3),"",Výsledky!DQ81)</f>
        <v>0</v>
      </c>
      <c r="AA29" s="256">
        <f>IF(ISBLANK(Výsledky!$DX$3),"",Výsledky!DX81)</f>
        <v>0</v>
      </c>
      <c r="AB29" s="256">
        <f>IF(ISBLANK(Výsledky!$EE$3),"",Výsledky!EE81)</f>
        <v>50</v>
      </c>
      <c r="AC29" s="256">
        <f>IF(ISBLANK(Výsledky!$EL$3),"",Výsledky!EL81)</f>
        <v>30</v>
      </c>
      <c r="AD29" s="256">
        <f>IF(ISBLANK(Výsledky!$ES$3),"",Výsledky!ES81)</f>
        <v>80</v>
      </c>
      <c r="AE29" s="256">
        <f>IF(ISBLANK(Výsledky!$EZ$3),"",Výsledky!EZ81)</f>
        <v>40</v>
      </c>
      <c r="AF29" s="256">
        <f>IF(ISBLANK(Výsledky!$FG$3),"",Výsledky!FG81)</f>
        <v>20</v>
      </c>
      <c r="AG29" s="256">
        <f>IF(ISBLANK(Výsledky!$FN$3),"",Výsledky!FN81)</f>
        <v>50</v>
      </c>
      <c r="AH29" s="256">
        <f>IF(ISBLANK(Výsledky!$FU$3),"",Výsledky!FU81)</f>
        <v>0</v>
      </c>
      <c r="AI29" s="256">
        <f>IF(ISBLANK(Výsledky!$GB$3),"",Výsledky!GB81)</f>
        <v>0</v>
      </c>
      <c r="AJ29" s="256">
        <f>IF(ISBLANK(Výsledky!$GI$3),"",Výsledky!GI81)</f>
        <v>20</v>
      </c>
      <c r="AK29" s="256">
        <f>IF(ISBLANK(Výsledky!$GP$3),"",Výsledky!GP81)</f>
        <v>20</v>
      </c>
      <c r="AL29" s="256">
        <f>IF(ISBLANK(Výsledky!$GW$3),"",Výsledky!GW81)</f>
        <v>40</v>
      </c>
      <c r="AM29" s="256">
        <f>IF(ISBLANK(Výsledky!$HD$3),"",Výsledky!HD81)</f>
        <v>60</v>
      </c>
      <c r="AN29" s="256">
        <f>IF(ISBLANK(Výsledky!$HK$3),"",Výsledky!HK81)</f>
        <v>40</v>
      </c>
      <c r="AO29" s="256">
        <f>IF(ISBLANK(Výsledky!$HR$3),"",Výsledky!HR81)</f>
        <v>30</v>
      </c>
      <c r="AP29" s="256">
        <f>IF(ISBLANK(Výsledky!$HY$3),"",Výsledky!HY81)</f>
        <v>40</v>
      </c>
      <c r="AQ29" s="256">
        <f>IF(ISBLANK(Výsledky!$IF$3),"",Výsledky!IF81)</f>
        <v>10</v>
      </c>
      <c r="AR29" s="256" t="str">
        <f>IF(ISBLANK(Výsledky!$IM$3),"",Výsledky!IM81)</f>
        <v>-</v>
      </c>
      <c r="AS29" s="256">
        <f>IF(ISBLANK(Výsledky!$IT$3),"",Výsledky!IT81)</f>
        <v>50</v>
      </c>
      <c r="AT29" s="256">
        <f>IF(ISBLANK(Výsledky!$JA$3),"",Výsledky!JA81)</f>
        <v>0</v>
      </c>
      <c r="AU29" s="256">
        <f>IF(ISBLANK(Výsledky!$JH$3),"",Výsledky!JH81)</f>
        <v>50</v>
      </c>
      <c r="AV29" s="256" t="str">
        <f>IF(ISBLANK(Výsledky!$JO$3),"",Výsledky!JO81)</f>
        <v/>
      </c>
      <c r="AW29" s="256">
        <f>IF(ISBLANK(Výsledky!$JV$3),"",Výsledky!JV81)</f>
        <v>50</v>
      </c>
      <c r="AX29" s="256" t="str">
        <f>IF(ISBLANK(Výsledky!$KC$3),"",Výsledky!KC81)</f>
        <v/>
      </c>
      <c r="AY29" s="256">
        <f>IF(ISBLANK(Výsledky!$KJ$3),"",Výsledky!KJ81)</f>
        <v>70</v>
      </c>
      <c r="AZ29" s="256">
        <f>IF(ISBLANK(Výsledky!$KQ$3),"",Výsledky!KQ81)</f>
        <v>10</v>
      </c>
      <c r="BA29" s="256" t="str">
        <f>IF(ISBLANK(Výsledky!$KX$3),"",Výsledky!KX81)</f>
        <v/>
      </c>
      <c r="BB29" s="256" t="str">
        <f>IF(ISBLANK(Výsledky!$LE$3),"",Výsledky!LE81)</f>
        <v/>
      </c>
      <c r="BC29" s="256" t="str">
        <f>IF(ISBLANK(Výsledky!$LL$3),"",Výsledky!LL81)</f>
        <v/>
      </c>
      <c r="BD29" s="256" t="str">
        <f>IF(ISBLANK(Výsledky!$LS$3),"",Výsledky!LS81)</f>
        <v/>
      </c>
      <c r="BE29" s="256" t="str">
        <f>IF(ISBLANK(Výsledky!$LZ$3),"",Výsledky!LZ81)</f>
        <v/>
      </c>
      <c r="BF29" s="256" t="str">
        <f>IF(ISBLANK(Výsledky!$MG$3),"",Výsledky!MG81)</f>
        <v/>
      </c>
      <c r="BG29" s="256" t="str">
        <f>IF(ISBLANK(Výsledky!$MN$3),"",Výsledky!MN81)</f>
        <v/>
      </c>
      <c r="BH29" s="256" t="str">
        <f>IF(ISBLANK(Výsledky!$MU$3),"",Výsledky!MU81)</f>
        <v/>
      </c>
      <c r="BI29" s="256" t="str">
        <f>IF(ISBLANK(Výsledky!$NB$3),"",Výsledky!NB81)</f>
        <v/>
      </c>
      <c r="BJ29" s="256" t="str">
        <f>IF(ISBLANK(Výsledky!$NI$3),"",Výsledky!NI81)</f>
        <v/>
      </c>
      <c r="BK29" s="256" t="str">
        <f>IF(ISBLANK(Výsledky!$NP$3),"",Výsledky!NP81)</f>
        <v/>
      </c>
      <c r="BL29" s="256" t="str">
        <f>IF(ISBLANK(Výsledky!$NW$3),"",Výsledky!NW81)</f>
        <v/>
      </c>
      <c r="BM29" s="256" t="str">
        <f>IF(ISBLANK(Výsledky!$OD$3),"",Výsledky!OD81)</f>
        <v/>
      </c>
      <c r="BN29" s="256" t="str">
        <f>IF(ISBLANK(Výsledky!$OK$3),"",Výsledky!OK81)</f>
        <v/>
      </c>
      <c r="BO29" s="256" t="str">
        <f>IF(ISBLANK(Výsledky!$OR$3),"",Výsledky!OR81)</f>
        <v/>
      </c>
      <c r="BP29" s="256" t="str">
        <f>IF(ISBLANK(Výsledky!$OY$3),"",Výsledky!OY81)</f>
        <v/>
      </c>
      <c r="BQ29" s="256" t="str">
        <f>IF(ISBLANK(Výsledky!$PF$3),"",Výsledky!PF81)</f>
        <v/>
      </c>
      <c r="BR29" s="256" t="str">
        <f>IF(ISBLANK(Výsledky!$PM$3),"",Výsledky!PM81)</f>
        <v/>
      </c>
      <c r="BS29" s="256" t="str">
        <f>IF(ISBLANK(Výsledky!$PT$3),"",Výsledky!PT81)</f>
        <v/>
      </c>
      <c r="BT29" s="256" t="str">
        <f>IF(ISBLANK(Výsledky!$QA$3),"",Výsledky!QA81)</f>
        <v/>
      </c>
      <c r="BU29" s="256" t="str">
        <f>IF(ISBLANK(Výsledky!$QH$3),"",Výsledky!QH81)</f>
        <v/>
      </c>
      <c r="BV29" s="256" t="str">
        <f>IF(ISBLANK(Výsledky!$QO$3),"",Výsledky!QO81)</f>
        <v/>
      </c>
      <c r="BW29" s="291" t="str">
        <f>IF(ISBLANK(Výsledky!$QV$3),"",Výsledky!QV81)</f>
        <v/>
      </c>
      <c r="BX29" s="49"/>
      <c r="BY29" s="122"/>
      <c r="BZ29" s="49"/>
      <c r="CA29" s="122"/>
      <c r="CB29" s="371"/>
      <c r="CC29" s="371"/>
      <c r="CD29" s="371"/>
      <c r="CE29" s="371"/>
      <c r="CF29" s="371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3.8">
      <c r="A30" s="1"/>
      <c r="B30" s="240" t="s">
        <v>118</v>
      </c>
      <c r="C30" s="53">
        <f>Tipy!A37</f>
        <v>44</v>
      </c>
      <c r="D30" s="242" t="str">
        <f>IF(Tipy!B37="","",Tipy!B37)</f>
        <v>MajkLFC</v>
      </c>
      <c r="E30" s="51">
        <f>SUM(F30:J30)</f>
        <v>1210</v>
      </c>
      <c r="F30" s="246">
        <f>IF(ISBLANK(Výsledky!$I$3),"-",SUM(K30:O30,Q30,S30,U30,V30,X30,Z30,AB30,AC30,AE30:AG30,AI30,AK30:AM30,AP30,AS30:AU30,AW30,AY30,BB30,BD30,BG30:BJ30,BL30,BO30,BP30,BR30,BT30,BU30))</f>
        <v>880</v>
      </c>
      <c r="G30" s="267">
        <f>IF(ISBLANK(Výsledky!$AY$3),"-",SUM(P30,T30,W30,AA30,AD30,AH30,AV30,AX30,BC30,BE30,BK30,BM30,BQ30,BS30,BV30))</f>
        <v>160</v>
      </c>
      <c r="H30" s="268">
        <f>IF(ISBLANK(Výsledky!$BM$3),"-",SUM(R30,Y30,AJ30,AO30,AQ30,AZ30))</f>
        <v>130</v>
      </c>
      <c r="I30" s="247">
        <f>IF(ISBLANK(Výsledky!$GI$3),"-",SUM(AN30,AR30,BA30,BF30,BN30,BW30))</f>
        <v>40</v>
      </c>
      <c r="J30" s="262" t="str">
        <f>IF(ISBLANK(Výsledky!$I$3),"",Výsledky!I43)</f>
        <v>-</v>
      </c>
      <c r="K30" s="265">
        <f>IF(ISBLANK(Výsledky!$P$3),"",Výsledky!P43)</f>
        <v>40</v>
      </c>
      <c r="L30" s="266">
        <f>IF(ISBLANK(Výsledky!$W$3),"",Výsledky!W43)</f>
        <v>60</v>
      </c>
      <c r="M30" s="256">
        <f>IF(ISBLANK(Výsledky!$AD$3),"",Výsledky!AD43)</f>
        <v>10</v>
      </c>
      <c r="N30" s="256">
        <f>IF(ISBLANK(Výsledky!$AK$3),"",Výsledky!AK43)</f>
        <v>60</v>
      </c>
      <c r="O30" s="256">
        <f>IF(ISBLANK(Výsledky!$AR$3),"",Výsledky!AR43)</f>
        <v>20</v>
      </c>
      <c r="P30" s="256">
        <f>IF(ISBLANK(Výsledky!$AY$3),"",Výsledky!AY43)</f>
        <v>20</v>
      </c>
      <c r="Q30" s="256">
        <f>IF(ISBLANK(Výsledky!$BF$3),"",Výsledky!BF43)</f>
        <v>80</v>
      </c>
      <c r="R30" s="256" t="str">
        <f>IF(ISBLANK(Výsledky!$BM$3),"",Výsledky!BM43)</f>
        <v>-</v>
      </c>
      <c r="S30" s="256" t="str">
        <f>IF(ISBLANK(Výsledky!$BT$3),"",Výsledky!BT43)</f>
        <v>-</v>
      </c>
      <c r="T30" s="256">
        <f>IF(ISBLANK(Výsledky!$CA$3),"",Výsledky!CA43)</f>
        <v>60</v>
      </c>
      <c r="U30" s="256">
        <f>IF(ISBLANK(Výsledky!$CH$3),"",Výsledky!CH43)</f>
        <v>60</v>
      </c>
      <c r="V30" s="256" t="str">
        <f>IF(ISBLANK(Výsledky!$CO$3),"",Výsledky!CO43)</f>
        <v>-</v>
      </c>
      <c r="W30" s="256">
        <f>IF(ISBLANK(Výsledky!$CV$3),"",Výsledky!CV43)</f>
        <v>40</v>
      </c>
      <c r="X30" s="256">
        <f>IF(ISBLANK(Výsledky!$DC$3),"",Výsledky!DC43)</f>
        <v>70</v>
      </c>
      <c r="Y30" s="256" t="str">
        <f>IF(ISBLANK(Výsledky!$DJ$3),"",Výsledky!DJ43)</f>
        <v>-</v>
      </c>
      <c r="Z30" s="256">
        <f>IF(ISBLANK(Výsledky!$DQ$3),"",Výsledky!DQ43)</f>
        <v>0</v>
      </c>
      <c r="AA30" s="256" t="str">
        <f>IF(ISBLANK(Výsledky!$DX$3),"",Výsledky!DX43)</f>
        <v>-</v>
      </c>
      <c r="AB30" s="256">
        <f>IF(ISBLANK(Výsledky!$EE$3),"",Výsledky!EE43)</f>
        <v>50</v>
      </c>
      <c r="AC30" s="256">
        <f>IF(ISBLANK(Výsledky!$EL$3),"",Výsledky!EL43)</f>
        <v>60</v>
      </c>
      <c r="AD30" s="256">
        <f>IF(ISBLANK(Výsledky!$ES$3),"",Výsledky!ES43)</f>
        <v>30</v>
      </c>
      <c r="AE30" s="256">
        <f>IF(ISBLANK(Výsledky!$EZ$3),"",Výsledky!EZ43)</f>
        <v>20</v>
      </c>
      <c r="AF30" s="256" t="str">
        <f>IF(ISBLANK(Výsledky!$FG$3),"",Výsledky!FG43)</f>
        <v>-</v>
      </c>
      <c r="AG30" s="256">
        <f>IF(ISBLANK(Výsledky!$FN$3),"",Výsledky!FN43)</f>
        <v>80</v>
      </c>
      <c r="AH30" s="256">
        <f>IF(ISBLANK(Výsledky!$FU$3),"",Výsledky!FU43)</f>
        <v>10</v>
      </c>
      <c r="AI30" s="256">
        <f>IF(ISBLANK(Výsledky!$GB$3),"",Výsledky!GB43)</f>
        <v>0</v>
      </c>
      <c r="AJ30" s="256" t="str">
        <f>IF(ISBLANK(Výsledky!$GI$3),"",Výsledky!GI43)</f>
        <v>-</v>
      </c>
      <c r="AK30" s="256">
        <f>IF(ISBLANK(Výsledky!$GP$3),"",Výsledky!GP43)</f>
        <v>80</v>
      </c>
      <c r="AL30" s="256" t="str">
        <f>IF(ISBLANK(Výsledky!$GW$3),"",Výsledky!GW43)</f>
        <v>-</v>
      </c>
      <c r="AM30" s="256">
        <f>IF(ISBLANK(Výsledky!$HD$3),"",Výsledky!HD43)</f>
        <v>20</v>
      </c>
      <c r="AN30" s="256">
        <f>IF(ISBLANK(Výsledky!$HK$3),"",Výsledky!HK43)</f>
        <v>0</v>
      </c>
      <c r="AO30" s="256">
        <f>IF(ISBLANK(Výsledky!$HR$3),"",Výsledky!HR43)</f>
        <v>30</v>
      </c>
      <c r="AP30" s="256" t="str">
        <f>IF(ISBLANK(Výsledky!$HY$3),"",Výsledky!HY43)</f>
        <v>-</v>
      </c>
      <c r="AQ30" s="256">
        <f>IF(ISBLANK(Výsledky!$IF$3),"",Výsledky!IF43)</f>
        <v>80</v>
      </c>
      <c r="AR30" s="256">
        <f>IF(ISBLANK(Výsledky!$IM$3),"",Výsledky!IM43)</f>
        <v>40</v>
      </c>
      <c r="AS30" s="256">
        <f>IF(ISBLANK(Výsledky!$IT$3),"",Výsledky!IT43)</f>
        <v>30</v>
      </c>
      <c r="AT30" s="256">
        <f>IF(ISBLANK(Výsledky!$JA$3),"",Výsledky!JA43)</f>
        <v>0</v>
      </c>
      <c r="AU30" s="256">
        <f>IF(ISBLANK(Výsledky!$JH$3),"",Výsledky!JH43)</f>
        <v>60</v>
      </c>
      <c r="AV30" s="256" t="str">
        <f>IF(ISBLANK(Výsledky!$JO$3),"",Výsledky!JO43)</f>
        <v/>
      </c>
      <c r="AW30" s="256">
        <f>IF(ISBLANK(Výsledky!$JV$3),"",Výsledky!JV43)</f>
        <v>40</v>
      </c>
      <c r="AX30" s="256" t="str">
        <f>IF(ISBLANK(Výsledky!$KC$3),"",Výsledky!KC43)</f>
        <v/>
      </c>
      <c r="AY30" s="256">
        <f>IF(ISBLANK(Výsledky!$KJ$3),"",Výsledky!KJ43)</f>
        <v>40</v>
      </c>
      <c r="AZ30" s="256">
        <f>IF(ISBLANK(Výsledky!$KQ$3),"",Výsledky!KQ43)</f>
        <v>20</v>
      </c>
      <c r="BA30" s="256" t="str">
        <f>IF(ISBLANK(Výsledky!$KX$3),"",Výsledky!KX43)</f>
        <v/>
      </c>
      <c r="BB30" s="256" t="str">
        <f>IF(ISBLANK(Výsledky!$LE$3),"",Výsledky!LE43)</f>
        <v/>
      </c>
      <c r="BC30" s="256" t="str">
        <f>IF(ISBLANK(Výsledky!$LL$3),"",Výsledky!LL43)</f>
        <v/>
      </c>
      <c r="BD30" s="256" t="str">
        <f>IF(ISBLANK(Výsledky!$LS$3),"",Výsledky!LS43)</f>
        <v/>
      </c>
      <c r="BE30" s="256" t="str">
        <f>IF(ISBLANK(Výsledky!$LZ$3),"",Výsledky!LZ43)</f>
        <v/>
      </c>
      <c r="BF30" s="256" t="str">
        <f>IF(ISBLANK(Výsledky!$MG$3),"",Výsledky!MG43)</f>
        <v/>
      </c>
      <c r="BG30" s="256" t="str">
        <f>IF(ISBLANK(Výsledky!$MN$3),"",Výsledky!MN43)</f>
        <v/>
      </c>
      <c r="BH30" s="256" t="str">
        <f>IF(ISBLANK(Výsledky!$MU$3),"",Výsledky!MU43)</f>
        <v/>
      </c>
      <c r="BI30" s="256" t="str">
        <f>IF(ISBLANK(Výsledky!$NB$3),"",Výsledky!NB43)</f>
        <v/>
      </c>
      <c r="BJ30" s="256" t="str">
        <f>IF(ISBLANK(Výsledky!$NI$3),"",Výsledky!NI43)</f>
        <v/>
      </c>
      <c r="BK30" s="256" t="str">
        <f>IF(ISBLANK(Výsledky!$NP$3),"",Výsledky!NP43)</f>
        <v/>
      </c>
      <c r="BL30" s="256" t="str">
        <f>IF(ISBLANK(Výsledky!$NW$3),"",Výsledky!NW43)</f>
        <v/>
      </c>
      <c r="BM30" s="256" t="str">
        <f>IF(ISBLANK(Výsledky!$OD$3),"",Výsledky!OD43)</f>
        <v/>
      </c>
      <c r="BN30" s="256" t="str">
        <f>IF(ISBLANK(Výsledky!$OK$3),"",Výsledky!OK43)</f>
        <v/>
      </c>
      <c r="BO30" s="256" t="str">
        <f>IF(ISBLANK(Výsledky!$OR$3),"",Výsledky!OR43)</f>
        <v/>
      </c>
      <c r="BP30" s="256" t="str">
        <f>IF(ISBLANK(Výsledky!$OY$3),"",Výsledky!OY43)</f>
        <v/>
      </c>
      <c r="BQ30" s="256" t="str">
        <f>IF(ISBLANK(Výsledky!$PF$3),"",Výsledky!PF43)</f>
        <v/>
      </c>
      <c r="BR30" s="256" t="str">
        <f>IF(ISBLANK(Výsledky!$PM$3),"",Výsledky!PM43)</f>
        <v/>
      </c>
      <c r="BS30" s="256" t="str">
        <f>IF(ISBLANK(Výsledky!$PT$3),"",Výsledky!PT43)</f>
        <v/>
      </c>
      <c r="BT30" s="256" t="str">
        <f>IF(ISBLANK(Výsledky!$QA$3),"",Výsledky!QA43)</f>
        <v/>
      </c>
      <c r="BU30" s="256" t="str">
        <f>IF(ISBLANK(Výsledky!$QH$3),"",Výsledky!QH43)</f>
        <v/>
      </c>
      <c r="BV30" s="256" t="str">
        <f>IF(ISBLANK(Výsledky!$QO$3),"",Výsledky!QO43)</f>
        <v/>
      </c>
      <c r="BW30" s="291" t="str">
        <f>IF(ISBLANK(Výsledky!$QV$3),"",Výsledky!QV43)</f>
        <v/>
      </c>
      <c r="BX30" s="49"/>
      <c r="BY30" s="122"/>
      <c r="BZ30" s="49"/>
      <c r="CA30" s="122"/>
      <c r="CB30" s="371"/>
      <c r="CC30" s="371"/>
      <c r="CD30" s="371"/>
      <c r="CE30" s="371"/>
      <c r="CF30" s="371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3.8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1210</v>
      </c>
      <c r="F31" s="246">
        <f>IF(ISBLANK(Výsledky!$I$3),"-",SUM(K31:O31,Q31,S31,U31,V31,X31,Z31,AB31,AC31,AE31:AG31,AI31,AK31:AM31,AP31,AS31:AU31,AW31,AY31,BB31,BD31,BG31:BJ31,BL31,BO31,BP31,BR31,BT31,BU31))</f>
        <v>940</v>
      </c>
      <c r="G31" s="267">
        <f>IF(ISBLANK(Výsledky!$AY$3),"-",SUM(P31,T31,W31,AA31,AD31,AH31,AV31,AX31,BC31,BE31,BK31,BM31,BQ31,BS31,BV31))</f>
        <v>110</v>
      </c>
      <c r="H31" s="268">
        <f>IF(ISBLANK(Výsledky!$BM$3),"-",SUM(R31,Y31,AJ31,AO31,AQ31,AZ31))</f>
        <v>130</v>
      </c>
      <c r="I31" s="247">
        <f>IF(ISBLANK(Výsledky!$GI$3),"-",SUM(AN31,AR31,BA31,BF31,BN31,BW31))</f>
        <v>30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>
        <f>IF(ISBLANK(Výsledky!$FN$3),"",Výsledky!FN46)</f>
        <v>50</v>
      </c>
      <c r="AH31" s="256">
        <f>IF(ISBLANK(Výsledky!$FU$3),"",Výsledky!FU46)</f>
        <v>10</v>
      </c>
      <c r="AI31" s="256">
        <f>IF(ISBLANK(Výsledky!$GB$3),"",Výsledky!GB46)</f>
        <v>0</v>
      </c>
      <c r="AJ31" s="256" t="str">
        <f>IF(ISBLANK(Výsledky!$GI$3),"",Výsledky!GI46)</f>
        <v>-</v>
      </c>
      <c r="AK31" s="256">
        <f>IF(ISBLANK(Výsledky!$GP$3),"",Výsledky!GP46)</f>
        <v>20</v>
      </c>
      <c r="AL31" s="256">
        <f>IF(ISBLANK(Výsledky!$GW$3),"",Výsledky!GW46)</f>
        <v>40</v>
      </c>
      <c r="AM31" s="256">
        <f>IF(ISBLANK(Výsledky!$HD$3),"",Výsledky!HD46)</f>
        <v>70</v>
      </c>
      <c r="AN31" s="256">
        <f>IF(ISBLANK(Výsledky!$HK$3),"",Výsledky!HK46)</f>
        <v>30</v>
      </c>
      <c r="AO31" s="256" t="str">
        <f>IF(ISBLANK(Výsledky!$HR$3),"",Výsledky!HR46)</f>
        <v>-</v>
      </c>
      <c r="AP31" s="256">
        <f>IF(ISBLANK(Výsledky!$HY$3),"",Výsledky!HY46)</f>
        <v>40</v>
      </c>
      <c r="AQ31" s="256">
        <f>IF(ISBLANK(Výsledky!$IF$3),"",Výsledky!IF46)</f>
        <v>20</v>
      </c>
      <c r="AR31" s="256" t="str">
        <f>IF(ISBLANK(Výsledky!$IM$3),"",Výsledky!IM46)</f>
        <v>-</v>
      </c>
      <c r="AS31" s="256">
        <f>IF(ISBLANK(Výsledky!$IT$3),"",Výsledky!IT46)</f>
        <v>20</v>
      </c>
      <c r="AT31" s="256">
        <f>IF(ISBLANK(Výsledky!$JA$3),"",Výsledky!JA46)</f>
        <v>0</v>
      </c>
      <c r="AU31" s="256">
        <f>IF(ISBLANK(Výsledky!$JH$3),"",Výsledky!JH46)</f>
        <v>80</v>
      </c>
      <c r="AV31" s="256" t="str">
        <f>IF(ISBLANK(Výsledky!$JO$3),"",Výsledky!JO46)</f>
        <v/>
      </c>
      <c r="AW31" s="256">
        <f>IF(ISBLANK(Výsledky!$JV$3),"",Výsledky!JV46)</f>
        <v>70</v>
      </c>
      <c r="AX31" s="256" t="str">
        <f>IF(ISBLANK(Výsledky!$KC$3),"",Výsledky!KC46)</f>
        <v/>
      </c>
      <c r="AY31" s="256">
        <f>IF(ISBLANK(Výsledky!$KJ$3),"",Výsledky!KJ46)</f>
        <v>50</v>
      </c>
      <c r="AZ31" s="256">
        <f>IF(ISBLANK(Výsledky!$KQ$3),"",Výsledky!KQ46)</f>
        <v>0</v>
      </c>
      <c r="BA31" s="256" t="str">
        <f>IF(ISBLANK(Výsledky!$KX$3),"",Výsledky!KX46)</f>
        <v/>
      </c>
      <c r="BB31" s="256" t="str">
        <f>IF(ISBLANK(Výsledky!$LE$3),"",Výsledky!LE46)</f>
        <v/>
      </c>
      <c r="BC31" s="256" t="str">
        <f>IF(ISBLANK(Výsledky!$LL$3),"",Výsledky!LL46)</f>
        <v/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1"/>
      <c r="CC31" s="371"/>
      <c r="CD31" s="371"/>
      <c r="CE31" s="371"/>
      <c r="CF31" s="371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3.8">
      <c r="A32" s="1"/>
      <c r="B32" s="240" t="s">
        <v>120</v>
      </c>
      <c r="C32" s="53">
        <f>Tipy!A25</f>
        <v>24</v>
      </c>
      <c r="D32" s="242" t="str">
        <f>IF(Tipy!B25="","",Tipy!B25)</f>
        <v>ja</v>
      </c>
      <c r="E32" s="51">
        <f>SUM(F32:J32)</f>
        <v>1190</v>
      </c>
      <c r="F32" s="246">
        <f>IF(ISBLANK(Výsledky!$I$3),"-",SUM(K32:O32,Q32,S32,U32,V32,X32,Z32,AB32,AC32,AE32:AG32,AI32,AK32:AM32,AP32,AS32:AU32,AW32,AY32,BB32,BD32,BG32:BJ32,BL32,BO32,BP32,BR32,BT32,BU32))</f>
        <v>830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140</v>
      </c>
      <c r="I32" s="247">
        <f>IF(ISBLANK(Výsledky!$GI$3),"-",SUM(AN32,AR32,BA32,BF32,BN32,BW32))</f>
        <v>40</v>
      </c>
      <c r="J32" s="262" t="str">
        <f>IF(ISBLANK(Výsledky!$I$3),"",Výsledky!I31)</f>
        <v>-</v>
      </c>
      <c r="K32" s="265">
        <f>IF(ISBLANK(Výsledky!$P$3),"",Výsledky!P31)</f>
        <v>0</v>
      </c>
      <c r="L32" s="266">
        <f>IF(ISBLANK(Výsledky!$W$3),"",Výsledky!W31)</f>
        <v>50</v>
      </c>
      <c r="M32" s="256">
        <f>IF(ISBLANK(Výsledky!$AD$3),"",Výsledky!AD31)</f>
        <v>20</v>
      </c>
      <c r="N32" s="256">
        <f>IF(ISBLANK(Výsledky!$AK$3),"",Výsledky!AK31)</f>
        <v>80</v>
      </c>
      <c r="O32" s="256">
        <f>IF(ISBLANK(Výsledky!$AR$3),"",Výsledky!AR31)</f>
        <v>20</v>
      </c>
      <c r="P32" s="256">
        <f>IF(ISBLANK(Výsledky!$AY$3),"",Výsledky!AY31)</f>
        <v>30</v>
      </c>
      <c r="Q32" s="256">
        <f>IF(ISBLANK(Výsledky!$BF$3),"",Výsledky!BF31)</f>
        <v>30</v>
      </c>
      <c r="R32" s="256">
        <f>IF(ISBLANK(Výsledky!$BM$3),"",Výsledky!BM31)</f>
        <v>20</v>
      </c>
      <c r="S32" s="256">
        <f>IF(ISBLANK(Výsledky!$BT$3),"",Výsledky!BT31)</f>
        <v>0</v>
      </c>
      <c r="T32" s="256">
        <f>IF(ISBLANK(Výsledky!$CA$3),"",Výsledky!CA31)</f>
        <v>60</v>
      </c>
      <c r="U32" s="256">
        <f>IF(ISBLANK(Výsledky!$CH$3),"",Výsledky!CH31)</f>
        <v>0</v>
      </c>
      <c r="V32" s="256">
        <f>IF(ISBLANK(Výsledky!$CO$3),"",Výsledky!CO31)</f>
        <v>40</v>
      </c>
      <c r="W32" s="256">
        <f>IF(ISBLANK(Výsledky!$CV$3),"",Výsledky!CV31)</f>
        <v>20</v>
      </c>
      <c r="X32" s="256">
        <f>IF(ISBLANK(Výsledky!$DC$3),"",Výsledky!DC31)</f>
        <v>40</v>
      </c>
      <c r="Y32" s="256">
        <f>IF(ISBLANK(Výsledky!$DJ$3),"",Výsledky!DJ31)</f>
        <v>40</v>
      </c>
      <c r="Z32" s="256">
        <f>IF(ISBLANK(Výsledky!$DQ$3),"",Výsledky!DQ31)</f>
        <v>0</v>
      </c>
      <c r="AA32" s="256">
        <f>IF(ISBLANK(Výsledky!$DX$3),"",Výsledky!DX31)</f>
        <v>20</v>
      </c>
      <c r="AB32" s="256">
        <f>IF(ISBLANK(Výsledky!$EE$3),"",Výsledky!EE31)</f>
        <v>50</v>
      </c>
      <c r="AC32" s="256">
        <f>IF(ISBLANK(Výsledky!$EL$3),"",Výsledky!EL31)</f>
        <v>60</v>
      </c>
      <c r="AD32" s="256">
        <f>IF(ISBLANK(Výsledky!$ES$3),"",Výsledky!ES31)</f>
        <v>50</v>
      </c>
      <c r="AE32" s="256">
        <f>IF(ISBLANK(Výsledky!$EZ$3),"",Výsledky!EZ31)</f>
        <v>20</v>
      </c>
      <c r="AF32" s="256">
        <f>IF(ISBLANK(Výsledky!$FG$3),"",Výsledky!FG31)</f>
        <v>30</v>
      </c>
      <c r="AG32" s="256">
        <f>IF(ISBLANK(Výsledky!$FN$3),"",Výsledky!FN31)</f>
        <v>20</v>
      </c>
      <c r="AH32" s="256">
        <f>IF(ISBLANK(Výsledky!$FU$3),"",Výsledky!FU31)</f>
        <v>0</v>
      </c>
      <c r="AI32" s="256">
        <f>IF(ISBLANK(Výsledky!$GB$3),"",Výsledky!GB31)</f>
        <v>0</v>
      </c>
      <c r="AJ32" s="256">
        <f>IF(ISBLANK(Výsledky!$GI$3),"",Výsledky!GI31)</f>
        <v>40</v>
      </c>
      <c r="AK32" s="256">
        <f>IF(ISBLANK(Výsledky!$GP$3),"",Výsledky!GP31)</f>
        <v>40</v>
      </c>
      <c r="AL32" s="256">
        <f>IF(ISBLANK(Výsledky!$GW$3),"",Výsledky!GW31)</f>
        <v>40</v>
      </c>
      <c r="AM32" s="256">
        <f>IF(ISBLANK(Výsledky!$HD$3),"",Výsledky!HD31)</f>
        <v>60</v>
      </c>
      <c r="AN32" s="256">
        <f>IF(ISBLANK(Výsledky!$HK$3),"",Výsledky!HK31)</f>
        <v>0</v>
      </c>
      <c r="AO32" s="256">
        <f>IF(ISBLANK(Výsledky!$HR$3),"",Výsledky!HR31)</f>
        <v>30</v>
      </c>
      <c r="AP32" s="256">
        <f>IF(ISBLANK(Výsledky!$HY$3),"",Výsledky!HY31)</f>
        <v>40</v>
      </c>
      <c r="AQ32" s="256">
        <f>IF(ISBLANK(Výsledky!$IF$3),"",Výsledky!IF31)</f>
        <v>10</v>
      </c>
      <c r="AR32" s="256">
        <f>IF(ISBLANK(Výsledky!$IM$3),"",Výsledky!IM31)</f>
        <v>40</v>
      </c>
      <c r="AS32" s="256" t="str">
        <f>IF(ISBLANK(Výsledky!$IT$3),"",Výsledky!IT31)</f>
        <v>-</v>
      </c>
      <c r="AT32" s="256">
        <f>IF(ISBLANK(Výsledky!$JA$3),"",Výsledky!JA31)</f>
        <v>0</v>
      </c>
      <c r="AU32" s="256">
        <f>IF(ISBLANK(Výsledky!$JH$3),"",Výsledky!JH31)</f>
        <v>40</v>
      </c>
      <c r="AV32" s="256" t="str">
        <f>IF(ISBLANK(Výsledky!$JO$3),"",Výsledky!JO31)</f>
        <v/>
      </c>
      <c r="AW32" s="256">
        <f>IF(ISBLANK(Výsledky!$JV$3),"",Výsledky!JV31)</f>
        <v>60</v>
      </c>
      <c r="AX32" s="256" t="str">
        <f>IF(ISBLANK(Výsledky!$KC$3),"",Výsledky!KC31)</f>
        <v/>
      </c>
      <c r="AY32" s="256">
        <f>IF(ISBLANK(Výsledky!$KJ$3),"",Výsledky!KJ31)</f>
        <v>90</v>
      </c>
      <c r="AZ32" s="256">
        <f>IF(ISBLANK(Výsledky!$KQ$3),"",Výsledky!KQ31)</f>
        <v>0</v>
      </c>
      <c r="BA32" s="256" t="str">
        <f>IF(ISBLANK(Výsledky!$KX$3),"",Výsledky!KX31)</f>
        <v/>
      </c>
      <c r="BB32" s="256" t="str">
        <f>IF(ISBLANK(Výsledky!$LE$3),"",Výsledky!LE31)</f>
        <v/>
      </c>
      <c r="BC32" s="256" t="str">
        <f>IF(ISBLANK(Výsledky!$LL$3),"",Výsledky!LL31)</f>
        <v/>
      </c>
      <c r="BD32" s="256" t="str">
        <f>IF(ISBLANK(Výsledky!$LS$3),"",Výsledky!LS31)</f>
        <v/>
      </c>
      <c r="BE32" s="256" t="str">
        <f>IF(ISBLANK(Výsledky!$LZ$3),"",Výsledky!LZ31)</f>
        <v/>
      </c>
      <c r="BF32" s="256" t="str">
        <f>IF(ISBLANK(Výsledky!$MG$3),"",Výsledky!MG31)</f>
        <v/>
      </c>
      <c r="BG32" s="256" t="str">
        <f>IF(ISBLANK(Výsledky!$MN$3),"",Výsledky!MN31)</f>
        <v/>
      </c>
      <c r="BH32" s="256" t="str">
        <f>IF(ISBLANK(Výsledky!$MU$3),"",Výsledky!MU31)</f>
        <v/>
      </c>
      <c r="BI32" s="256" t="str">
        <f>IF(ISBLANK(Výsledky!$NB$3),"",Výsledky!NB31)</f>
        <v/>
      </c>
      <c r="BJ32" s="256" t="str">
        <f>IF(ISBLANK(Výsledky!$NI$3),"",Výsledky!NI31)</f>
        <v/>
      </c>
      <c r="BK32" s="256" t="str">
        <f>IF(ISBLANK(Výsledky!$NP$3),"",Výsledky!NP31)</f>
        <v/>
      </c>
      <c r="BL32" s="256" t="str">
        <f>IF(ISBLANK(Výsledky!$NW$3),"",Výsledky!NW31)</f>
        <v/>
      </c>
      <c r="BM32" s="256" t="str">
        <f>IF(ISBLANK(Výsledky!$OD$3),"",Výsledky!OD31)</f>
        <v/>
      </c>
      <c r="BN32" s="256" t="str">
        <f>IF(ISBLANK(Výsledky!$OK$3),"",Výsledky!OK31)</f>
        <v/>
      </c>
      <c r="BO32" s="256" t="str">
        <f>IF(ISBLANK(Výsledky!$OR$3),"",Výsledky!OR31)</f>
        <v/>
      </c>
      <c r="BP32" s="256" t="str">
        <f>IF(ISBLANK(Výsledky!$OY$3),"",Výsledky!OY31)</f>
        <v/>
      </c>
      <c r="BQ32" s="256" t="str">
        <f>IF(ISBLANK(Výsledky!$PF$3),"",Výsledky!PF31)</f>
        <v/>
      </c>
      <c r="BR32" s="256" t="str">
        <f>IF(ISBLANK(Výsledky!$PM$3),"",Výsledky!PM31)</f>
        <v/>
      </c>
      <c r="BS32" s="256" t="str">
        <f>IF(ISBLANK(Výsledky!$PT$3),"",Výsledky!PT31)</f>
        <v/>
      </c>
      <c r="BT32" s="256" t="str">
        <f>IF(ISBLANK(Výsledky!$QA$3),"",Výsledky!QA31)</f>
        <v/>
      </c>
      <c r="BU32" s="256" t="str">
        <f>IF(ISBLANK(Výsledky!$QH$3),"",Výsledky!QH31)</f>
        <v/>
      </c>
      <c r="BV32" s="256" t="str">
        <f>IF(ISBLANK(Výsledky!$QO$3),"",Výsledky!QO31)</f>
        <v/>
      </c>
      <c r="BW32" s="291" t="str">
        <f>IF(ISBLANK(Výsledky!$QV$3),"",Výsledky!QV31)</f>
        <v/>
      </c>
      <c r="BX32" s="49"/>
      <c r="BY32" s="122"/>
      <c r="BZ32" s="49"/>
      <c r="CA32" s="122"/>
      <c r="CB32" s="371"/>
      <c r="CC32" s="371"/>
      <c r="CD32" s="371"/>
      <c r="CE32" s="371"/>
      <c r="CF32" s="371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3.8">
      <c r="A33" s="1"/>
      <c r="B33" s="240" t="s">
        <v>121</v>
      </c>
      <c r="C33" s="53">
        <f>Tipy!A76</f>
        <v>21</v>
      </c>
      <c r="D33" s="242" t="str">
        <f>IF(Tipy!B76="","",Tipy!B76)</f>
        <v>wasco</v>
      </c>
      <c r="E33" s="51">
        <f>SUM(F33:J33)</f>
        <v>1180</v>
      </c>
      <c r="F33" s="246">
        <f>IF(ISBLANK(Výsledky!$I$3),"-",SUM(K33:O33,Q33,S33,U33,V33,X33,Z33,AB33,AC33,AE33:AG33,AI33,AK33:AM33,AP33,AS33:AU33,AW33,AY33,BB33,BD33,BG33:BJ33,BL33,BO33,BP33,BR33,BT33,BU33))</f>
        <v>700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200</v>
      </c>
      <c r="I33" s="247">
        <f>IF(ISBLANK(Výsledky!$GI$3),"-",SUM(AN33,AR33,BA33,BF33,BN33,BW33))</f>
        <v>90</v>
      </c>
      <c r="J33" s="262" t="str">
        <f>IF(ISBLANK(Výsledky!$I$3),"",Výsledky!I79)</f>
        <v>-</v>
      </c>
      <c r="K33" s="265">
        <f>IF(ISBLANK(Výsledky!$P$3),"",Výsledky!P82)</f>
        <v>0</v>
      </c>
      <c r="L33" s="266">
        <f>IF(ISBLANK(Výsledky!$W$3),"",Výsledky!W82)</f>
        <v>20</v>
      </c>
      <c r="M33" s="256">
        <f>IF(ISBLANK(Výsledky!$AD$3),"",Výsledky!AD82)</f>
        <v>20</v>
      </c>
      <c r="N33" s="256">
        <f>IF(ISBLANK(Výsledky!$AK$3),"",Výsledky!AK82)</f>
        <v>20</v>
      </c>
      <c r="O33" s="256">
        <f>IF(ISBLANK(Výsledky!$AR$3),"",Výsledky!AR82)</f>
        <v>60</v>
      </c>
      <c r="P33" s="256">
        <f>IF(ISBLANK(Výsledky!$AY$3),"",Výsledky!AY82)</f>
        <v>40</v>
      </c>
      <c r="Q33" s="256">
        <f>IF(ISBLANK(Výsledky!$BF$3),"",Výsledky!BF82)</f>
        <v>80</v>
      </c>
      <c r="R33" s="256">
        <f>IF(ISBLANK(Výsledky!$BM$3),"",Výsledky!BM82)</f>
        <v>40</v>
      </c>
      <c r="S33" s="256">
        <f>IF(ISBLANK(Výsledky!$BT$3),"",Výsledky!BT82)</f>
        <v>0</v>
      </c>
      <c r="T33" s="256">
        <f>IF(ISBLANK(Výsledky!$CA$3),"",Výsledky!CA82)</f>
        <v>50</v>
      </c>
      <c r="U33" s="256">
        <f>IF(ISBLANK(Výsledky!$CH$3),"",Výsledky!CH82)</f>
        <v>0</v>
      </c>
      <c r="V33" s="256">
        <f>IF(ISBLANK(Výsledky!$CO$3),"",Výsledky!CO82)</f>
        <v>40</v>
      </c>
      <c r="W33" s="256">
        <f>IF(ISBLANK(Výsledky!$CV$3),"",Výsledky!CV82)</f>
        <v>40</v>
      </c>
      <c r="X33" s="256">
        <f>IF(ISBLANK(Výsledky!$DC$3),"",Výsledky!DC82)</f>
        <v>40</v>
      </c>
      <c r="Y33" s="256">
        <f>IF(ISBLANK(Výsledky!$DJ$3),"",Výsledky!DJ82)</f>
        <v>80</v>
      </c>
      <c r="Z33" s="256">
        <f>IF(ISBLANK(Výsledky!$DQ$3),"",Výsledky!DQ82)</f>
        <v>0</v>
      </c>
      <c r="AA33" s="256">
        <f>IF(ISBLANK(Výsledky!$DX$3),"",Výsledky!DX82)</f>
        <v>0</v>
      </c>
      <c r="AB33" s="256">
        <f>IF(ISBLANK(Výsledky!$EE$3),"",Výsledky!EE82)</f>
        <v>50</v>
      </c>
      <c r="AC33" s="256">
        <f>IF(ISBLANK(Výsledky!$EL$3),"",Výsledky!EL82)</f>
        <v>0</v>
      </c>
      <c r="AD33" s="256">
        <f>IF(ISBLANK(Výsledky!$ES$3),"",Výsledky!ES82)</f>
        <v>50</v>
      </c>
      <c r="AE33" s="256">
        <f>IF(ISBLANK(Výsledky!$EZ$3),"",Výsledky!EZ82)</f>
        <v>20</v>
      </c>
      <c r="AF33" s="256">
        <f>IF(ISBLANK(Výsledky!$FG$3),"",Výsledky!FG82)</f>
        <v>60</v>
      </c>
      <c r="AG33" s="256">
        <f>IF(ISBLANK(Výsledky!$FN$3),"",Výsledky!FN82)</f>
        <v>20</v>
      </c>
      <c r="AH33" s="256">
        <f>IF(ISBLANK(Výsledky!$FU$3),"",Výsledky!FU82)</f>
        <v>10</v>
      </c>
      <c r="AI33" s="256">
        <f>IF(ISBLANK(Výsledky!$GB$3),"",Výsledky!GB82)</f>
        <v>0</v>
      </c>
      <c r="AJ33" s="256">
        <f>IF(ISBLANK(Výsledky!$GI$3),"",Výsledky!GI82)</f>
        <v>40</v>
      </c>
      <c r="AK33" s="256">
        <f>IF(ISBLANK(Výsledky!$GP$3),"",Výsledky!GP82)</f>
        <v>0</v>
      </c>
      <c r="AL33" s="256">
        <f>IF(ISBLANK(Výsledky!$GW$3),"",Výsledky!GW82)</f>
        <v>30</v>
      </c>
      <c r="AM33" s="256">
        <f>IF(ISBLANK(Výsledky!$HD$3),"",Výsledky!HD82)</f>
        <v>40</v>
      </c>
      <c r="AN33" s="256">
        <f>IF(ISBLANK(Výsledky!$HK$3),"",Výsledky!HK82)</f>
        <v>20</v>
      </c>
      <c r="AO33" s="256">
        <f>IF(ISBLANK(Výsledky!$HR$3),"",Výsledky!HR82)</f>
        <v>30</v>
      </c>
      <c r="AP33" s="256">
        <f>IF(ISBLANK(Výsledky!$HY$3),"",Výsledky!HY82)</f>
        <v>40</v>
      </c>
      <c r="AQ33" s="256">
        <f>IF(ISBLANK(Výsledky!$IF$3),"",Výsledky!IF82)</f>
        <v>10</v>
      </c>
      <c r="AR33" s="256">
        <f>IF(ISBLANK(Výsledky!$IM$3),"",Výsledky!IM82)</f>
        <v>70</v>
      </c>
      <c r="AS33" s="256">
        <f>IF(ISBLANK(Výsledky!$IT$3),"",Výsledky!IT82)</f>
        <v>50</v>
      </c>
      <c r="AT33" s="256">
        <f>IF(ISBLANK(Výsledky!$JA$3),"",Výsledky!JA82)</f>
        <v>0</v>
      </c>
      <c r="AU33" s="256">
        <f>IF(ISBLANK(Výsledky!$JH$3),"",Výsledky!JH82)</f>
        <v>40</v>
      </c>
      <c r="AV33" s="256" t="str">
        <f>IF(ISBLANK(Výsledky!$JO$3),"",Výsledky!JO82)</f>
        <v/>
      </c>
      <c r="AW33" s="256">
        <f>IF(ISBLANK(Výsledky!$JV$3),"",Výsledky!JV82)</f>
        <v>20</v>
      </c>
      <c r="AX33" s="256" t="str">
        <f>IF(ISBLANK(Výsledky!$KC$3),"",Výsledky!KC82)</f>
        <v/>
      </c>
      <c r="AY33" s="256">
        <f>IF(ISBLANK(Výsledky!$KJ$3),"",Výsledky!KJ82)</f>
        <v>50</v>
      </c>
      <c r="AZ33" s="256">
        <f>IF(ISBLANK(Výsledky!$KQ$3),"",Výsledky!KQ82)</f>
        <v>0</v>
      </c>
      <c r="BA33" s="256" t="str">
        <f>IF(ISBLANK(Výsledky!$KX$3),"",Výsledky!KX82)</f>
        <v/>
      </c>
      <c r="BB33" s="256" t="str">
        <f>IF(ISBLANK(Výsledky!$LE$3),"",Výsledky!LE82)</f>
        <v/>
      </c>
      <c r="BC33" s="256" t="str">
        <f>IF(ISBLANK(Výsledky!$LL$3),"",Výsledky!LL82)</f>
        <v/>
      </c>
      <c r="BD33" s="256" t="str">
        <f>IF(ISBLANK(Výsledky!$LS$3),"",Výsledky!LS82)</f>
        <v/>
      </c>
      <c r="BE33" s="256" t="str">
        <f>IF(ISBLANK(Výsledky!$LZ$3),"",Výsledky!LZ82)</f>
        <v/>
      </c>
      <c r="BF33" s="256" t="str">
        <f>IF(ISBLANK(Výsledky!$MG$3),"",Výsledky!MG82)</f>
        <v/>
      </c>
      <c r="BG33" s="256" t="str">
        <f>IF(ISBLANK(Výsledky!$MN$3),"",Výsledky!MN82)</f>
        <v/>
      </c>
      <c r="BH33" s="256" t="str">
        <f>IF(ISBLANK(Výsledky!$MU$3),"",Výsledky!MU82)</f>
        <v/>
      </c>
      <c r="BI33" s="256" t="str">
        <f>IF(ISBLANK(Výsledky!$NB$3),"",Výsledky!NB82)</f>
        <v/>
      </c>
      <c r="BJ33" s="256" t="str">
        <f>IF(ISBLANK(Výsledky!$NI$3),"",Výsledky!NI82)</f>
        <v/>
      </c>
      <c r="BK33" s="256" t="str">
        <f>IF(ISBLANK(Výsledky!$NP$3),"",Výsledky!NP82)</f>
        <v/>
      </c>
      <c r="BL33" s="256" t="str">
        <f>IF(ISBLANK(Výsledky!$NW$3),"",Výsledky!NW82)</f>
        <v/>
      </c>
      <c r="BM33" s="256" t="str">
        <f>IF(ISBLANK(Výsledky!$OD$3),"",Výsledky!OD82)</f>
        <v/>
      </c>
      <c r="BN33" s="256" t="str">
        <f>IF(ISBLANK(Výsledky!$OK$3),"",Výsledky!OK82)</f>
        <v/>
      </c>
      <c r="BO33" s="256" t="str">
        <f>IF(ISBLANK(Výsledky!$OR$3),"",Výsledky!OR82)</f>
        <v/>
      </c>
      <c r="BP33" s="256" t="str">
        <f>IF(ISBLANK(Výsledky!$OY$3),"",Výsledky!OY82)</f>
        <v/>
      </c>
      <c r="BQ33" s="256" t="str">
        <f>IF(ISBLANK(Výsledky!$PF$3),"",Výsledky!PF82)</f>
        <v/>
      </c>
      <c r="BR33" s="256" t="str">
        <f>IF(ISBLANK(Výsledky!$PM$3),"",Výsledky!PM82)</f>
        <v/>
      </c>
      <c r="BS33" s="256" t="str">
        <f>IF(ISBLANK(Výsledky!$PT$3),"",Výsledky!PT82)</f>
        <v/>
      </c>
      <c r="BT33" s="256" t="str">
        <f>IF(ISBLANK(Výsledky!$QA$3),"",Výsledky!QA82)</f>
        <v/>
      </c>
      <c r="BU33" s="256" t="str">
        <f>IF(ISBLANK(Výsledky!$QH$3),"",Výsledky!QH82)</f>
        <v/>
      </c>
      <c r="BV33" s="256" t="str">
        <f>IF(ISBLANK(Výsledky!$QO$3),"",Výsledky!QO82)</f>
        <v/>
      </c>
      <c r="BW33" s="291" t="str">
        <f>IF(ISBLANK(Výsledky!$QV$3),"",Výsledky!QV82)</f>
        <v/>
      </c>
      <c r="BX33" s="49"/>
      <c r="BY33" s="122"/>
      <c r="BZ33" s="49"/>
      <c r="CA33" s="122"/>
      <c r="CB33" s="371"/>
      <c r="CC33" s="371"/>
      <c r="CD33" s="371"/>
      <c r="CE33" s="371"/>
      <c r="CF33" s="371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>
      <c r="A34" s="1"/>
      <c r="B34" s="240" t="s">
        <v>122</v>
      </c>
      <c r="C34" s="53">
        <f>Tipy!A24</f>
        <v>14</v>
      </c>
      <c r="D34" s="242" t="str">
        <f>IF(Tipy!B24="","",Tipy!B24)</f>
        <v>ivez</v>
      </c>
      <c r="E34" s="51">
        <f>SUM(F34:J34)</f>
        <v>1170</v>
      </c>
      <c r="F34" s="246">
        <f>IF(ISBLANK(Výsledky!$I$3),"-",SUM(K34:O34,Q34,S34,U34,V34,X34,Z34,AB34,AC34,AE34:AG34,AI34,AK34:AM34,AP34,AS34:AU34,AW34,AY34,BB34,BD34,BG34:BJ34,BL34,BO34,BP34,BR34,BT34,BU34))</f>
        <v>790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140</v>
      </c>
      <c r="I34" s="247">
        <f>IF(ISBLANK(Výsledky!$GI$3),"-",SUM(AN34,AR34,BA34,BF34,BN34,BW34))</f>
        <v>60</v>
      </c>
      <c r="J34" s="262" t="str">
        <f>IF(ISBLANK(Výsledky!$I$3),"",Výsledky!I30)</f>
        <v>-</v>
      </c>
      <c r="K34" s="265">
        <f>IF(ISBLANK(Výsledky!$P$3),"",Výsledky!P30)</f>
        <v>20</v>
      </c>
      <c r="L34" s="266">
        <f>IF(ISBLANK(Výsledky!$W$3),"",Výsledky!W30)</f>
        <v>80</v>
      </c>
      <c r="M34" s="256">
        <f>IF(ISBLANK(Výsledky!$AD$3),"",Výsledky!AD30)</f>
        <v>30</v>
      </c>
      <c r="N34" s="256">
        <f>IF(ISBLANK(Výsledky!$AK$3),"",Výsledky!AK30)</f>
        <v>50</v>
      </c>
      <c r="O34" s="256">
        <f>IF(ISBLANK(Výsledky!$AR$3),"",Výsledky!AR30)</f>
        <v>20</v>
      </c>
      <c r="P34" s="256">
        <f>IF(ISBLANK(Výsledky!$AY$3),"",Výsledky!AY30)</f>
        <v>50</v>
      </c>
      <c r="Q34" s="256">
        <f>IF(ISBLANK(Výsledky!$BF$3),"",Výsledky!BF30)</f>
        <v>80</v>
      </c>
      <c r="R34" s="256">
        <f>IF(ISBLANK(Výsledky!$BM$3),"",Výsledky!BM30)</f>
        <v>50</v>
      </c>
      <c r="S34" s="256">
        <f>IF(ISBLANK(Výsledky!$BT$3),"",Výsledky!BT30)</f>
        <v>0</v>
      </c>
      <c r="T34" s="256">
        <f>IF(ISBLANK(Výsledky!$CA$3),"",Výsledky!CA30)</f>
        <v>30</v>
      </c>
      <c r="U34" s="256">
        <f>IF(ISBLANK(Výsledky!$CH$3),"",Výsledky!CH30)</f>
        <v>20</v>
      </c>
      <c r="V34" s="256">
        <f>IF(ISBLANK(Výsledky!$CO$3),"",Výsledky!CO30)</f>
        <v>40</v>
      </c>
      <c r="W34" s="256">
        <f>IF(ISBLANK(Výsledky!$CV$3),"",Výsledky!CV30)</f>
        <v>60</v>
      </c>
      <c r="X34" s="256" t="str">
        <f>IF(ISBLANK(Výsledky!$DC$3),"",Výsledky!DC30)</f>
        <v>-</v>
      </c>
      <c r="Y34" s="256">
        <f>IF(ISBLANK(Výsledky!$DJ$3),"",Výsledky!DJ30)</f>
        <v>30</v>
      </c>
      <c r="Z34" s="256">
        <f>IF(ISBLANK(Výsledky!$DQ$3),"",Výsledky!DQ30)</f>
        <v>0</v>
      </c>
      <c r="AA34" s="256">
        <f>IF(ISBLANK(Výsledky!$DX$3),"",Výsledky!DX30)</f>
        <v>0</v>
      </c>
      <c r="AB34" s="256">
        <f>IF(ISBLANK(Výsledky!$EE$3),"",Výsledky!EE30)</f>
        <v>50</v>
      </c>
      <c r="AC34" s="256">
        <f>IF(ISBLANK(Výsledky!$EL$3),"",Výsledky!EL30)</f>
        <v>10</v>
      </c>
      <c r="AD34" s="256">
        <f>IF(ISBLANK(Výsledky!$ES$3),"",Výsledky!ES30)</f>
        <v>40</v>
      </c>
      <c r="AE34" s="256">
        <f>IF(ISBLANK(Výsledky!$EZ$3),"",Výsledky!EZ30)</f>
        <v>20</v>
      </c>
      <c r="AF34" s="256">
        <f>IF(ISBLANK(Výsledky!$FG$3),"",Výsledky!FG30)</f>
        <v>20</v>
      </c>
      <c r="AG34" s="256">
        <f>IF(ISBLANK(Výsledky!$FN$3),"",Výsledky!FN30)</f>
        <v>50</v>
      </c>
      <c r="AH34" s="256">
        <f>IF(ISBLANK(Výsledky!$FU$3),"",Výsledky!FU30)</f>
        <v>0</v>
      </c>
      <c r="AI34" s="256">
        <f>IF(ISBLANK(Výsledky!$GB$3),"",Výsledky!GB30)</f>
        <v>0</v>
      </c>
      <c r="AJ34" s="256">
        <f>IF(ISBLANK(Výsledky!$GI$3),"",Výsledky!GI30)</f>
        <v>40</v>
      </c>
      <c r="AK34" s="256">
        <f>IF(ISBLANK(Výsledky!$GP$3),"",Výsledky!GP30)</f>
        <v>20</v>
      </c>
      <c r="AL34" s="256">
        <f>IF(ISBLANK(Výsledky!$GW$3),"",Výsledky!GW30)</f>
        <v>20</v>
      </c>
      <c r="AM34" s="256">
        <f>IF(ISBLANK(Výsledky!$HD$3),"",Výsledky!HD30)</f>
        <v>40</v>
      </c>
      <c r="AN34" s="256">
        <f>IF(ISBLANK(Výsledky!$HK$3),"",Výsledky!HK30)</f>
        <v>20</v>
      </c>
      <c r="AO34" s="256">
        <f>IF(ISBLANK(Výsledky!$HR$3),"",Výsledky!HR30)</f>
        <v>20</v>
      </c>
      <c r="AP34" s="256">
        <f>IF(ISBLANK(Výsledky!$HY$3),"",Výsledky!HY30)</f>
        <v>40</v>
      </c>
      <c r="AQ34" s="256">
        <f>IF(ISBLANK(Výsledky!$IF$3),"",Výsledky!IF30)</f>
        <v>0</v>
      </c>
      <c r="AR34" s="256">
        <f>IF(ISBLANK(Výsledky!$IM$3),"",Výsledky!IM30)</f>
        <v>40</v>
      </c>
      <c r="AS34" s="256">
        <f>IF(ISBLANK(Výsledky!$IT$3),"",Výsledky!IT30)</f>
        <v>70</v>
      </c>
      <c r="AT34" s="256">
        <f>IF(ISBLANK(Výsledky!$JA$3),"",Výsledky!JA30)</f>
        <v>0</v>
      </c>
      <c r="AU34" s="256">
        <f>IF(ISBLANK(Výsledky!$JH$3),"",Výsledky!JH30)</f>
        <v>50</v>
      </c>
      <c r="AV34" s="256" t="str">
        <f>IF(ISBLANK(Výsledky!$JO$3),"",Výsledky!JO30)</f>
        <v/>
      </c>
      <c r="AW34" s="256">
        <f>IF(ISBLANK(Výsledky!$JV$3),"",Výsledky!JV30)</f>
        <v>20</v>
      </c>
      <c r="AX34" s="256" t="str">
        <f>IF(ISBLANK(Výsledky!$KC$3),"",Výsledky!KC30)</f>
        <v/>
      </c>
      <c r="AY34" s="256">
        <f>IF(ISBLANK(Výsledky!$KJ$3),"",Výsledky!KJ30)</f>
        <v>40</v>
      </c>
      <c r="AZ34" s="256">
        <f>IF(ISBLANK(Výsledky!$KQ$3),"",Výsledky!KQ30)</f>
        <v>0</v>
      </c>
      <c r="BA34" s="256" t="str">
        <f>IF(ISBLANK(Výsledky!$KX$3),"",Výsledky!KX30)</f>
        <v/>
      </c>
      <c r="BB34" s="256" t="str">
        <f>IF(ISBLANK(Výsledky!$LE$3),"",Výsledky!LE30)</f>
        <v/>
      </c>
      <c r="BC34" s="256" t="str">
        <f>IF(ISBLANK(Výsledky!$LL$3),"",Výsledky!LL30)</f>
        <v/>
      </c>
      <c r="BD34" s="256" t="str">
        <f>IF(ISBLANK(Výsledky!$LS$3),"",Výsledky!LS30)</f>
        <v/>
      </c>
      <c r="BE34" s="256" t="str">
        <f>IF(ISBLANK(Výsledky!$LZ$3),"",Výsledky!LZ30)</f>
        <v/>
      </c>
      <c r="BF34" s="256" t="str">
        <f>IF(ISBLANK(Výsledky!$MG$3),"",Výsledky!MG30)</f>
        <v/>
      </c>
      <c r="BG34" s="256" t="str">
        <f>IF(ISBLANK(Výsledky!$MN$3),"",Výsledky!MN30)</f>
        <v/>
      </c>
      <c r="BH34" s="256" t="str">
        <f>IF(ISBLANK(Výsledky!$MU$3),"",Výsledky!MU30)</f>
        <v/>
      </c>
      <c r="BI34" s="256" t="str">
        <f>IF(ISBLANK(Výsledky!$NB$3),"",Výsledky!NB30)</f>
        <v/>
      </c>
      <c r="BJ34" s="256" t="str">
        <f>IF(ISBLANK(Výsledky!$NI$3),"",Výsledky!NI30)</f>
        <v/>
      </c>
      <c r="BK34" s="256" t="str">
        <f>IF(ISBLANK(Výsledky!$NP$3),"",Výsledky!NP30)</f>
        <v/>
      </c>
      <c r="BL34" s="256" t="str">
        <f>IF(ISBLANK(Výsledky!$NW$3),"",Výsledky!NW30)</f>
        <v/>
      </c>
      <c r="BM34" s="256" t="str">
        <f>IF(ISBLANK(Výsledky!$OD$3),"",Výsledky!OD30)</f>
        <v/>
      </c>
      <c r="BN34" s="256" t="str">
        <f>IF(ISBLANK(Výsledky!$OK$3),"",Výsledky!OK30)</f>
        <v/>
      </c>
      <c r="BO34" s="256" t="str">
        <f>IF(ISBLANK(Výsledky!$OR$3),"",Výsledky!OR30)</f>
        <v/>
      </c>
      <c r="BP34" s="256" t="str">
        <f>IF(ISBLANK(Výsledky!$OY$3),"",Výsledky!OY30)</f>
        <v/>
      </c>
      <c r="BQ34" s="256" t="str">
        <f>IF(ISBLANK(Výsledky!$PF$3),"",Výsledky!PF30)</f>
        <v/>
      </c>
      <c r="BR34" s="256" t="str">
        <f>IF(ISBLANK(Výsledky!$PM$3),"",Výsledky!PM30)</f>
        <v/>
      </c>
      <c r="BS34" s="256" t="str">
        <f>IF(ISBLANK(Výsledky!$PT$3),"",Výsledky!PT30)</f>
        <v/>
      </c>
      <c r="BT34" s="256" t="str">
        <f>IF(ISBLANK(Výsledky!$QA$3),"",Výsledky!QA30)</f>
        <v/>
      </c>
      <c r="BU34" s="256" t="str">
        <f>IF(ISBLANK(Výsledky!$QH$3),"",Výsledky!QH30)</f>
        <v/>
      </c>
      <c r="BV34" s="256" t="str">
        <f>IF(ISBLANK(Výsledky!$QO$3),"",Výsledky!QO30)</f>
        <v/>
      </c>
      <c r="BW34" s="291" t="str">
        <f>IF(ISBLANK(Výsledky!$QV$3),"",Výsledky!QV30)</f>
        <v/>
      </c>
      <c r="BX34" s="49"/>
      <c r="BY34" s="122"/>
      <c r="BZ34" s="49"/>
      <c r="CA34" s="122"/>
      <c r="CB34" s="371"/>
      <c r="CC34" s="371"/>
      <c r="CD34" s="371"/>
      <c r="CE34" s="371"/>
      <c r="CF34" s="371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3.8">
      <c r="A35" s="1"/>
      <c r="B35" s="240" t="s">
        <v>123</v>
      </c>
      <c r="C35" s="53">
        <f>Tipy!A55</f>
        <v>33</v>
      </c>
      <c r="D35" s="242" t="str">
        <f>IF(Tipy!B55="","",Tipy!B55)</f>
        <v>Peter Čička</v>
      </c>
      <c r="E35" s="51">
        <f>SUM(F35:J35)</f>
        <v>1170</v>
      </c>
      <c r="F35" s="246">
        <f>IF(ISBLANK(Výsledky!$I$3),"-",SUM(K35:O35,Q35,S35,U35,V35,X35,Z35,AB35,AC35,AE35:AG35,AI35,AK35:AM35,AP35,AS35:AU35,AW35,AY35,BB35,BD35,BG35:BJ35,BL35,BO35,BP35,BR35,BT35,BU35))</f>
        <v>820</v>
      </c>
      <c r="G35" s="267">
        <f>IF(ISBLANK(Výsledky!$AY$3),"-",SUM(P35,T35,W35,AA35,AD35,AH35,AV35,AX35,BC35,BE35,BK35,BM35,BQ35,BS35,BV35))</f>
        <v>130</v>
      </c>
      <c r="H35" s="268">
        <f>IF(ISBLANK(Výsledky!$BM$3),"-",SUM(R35,Y35,AJ35,AO35,AQ35,AZ35))</f>
        <v>120</v>
      </c>
      <c r="I35" s="247">
        <f>IF(ISBLANK(Výsledky!$GI$3),"-",SUM(AN35,AR35,BA35,BF35,BN35,BW35))</f>
        <v>100</v>
      </c>
      <c r="J35" s="262" t="str">
        <f>IF(ISBLANK(Výsledky!$I$3),"",Výsledky!I60)</f>
        <v>-</v>
      </c>
      <c r="K35" s="265">
        <f>IF(ISBLANK(Výsledky!$P$3),"",Výsledky!P61)</f>
        <v>0</v>
      </c>
      <c r="L35" s="266">
        <f>IF(ISBLANK(Výsledky!$W$3),"",Výsledky!W61)</f>
        <v>40</v>
      </c>
      <c r="M35" s="256">
        <f>IF(ISBLANK(Výsledky!$AD$3),"",Výsledky!AD61)</f>
        <v>20</v>
      </c>
      <c r="N35" s="256">
        <f>IF(ISBLANK(Výsledky!$AK$3),"",Výsledky!AK61)</f>
        <v>20</v>
      </c>
      <c r="O35" s="256">
        <f>IF(ISBLANK(Výsledky!$AR$3),"",Výsledky!AR61)</f>
        <v>30</v>
      </c>
      <c r="P35" s="256">
        <f>IF(ISBLANK(Výsledky!$AY$3),"",Výsledky!AY61)</f>
        <v>20</v>
      </c>
      <c r="Q35" s="256">
        <f>IF(ISBLANK(Výsledky!$BF$3),"",Výsledky!BF61)</f>
        <v>50</v>
      </c>
      <c r="R35" s="256">
        <f>IF(ISBLANK(Výsledky!$BM$3),"",Výsledky!BM61)</f>
        <v>40</v>
      </c>
      <c r="S35" s="256">
        <f>IF(ISBLANK(Výsledky!$BT$3),"",Výsledky!BT61)</f>
        <v>0</v>
      </c>
      <c r="T35" s="256">
        <f>IF(ISBLANK(Výsledky!$CA$3),"",Výsledky!CA61)</f>
        <v>50</v>
      </c>
      <c r="U35" s="256" t="str">
        <f>IF(ISBLANK(Výsledky!$CH$3),"",Výsledky!CH61)</f>
        <v>-</v>
      </c>
      <c r="V35" s="256">
        <f>IF(ISBLANK(Výsledky!$CO$3),"",Výsledky!CO61)</f>
        <v>50</v>
      </c>
      <c r="W35" s="256">
        <f>IF(ISBLANK(Výsledky!$CV$3),"",Výsledky!CV61)</f>
        <v>40</v>
      </c>
      <c r="X35" s="256">
        <f>IF(ISBLANK(Výsledky!$DC$3),"",Výsledky!DC61)</f>
        <v>40</v>
      </c>
      <c r="Y35" s="256">
        <f>IF(ISBLANK(Výsledky!$DJ$3),"",Výsledky!DJ61)</f>
        <v>40</v>
      </c>
      <c r="Z35" s="256">
        <f>IF(ISBLANK(Výsledky!$DQ$3),"",Výsledky!DQ61)</f>
        <v>0</v>
      </c>
      <c r="AA35" s="256">
        <f>IF(ISBLANK(Výsledky!$DX$3),"",Výsledky!DX61)</f>
        <v>0</v>
      </c>
      <c r="AB35" s="256">
        <f>IF(ISBLANK(Výsledky!$EE$3),"",Výsledky!EE61)</f>
        <v>20</v>
      </c>
      <c r="AC35" s="256">
        <f>IF(ISBLANK(Výsledky!$EL$3),"",Výsledky!EL61)</f>
        <v>0</v>
      </c>
      <c r="AD35" s="256">
        <f>IF(ISBLANK(Výsledky!$ES$3),"",Výsledky!ES61)</f>
        <v>20</v>
      </c>
      <c r="AE35" s="256">
        <f>IF(ISBLANK(Výsledky!$EZ$3),"",Výsledky!EZ61)</f>
        <v>20</v>
      </c>
      <c r="AF35" s="256">
        <f>IF(ISBLANK(Výsledky!$FG$3),"",Výsledky!FG61)</f>
        <v>20</v>
      </c>
      <c r="AG35" s="256">
        <f>IF(ISBLANK(Výsledky!$FN$3),"",Výsledky!FN61)</f>
        <v>60</v>
      </c>
      <c r="AH35" s="256">
        <f>IF(ISBLANK(Výsledky!$FU$3),"",Výsledky!FU61)</f>
        <v>0</v>
      </c>
      <c r="AI35" s="256">
        <f>IF(ISBLANK(Výsledky!$GB$3),"",Výsledky!GB61)</f>
        <v>0</v>
      </c>
      <c r="AJ35" s="256">
        <f>IF(ISBLANK(Výsledky!$GI$3),"",Výsledky!GI61)</f>
        <v>20</v>
      </c>
      <c r="AK35" s="256">
        <f>IF(ISBLANK(Výsledky!$GP$3),"",Výsledky!GP61)</f>
        <v>50</v>
      </c>
      <c r="AL35" s="256">
        <f>IF(ISBLANK(Výsledky!$GW$3),"",Výsledky!GW61)</f>
        <v>50</v>
      </c>
      <c r="AM35" s="256">
        <f>IF(ISBLANK(Výsledky!$HD$3),"",Výsledky!HD61)</f>
        <v>60</v>
      </c>
      <c r="AN35" s="256">
        <f>IF(ISBLANK(Výsledky!$HK$3),"",Výsledky!HK61)</f>
        <v>60</v>
      </c>
      <c r="AO35" s="256">
        <f>IF(ISBLANK(Výsledky!$HR$3),"",Výsledky!HR61)</f>
        <v>20</v>
      </c>
      <c r="AP35" s="256">
        <f>IF(ISBLANK(Výsledky!$HY$3),"",Výsledky!HY61)</f>
        <v>60</v>
      </c>
      <c r="AQ35" s="256">
        <f>IF(ISBLANK(Výsledky!$IF$3),"",Výsledky!IF61)</f>
        <v>0</v>
      </c>
      <c r="AR35" s="256">
        <f>IF(ISBLANK(Výsledky!$IM$3),"",Výsledky!IM61)</f>
        <v>40</v>
      </c>
      <c r="AS35" s="256">
        <f>IF(ISBLANK(Výsledky!$IT$3),"",Výsledky!IT61)</f>
        <v>40</v>
      </c>
      <c r="AT35" s="256">
        <f>IF(ISBLANK(Výsledky!$JA$3),"",Výsledky!JA61)</f>
        <v>0</v>
      </c>
      <c r="AU35" s="256">
        <f>IF(ISBLANK(Výsledky!$JH$3),"",Výsledky!JH61)</f>
        <v>70</v>
      </c>
      <c r="AV35" s="256" t="str">
        <f>IF(ISBLANK(Výsledky!$JO$3),"",Výsledky!JO61)</f>
        <v/>
      </c>
      <c r="AW35" s="256">
        <f>IF(ISBLANK(Výsledky!$JV$3),"",Výsledky!JV61)</f>
        <v>70</v>
      </c>
      <c r="AX35" s="256" t="str">
        <f>IF(ISBLANK(Výsledky!$KC$3),"",Výsledky!KC61)</f>
        <v/>
      </c>
      <c r="AY35" s="256">
        <f>IF(ISBLANK(Výsledky!$KJ$3),"",Výsledky!KJ61)</f>
        <v>50</v>
      </c>
      <c r="AZ35" s="256">
        <f>IF(ISBLANK(Výsledky!$KQ$3),"",Výsledky!KQ61)</f>
        <v>0</v>
      </c>
      <c r="BA35" s="256" t="str">
        <f>IF(ISBLANK(Výsledky!$KX$3),"",Výsledky!KX61)</f>
        <v/>
      </c>
      <c r="BB35" s="256" t="str">
        <f>IF(ISBLANK(Výsledky!$LE$3),"",Výsledky!LE61)</f>
        <v/>
      </c>
      <c r="BC35" s="256" t="str">
        <f>IF(ISBLANK(Výsledky!$LL$3),"",Výsledky!LL61)</f>
        <v/>
      </c>
      <c r="BD35" s="256" t="str">
        <f>IF(ISBLANK(Výsledky!$LS$3),"",Výsledky!LS61)</f>
        <v/>
      </c>
      <c r="BE35" s="256" t="str">
        <f>IF(ISBLANK(Výsledky!$LZ$3),"",Výsledky!LZ61)</f>
        <v/>
      </c>
      <c r="BF35" s="256" t="str">
        <f>IF(ISBLANK(Výsledky!$MG$3),"",Výsledky!MG61)</f>
        <v/>
      </c>
      <c r="BG35" s="256" t="str">
        <f>IF(ISBLANK(Výsledky!$MN$3),"",Výsledky!MN61)</f>
        <v/>
      </c>
      <c r="BH35" s="256" t="str">
        <f>IF(ISBLANK(Výsledky!$MU$3),"",Výsledky!MU61)</f>
        <v/>
      </c>
      <c r="BI35" s="256" t="str">
        <f>IF(ISBLANK(Výsledky!$NB$3),"",Výsledky!NB61)</f>
        <v/>
      </c>
      <c r="BJ35" s="256" t="str">
        <f>IF(ISBLANK(Výsledky!$NI$3),"",Výsledky!NI61)</f>
        <v/>
      </c>
      <c r="BK35" s="256" t="str">
        <f>IF(ISBLANK(Výsledky!$NP$3),"",Výsledky!NP61)</f>
        <v/>
      </c>
      <c r="BL35" s="256" t="str">
        <f>IF(ISBLANK(Výsledky!$NW$3),"",Výsledky!NW61)</f>
        <v/>
      </c>
      <c r="BM35" s="256" t="str">
        <f>IF(ISBLANK(Výsledky!$OD$3),"",Výsledky!OD61)</f>
        <v/>
      </c>
      <c r="BN35" s="256" t="str">
        <f>IF(ISBLANK(Výsledky!$OK$3),"",Výsledky!OK61)</f>
        <v/>
      </c>
      <c r="BO35" s="256" t="str">
        <f>IF(ISBLANK(Výsledky!$OR$3),"",Výsledky!OR61)</f>
        <v/>
      </c>
      <c r="BP35" s="256" t="str">
        <f>IF(ISBLANK(Výsledky!$OY$3),"",Výsledky!OY61)</f>
        <v/>
      </c>
      <c r="BQ35" s="256" t="str">
        <f>IF(ISBLANK(Výsledky!$PF$3),"",Výsledky!PF61)</f>
        <v/>
      </c>
      <c r="BR35" s="256" t="str">
        <f>IF(ISBLANK(Výsledky!$PM$3),"",Výsledky!PM61)</f>
        <v/>
      </c>
      <c r="BS35" s="256" t="str">
        <f>IF(ISBLANK(Výsledky!$PT$3),"",Výsledky!PT61)</f>
        <v/>
      </c>
      <c r="BT35" s="256" t="str">
        <f>IF(ISBLANK(Výsledky!$QA$3),"",Výsledky!QA61)</f>
        <v/>
      </c>
      <c r="BU35" s="256" t="str">
        <f>IF(ISBLANK(Výsledky!$QH$3),"",Výsledky!QH61)</f>
        <v/>
      </c>
      <c r="BV35" s="256" t="str">
        <f>IF(ISBLANK(Výsledky!$QO$3),"",Výsledky!QO61)</f>
        <v/>
      </c>
      <c r="BW35" s="291" t="str">
        <f>IF(ISBLANK(Výsledky!$QV$3),"",Výsledky!QV61)</f>
        <v/>
      </c>
      <c r="BX35" s="49"/>
      <c r="BY35" s="122"/>
      <c r="BZ35" s="49"/>
      <c r="CA35" s="122"/>
      <c r="CB35" s="371"/>
      <c r="CC35" s="371"/>
      <c r="CD35" s="371"/>
      <c r="CE35" s="371"/>
      <c r="CF35" s="371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3.8">
      <c r="A36" s="1"/>
      <c r="B36" s="240" t="s">
        <v>124</v>
      </c>
      <c r="C36" s="53">
        <f>Tipy!A41</f>
        <v>43</v>
      </c>
      <c r="D36" s="242" t="str">
        <f>IF(Tipy!B41="","",Tipy!B41)</f>
        <v>MarianV</v>
      </c>
      <c r="E36" s="51">
        <f>SUM(F36:J36)</f>
        <v>1160</v>
      </c>
      <c r="F36" s="246">
        <f>IF(ISBLANK(Výsledky!$I$3),"-",SUM(K36:O36,Q36,S36,U36,V36,X36,Z36,AB36,AC36,AE36:AG36,AI36,AK36:AM36,AP36,AS36:AU36,AW36,AY36,BB36,BD36,BG36:BJ36,BL36,BO36,BP36,BR36,BT36,BU36))</f>
        <v>760</v>
      </c>
      <c r="G36" s="267">
        <f>IF(ISBLANK(Výsledky!$AY$3),"-",SUM(P36,T36,W36,AA36,AD36,AH36,AV36,AX36,BC36,BE36,BK36,BM36,BQ36,BS36,BV36))</f>
        <v>160</v>
      </c>
      <c r="H36" s="268">
        <f>IF(ISBLANK(Výsledky!$BM$3),"-",SUM(R36,Y36,AJ36,AO36,AQ36,AZ36))</f>
        <v>180</v>
      </c>
      <c r="I36" s="247">
        <f>IF(ISBLANK(Výsledky!$GI$3),"-",SUM(AN36,AR36,BA36,BF36,BN36,BW36))</f>
        <v>60</v>
      </c>
      <c r="J36" s="262" t="str">
        <f>IF(ISBLANK(Výsledky!$I$3),"",Výsledky!I47)</f>
        <v>-</v>
      </c>
      <c r="K36" s="265">
        <f>IF(ISBLANK(Výsledky!$P$3),"",Výsledky!P47)</f>
        <v>0</v>
      </c>
      <c r="L36" s="266">
        <f>IF(ISBLANK(Výsledky!$W$3),"",Výsledky!W47)</f>
        <v>20</v>
      </c>
      <c r="M36" s="256">
        <f>IF(ISBLANK(Výsledky!$AD$3),"",Výsledky!AD47)</f>
        <v>50</v>
      </c>
      <c r="N36" s="256">
        <f>IF(ISBLANK(Výsledky!$AK$3),"",Výsledky!AK47)</f>
        <v>20</v>
      </c>
      <c r="O36" s="256">
        <f>IF(ISBLANK(Výsledky!$AR$3),"",Výsledky!AR47)</f>
        <v>50</v>
      </c>
      <c r="P36" s="256">
        <f>IF(ISBLANK(Výsledky!$AY$3),"",Výsledky!AY47)</f>
        <v>40</v>
      </c>
      <c r="Q36" s="256">
        <f>IF(ISBLANK(Výsledky!$BF$3),"",Výsledky!BF47)</f>
        <v>50</v>
      </c>
      <c r="R36" s="256">
        <f>IF(ISBLANK(Výsledky!$BM$3),"",Výsledky!BM47)</f>
        <v>60</v>
      </c>
      <c r="S36" s="256">
        <f>IF(ISBLANK(Výsledky!$BT$3),"",Výsledky!BT47)</f>
        <v>0</v>
      </c>
      <c r="T36" s="256">
        <f>IF(ISBLANK(Výsledky!$CA$3),"",Výsledky!CA47)</f>
        <v>20</v>
      </c>
      <c r="U36" s="256">
        <f>IF(ISBLANK(Výsledky!$CH$3),"",Výsledky!CH47)</f>
        <v>20</v>
      </c>
      <c r="V36" s="256">
        <f>IF(ISBLANK(Výsledky!$CO$3),"",Výsledky!CO47)</f>
        <v>20</v>
      </c>
      <c r="W36" s="256">
        <f>IF(ISBLANK(Výsledky!$CV$3),"",Výsledky!CV47)</f>
        <v>20</v>
      </c>
      <c r="X36" s="256">
        <f>IF(ISBLANK(Výsledky!$DC$3),"",Výsledky!DC47)</f>
        <v>50</v>
      </c>
      <c r="Y36" s="256">
        <f>IF(ISBLANK(Výsledky!$DJ$3),"",Výsledky!DJ47)</f>
        <v>20</v>
      </c>
      <c r="Z36" s="256">
        <f>IF(ISBLANK(Výsledky!$DQ$3),"",Výsledky!DQ47)</f>
        <v>0</v>
      </c>
      <c r="AA36" s="256" t="str">
        <f>IF(ISBLANK(Výsledky!$DX$3),"",Výsledky!DX47)</f>
        <v>-</v>
      </c>
      <c r="AB36" s="256">
        <f>IF(ISBLANK(Výsledky!$EE$3),"",Výsledky!EE47)</f>
        <v>30</v>
      </c>
      <c r="AC36" s="256">
        <f>IF(ISBLANK(Výsledky!$EL$3),"",Výsledky!EL47)</f>
        <v>20</v>
      </c>
      <c r="AD36" s="256">
        <f>IF(ISBLANK(Výsledky!$ES$3),"",Výsledky!ES47)</f>
        <v>80</v>
      </c>
      <c r="AE36" s="256">
        <f>IF(ISBLANK(Výsledky!$EZ$3),"",Výsledky!EZ47)</f>
        <v>40</v>
      </c>
      <c r="AF36" s="256">
        <f>IF(ISBLANK(Výsledky!$FG$3),"",Výsledky!FG47)</f>
        <v>20</v>
      </c>
      <c r="AG36" s="256">
        <f>IF(ISBLANK(Výsledky!$FN$3),"",Výsledky!FN47)</f>
        <v>40</v>
      </c>
      <c r="AH36" s="256">
        <f>IF(ISBLANK(Výsledky!$FU$3),"",Výsledky!FU47)</f>
        <v>0</v>
      </c>
      <c r="AI36" s="256">
        <f>IF(ISBLANK(Výsledky!$GB$3),"",Výsledky!GB47)</f>
        <v>0</v>
      </c>
      <c r="AJ36" s="256">
        <f>IF(ISBLANK(Výsledky!$GI$3),"",Výsledky!GI47)</f>
        <v>20</v>
      </c>
      <c r="AK36" s="256">
        <f>IF(ISBLANK(Výsledky!$GP$3),"",Výsledky!GP47)</f>
        <v>0</v>
      </c>
      <c r="AL36" s="256" t="str">
        <f>IF(ISBLANK(Výsledky!$GW$3),"",Výsledky!GW47)</f>
        <v>-</v>
      </c>
      <c r="AM36" s="256">
        <f>IF(ISBLANK(Výsledky!$HD$3),"",Výsledky!HD47)</f>
        <v>40</v>
      </c>
      <c r="AN36" s="256">
        <f>IF(ISBLANK(Výsledky!$HK$3),"",Výsledky!HK47)</f>
        <v>20</v>
      </c>
      <c r="AO36" s="256">
        <f>IF(ISBLANK(Výsledky!$HR$3),"",Výsledky!HR47)</f>
        <v>60</v>
      </c>
      <c r="AP36" s="256">
        <f>IF(ISBLANK(Výsledky!$HY$3),"",Výsledky!HY47)</f>
        <v>80</v>
      </c>
      <c r="AQ36" s="256">
        <f>IF(ISBLANK(Výsledky!$IF$3),"",Výsledky!IF47)</f>
        <v>20</v>
      </c>
      <c r="AR36" s="256">
        <f>IF(ISBLANK(Výsledky!$IM$3),"",Výsledky!IM47)</f>
        <v>40</v>
      </c>
      <c r="AS36" s="256">
        <f>IF(ISBLANK(Výsledky!$IT$3),"",Výsledky!IT47)</f>
        <v>40</v>
      </c>
      <c r="AT36" s="256">
        <f>IF(ISBLANK(Výsledky!$JA$3),"",Výsledky!JA47)</f>
        <v>0</v>
      </c>
      <c r="AU36" s="256">
        <f>IF(ISBLANK(Výsledky!$JH$3),"",Výsledky!JH47)</f>
        <v>70</v>
      </c>
      <c r="AV36" s="256" t="str">
        <f>IF(ISBLANK(Výsledky!$JO$3),"",Výsledky!JO47)</f>
        <v/>
      </c>
      <c r="AW36" s="256">
        <f>IF(ISBLANK(Výsledky!$JV$3),"",Výsledky!JV47)</f>
        <v>60</v>
      </c>
      <c r="AX36" s="256" t="str">
        <f>IF(ISBLANK(Výsledky!$KC$3),"",Výsledky!KC47)</f>
        <v/>
      </c>
      <c r="AY36" s="256">
        <f>IF(ISBLANK(Výsledky!$KJ$3),"",Výsledky!KJ47)</f>
        <v>40</v>
      </c>
      <c r="AZ36" s="256" t="str">
        <f>IF(ISBLANK(Výsledky!$KQ$3),"",Výsledky!KQ47)</f>
        <v>-</v>
      </c>
      <c r="BA36" s="256" t="str">
        <f>IF(ISBLANK(Výsledky!$KX$3),"",Výsledky!KX47)</f>
        <v/>
      </c>
      <c r="BB36" s="256" t="str">
        <f>IF(ISBLANK(Výsledky!$LE$3),"",Výsledky!LE47)</f>
        <v/>
      </c>
      <c r="BC36" s="256" t="str">
        <f>IF(ISBLANK(Výsledky!$LL$3),"",Výsledky!LL47)</f>
        <v/>
      </c>
      <c r="BD36" s="256" t="str">
        <f>IF(ISBLANK(Výsledky!$LS$3),"",Výsledky!LS47)</f>
        <v/>
      </c>
      <c r="BE36" s="256" t="str">
        <f>IF(ISBLANK(Výsledky!$LZ$3),"",Výsledky!LZ47)</f>
        <v/>
      </c>
      <c r="BF36" s="256" t="str">
        <f>IF(ISBLANK(Výsledky!$MG$3),"",Výsledky!MG47)</f>
        <v/>
      </c>
      <c r="BG36" s="256" t="str">
        <f>IF(ISBLANK(Výsledky!$MN$3),"",Výsledky!MN47)</f>
        <v/>
      </c>
      <c r="BH36" s="256" t="str">
        <f>IF(ISBLANK(Výsledky!$MU$3),"",Výsledky!MU47)</f>
        <v/>
      </c>
      <c r="BI36" s="256" t="str">
        <f>IF(ISBLANK(Výsledky!$NB$3),"",Výsledky!NB47)</f>
        <v/>
      </c>
      <c r="BJ36" s="256" t="str">
        <f>IF(ISBLANK(Výsledky!$NI$3),"",Výsledky!NI47)</f>
        <v/>
      </c>
      <c r="BK36" s="256" t="str">
        <f>IF(ISBLANK(Výsledky!$NP$3),"",Výsledky!NP47)</f>
        <v/>
      </c>
      <c r="BL36" s="256" t="str">
        <f>IF(ISBLANK(Výsledky!$NW$3),"",Výsledky!NW47)</f>
        <v/>
      </c>
      <c r="BM36" s="256" t="str">
        <f>IF(ISBLANK(Výsledky!$OD$3),"",Výsledky!OD47)</f>
        <v/>
      </c>
      <c r="BN36" s="256" t="str">
        <f>IF(ISBLANK(Výsledky!$OK$3),"",Výsledky!OK47)</f>
        <v/>
      </c>
      <c r="BO36" s="256" t="str">
        <f>IF(ISBLANK(Výsledky!$OR$3),"",Výsledky!OR47)</f>
        <v/>
      </c>
      <c r="BP36" s="256" t="str">
        <f>IF(ISBLANK(Výsledky!$OY$3),"",Výsledky!OY47)</f>
        <v/>
      </c>
      <c r="BQ36" s="256" t="str">
        <f>IF(ISBLANK(Výsledky!$PF$3),"",Výsledky!PF47)</f>
        <v/>
      </c>
      <c r="BR36" s="256" t="str">
        <f>IF(ISBLANK(Výsledky!$PM$3),"",Výsledky!PM47)</f>
        <v/>
      </c>
      <c r="BS36" s="256" t="str">
        <f>IF(ISBLANK(Výsledky!$PT$3),"",Výsledky!PT47)</f>
        <v/>
      </c>
      <c r="BT36" s="256" t="str">
        <f>IF(ISBLANK(Výsledky!$QA$3),"",Výsledky!QA47)</f>
        <v/>
      </c>
      <c r="BU36" s="256" t="str">
        <f>IF(ISBLANK(Výsledky!$QH$3),"",Výsledky!QH47)</f>
        <v/>
      </c>
      <c r="BV36" s="256" t="str">
        <f>IF(ISBLANK(Výsledky!$QO$3),"",Výsledky!QO47)</f>
        <v/>
      </c>
      <c r="BW36" s="291" t="str">
        <f>IF(ISBLANK(Výsledky!$QV$3),"",Výsledky!QV47)</f>
        <v/>
      </c>
      <c r="BX36" s="49"/>
      <c r="BY36" s="122"/>
      <c r="BZ36" s="49"/>
      <c r="CA36" s="122"/>
      <c r="CB36" s="371"/>
      <c r="CC36" s="371"/>
      <c r="CD36" s="371"/>
      <c r="CE36" s="371"/>
      <c r="CF36" s="371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3.8">
      <c r="A37" s="1"/>
      <c r="B37" s="240" t="s">
        <v>125</v>
      </c>
      <c r="C37" s="53">
        <f>Tipy!A61</f>
        <v>50</v>
      </c>
      <c r="D37" s="242" t="str">
        <f>IF(Tipy!B61="","",Tipy!B61)</f>
        <v>Robbie66Fowler</v>
      </c>
      <c r="E37" s="51">
        <f>SUM(F37:J37)</f>
        <v>1160</v>
      </c>
      <c r="F37" s="246">
        <f>IF(ISBLANK(Výsledky!$I$3),"-",SUM(K37:O37,Q37,S37,U37,V37,X37,Z37,AB37,AC37,AE37:AG37,AI37,AK37:AM37,AP37,AS37:AU37,AW37,AY37,BB37,BD37,BG37:BJ37,BL37,BO37,BP37,BR37,BT37,BU37))</f>
        <v>730</v>
      </c>
      <c r="G37" s="267">
        <f>IF(ISBLANK(Výsledky!$AY$3),"-",SUM(P37,T37,W37,AA37,AD37,AH37,AV37,AX37,BC37,BE37,BK37,BM37,BQ37,BS37,BV37))</f>
        <v>170</v>
      </c>
      <c r="H37" s="268">
        <f>IF(ISBLANK(Výsledky!$BM$3),"-",SUM(R37,Y37,AJ37,AO37,AQ37,AZ37))</f>
        <v>240</v>
      </c>
      <c r="I37" s="247">
        <f>IF(ISBLANK(Výsledky!$GI$3),"-",SUM(AN37,AR37,BA37,BF37,BN37,BW37))</f>
        <v>20</v>
      </c>
      <c r="J37" s="262" t="str">
        <f>IF(ISBLANK(Výsledky!$I$3),"",Výsledky!I66)</f>
        <v>-</v>
      </c>
      <c r="K37" s="265">
        <f>IF(ISBLANK(Výsledky!$P$3),"",Výsledky!P67)</f>
        <v>20</v>
      </c>
      <c r="L37" s="266" t="str">
        <f>IF(ISBLANK(Výsledky!$W$3),"",Výsledky!W67)</f>
        <v>-</v>
      </c>
      <c r="M37" s="256">
        <f>IF(ISBLANK(Výsledky!$AD$3),"",Výsledky!AD67)</f>
        <v>10</v>
      </c>
      <c r="N37" s="256">
        <f>IF(ISBLANK(Výsledky!$AK$3),"",Výsledky!AK67)</f>
        <v>40</v>
      </c>
      <c r="O37" s="256">
        <f>IF(ISBLANK(Výsledky!$AR$3),"",Výsledky!AR67)</f>
        <v>30</v>
      </c>
      <c r="P37" s="256">
        <f>IF(ISBLANK(Výsledky!$AY$3),"",Výsledky!AY67)</f>
        <v>40</v>
      </c>
      <c r="Q37" s="256">
        <f>IF(ISBLANK(Výsledky!$BF$3),"",Výsledky!BF67)</f>
        <v>50</v>
      </c>
      <c r="R37" s="256">
        <f>IF(ISBLANK(Výsledky!$BM$3),"",Výsledky!BM67)</f>
        <v>50</v>
      </c>
      <c r="S37" s="256">
        <f>IF(ISBLANK(Výsledky!$BT$3),"",Výsledky!BT67)</f>
        <v>0</v>
      </c>
      <c r="T37" s="256">
        <f>IF(ISBLANK(Výsledky!$CA$3),"",Výsledky!CA67)</f>
        <v>20</v>
      </c>
      <c r="U37" s="256">
        <f>IF(ISBLANK(Výsledky!$CH$3),"",Výsledky!CH67)</f>
        <v>0</v>
      </c>
      <c r="V37" s="256">
        <f>IF(ISBLANK(Výsledky!$CO$3),"",Výsledky!CO67)</f>
        <v>20</v>
      </c>
      <c r="W37" s="256">
        <f>IF(ISBLANK(Výsledky!$CV$3),"",Výsledky!CV67)</f>
        <v>40</v>
      </c>
      <c r="X37" s="256">
        <f>IF(ISBLANK(Výsledky!$DC$3),"",Výsledky!DC67)</f>
        <v>50</v>
      </c>
      <c r="Y37" s="256">
        <f>IF(ISBLANK(Výsledky!$DJ$3),"",Výsledky!DJ67)</f>
        <v>100</v>
      </c>
      <c r="Z37" s="256">
        <f>IF(ISBLANK(Výsledky!$DQ$3),"",Výsledky!DQ67)</f>
        <v>0</v>
      </c>
      <c r="AA37" s="256">
        <f>IF(ISBLANK(Výsledky!$DX$3),"",Výsledky!DX67)</f>
        <v>30</v>
      </c>
      <c r="AB37" s="256">
        <f>IF(ISBLANK(Výsledky!$EE$3),"",Výsledky!EE67)</f>
        <v>50</v>
      </c>
      <c r="AC37" s="256">
        <f>IF(ISBLANK(Výsledky!$EL$3),"",Výsledky!EL67)</f>
        <v>0</v>
      </c>
      <c r="AD37" s="256">
        <f>IF(ISBLANK(Výsledky!$ES$3),"",Výsledky!ES67)</f>
        <v>30</v>
      </c>
      <c r="AE37" s="256">
        <f>IF(ISBLANK(Výsledky!$EZ$3),"",Výsledky!EZ67)</f>
        <v>20</v>
      </c>
      <c r="AF37" s="256">
        <f>IF(ISBLANK(Výsledky!$FG$3),"",Výsledky!FG67)</f>
        <v>20</v>
      </c>
      <c r="AG37" s="256">
        <f>IF(ISBLANK(Výsledky!$FN$3),"",Výsledky!FN67)</f>
        <v>40</v>
      </c>
      <c r="AH37" s="256">
        <f>IF(ISBLANK(Výsledky!$FU$3),"",Výsledky!FU67)</f>
        <v>10</v>
      </c>
      <c r="AI37" s="256">
        <f>IF(ISBLANK(Výsledky!$GB$3),"",Výsledky!GB67)</f>
        <v>0</v>
      </c>
      <c r="AJ37" s="256">
        <f>IF(ISBLANK(Výsledky!$GI$3),"",Výsledky!GI67)</f>
        <v>40</v>
      </c>
      <c r="AK37" s="256">
        <f>IF(ISBLANK(Výsledky!$GP$3),"",Výsledky!GP67)</f>
        <v>20</v>
      </c>
      <c r="AL37" s="256">
        <f>IF(ISBLANK(Výsledky!$GW$3),"",Výsledky!GW67)</f>
        <v>60</v>
      </c>
      <c r="AM37" s="256">
        <f>IF(ISBLANK(Výsledky!$HD$3),"",Výsledky!HD67)</f>
        <v>50</v>
      </c>
      <c r="AN37" s="256">
        <f>IF(ISBLANK(Výsledky!$HK$3),"",Výsledky!HK67)</f>
        <v>0</v>
      </c>
      <c r="AO37" s="256">
        <f>IF(ISBLANK(Výsledky!$HR$3),"",Výsledky!HR67)</f>
        <v>20</v>
      </c>
      <c r="AP37" s="256">
        <f>IF(ISBLANK(Výsledky!$HY$3),"",Výsledky!HY67)</f>
        <v>70</v>
      </c>
      <c r="AQ37" s="256">
        <f>IF(ISBLANK(Výsledky!$IF$3),"",Výsledky!IF67)</f>
        <v>10</v>
      </c>
      <c r="AR37" s="256">
        <f>IF(ISBLANK(Výsledky!$IM$3),"",Výsledky!IM67)</f>
        <v>20</v>
      </c>
      <c r="AS37" s="256">
        <f>IF(ISBLANK(Výsledky!$IT$3),"",Výsledky!IT67)</f>
        <v>20</v>
      </c>
      <c r="AT37" s="256">
        <f>IF(ISBLANK(Výsledky!$JA$3),"",Výsledky!JA67)</f>
        <v>0</v>
      </c>
      <c r="AU37" s="256">
        <f>IF(ISBLANK(Výsledky!$JH$3),"",Výsledky!JH67)</f>
        <v>110</v>
      </c>
      <c r="AV37" s="256" t="str">
        <f>IF(ISBLANK(Výsledky!$JO$3),"",Výsledky!JO67)</f>
        <v/>
      </c>
      <c r="AW37" s="256" t="str">
        <f>IF(ISBLANK(Výsledky!$JV$3),"",Výsledky!JV67)</f>
        <v>-</v>
      </c>
      <c r="AX37" s="256" t="str">
        <f>IF(ISBLANK(Výsledky!$KC$3),"",Výsledky!KC67)</f>
        <v/>
      </c>
      <c r="AY37" s="256">
        <f>IF(ISBLANK(Výsledky!$KJ$3),"",Výsledky!KJ67)</f>
        <v>50</v>
      </c>
      <c r="AZ37" s="256">
        <f>IF(ISBLANK(Výsledky!$KQ$3),"",Výsledky!KQ67)</f>
        <v>20</v>
      </c>
      <c r="BA37" s="256" t="str">
        <f>IF(ISBLANK(Výsledky!$KX$3),"",Výsledky!KX67)</f>
        <v/>
      </c>
      <c r="BB37" s="256" t="str">
        <f>IF(ISBLANK(Výsledky!$LE$3),"",Výsledky!LE67)</f>
        <v/>
      </c>
      <c r="BC37" s="256" t="str">
        <f>IF(ISBLANK(Výsledky!$LL$3),"",Výsledky!LL67)</f>
        <v/>
      </c>
      <c r="BD37" s="256" t="str">
        <f>IF(ISBLANK(Výsledky!$LS$3),"",Výsledky!LS67)</f>
        <v/>
      </c>
      <c r="BE37" s="256" t="str">
        <f>IF(ISBLANK(Výsledky!$LZ$3),"",Výsledky!LZ67)</f>
        <v/>
      </c>
      <c r="BF37" s="256" t="str">
        <f>IF(ISBLANK(Výsledky!$MG$3),"",Výsledky!MG67)</f>
        <v/>
      </c>
      <c r="BG37" s="256" t="str">
        <f>IF(ISBLANK(Výsledky!$MN$3),"",Výsledky!MN67)</f>
        <v/>
      </c>
      <c r="BH37" s="256" t="str">
        <f>IF(ISBLANK(Výsledky!$MU$3),"",Výsledky!MU67)</f>
        <v/>
      </c>
      <c r="BI37" s="256" t="str">
        <f>IF(ISBLANK(Výsledky!$NB$3),"",Výsledky!NB67)</f>
        <v/>
      </c>
      <c r="BJ37" s="256" t="str">
        <f>IF(ISBLANK(Výsledky!$NI$3),"",Výsledky!NI67)</f>
        <v/>
      </c>
      <c r="BK37" s="256" t="str">
        <f>IF(ISBLANK(Výsledky!$NP$3),"",Výsledky!NP67)</f>
        <v/>
      </c>
      <c r="BL37" s="256" t="str">
        <f>IF(ISBLANK(Výsledky!$NW$3),"",Výsledky!NW67)</f>
        <v/>
      </c>
      <c r="BM37" s="256" t="str">
        <f>IF(ISBLANK(Výsledky!$OD$3),"",Výsledky!OD67)</f>
        <v/>
      </c>
      <c r="BN37" s="256" t="str">
        <f>IF(ISBLANK(Výsledky!$OK$3),"",Výsledky!OK67)</f>
        <v/>
      </c>
      <c r="BO37" s="256" t="str">
        <f>IF(ISBLANK(Výsledky!$OR$3),"",Výsledky!OR67)</f>
        <v/>
      </c>
      <c r="BP37" s="256" t="str">
        <f>IF(ISBLANK(Výsledky!$OY$3),"",Výsledky!OY67)</f>
        <v/>
      </c>
      <c r="BQ37" s="256" t="str">
        <f>IF(ISBLANK(Výsledky!$PF$3),"",Výsledky!PF67)</f>
        <v/>
      </c>
      <c r="BR37" s="256" t="str">
        <f>IF(ISBLANK(Výsledky!$PM$3),"",Výsledky!PM67)</f>
        <v/>
      </c>
      <c r="BS37" s="256" t="str">
        <f>IF(ISBLANK(Výsledky!$PT$3),"",Výsledky!PT67)</f>
        <v/>
      </c>
      <c r="BT37" s="256" t="str">
        <f>IF(ISBLANK(Výsledky!$QA$3),"",Výsledky!QA67)</f>
        <v/>
      </c>
      <c r="BU37" s="256" t="str">
        <f>IF(ISBLANK(Výsledky!$QH$3),"",Výsledky!QH67)</f>
        <v/>
      </c>
      <c r="BV37" s="256" t="str">
        <f>IF(ISBLANK(Výsledky!$QO$3),"",Výsledky!QO67)</f>
        <v/>
      </c>
      <c r="BW37" s="291" t="str">
        <f>IF(ISBLANK(Výsledky!$QV$3),"",Výsledky!QV67)</f>
        <v/>
      </c>
      <c r="BX37" s="49"/>
      <c r="BY37" s="122"/>
      <c r="BZ37" s="49"/>
      <c r="CA37" s="122"/>
      <c r="CB37" s="371"/>
      <c r="CC37" s="371"/>
      <c r="CD37" s="371"/>
      <c r="CE37" s="371"/>
      <c r="CF37" s="371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3.8">
      <c r="A38" s="1"/>
      <c r="B38" s="240" t="s">
        <v>126</v>
      </c>
      <c r="C38" s="53">
        <f>Tipy!A48</f>
        <v>49</v>
      </c>
      <c r="D38" s="242" t="str">
        <f>IF(Tipy!B48="","",Tipy!B48)</f>
        <v>netocil</v>
      </c>
      <c r="E38" s="51">
        <f>SUM(F38:J38)</f>
        <v>1150</v>
      </c>
      <c r="F38" s="246">
        <f>IF(ISBLANK(Výsledky!$I$3),"-",SUM(K38:O38,Q38,S38,U38,V38,X38,Z38,AB38,AC38,AE38:AG38,AI38,AK38:AM38,AP38,AS38:AU38,AW38,AY38,BB38,BD38,BG38:BJ38,BL38,BO38,BP38,BR38,BT38,BU38))</f>
        <v>740</v>
      </c>
      <c r="G38" s="267">
        <f>IF(ISBLANK(Výsledky!$AY$3),"-",SUM(P38,T38,W38,AA38,AD38,AH38,AV38,AX38,BC38,BE38,BK38,BM38,BQ38,BS38,BV38))</f>
        <v>230</v>
      </c>
      <c r="H38" s="268">
        <f>IF(ISBLANK(Výsledky!$BM$3),"-",SUM(R38,Y38,AJ38,AO38,AQ38,AZ38))</f>
        <v>90</v>
      </c>
      <c r="I38" s="247">
        <f>IF(ISBLANK(Výsledky!$GI$3),"-",SUM(AN38,AR38,BA38,BF38,BN38,BW38))</f>
        <v>90</v>
      </c>
      <c r="J38" s="262" t="str">
        <f>IF(ISBLANK(Výsledky!$I$3),"",Výsledky!I54)</f>
        <v>-</v>
      </c>
      <c r="K38" s="265">
        <f>IF(ISBLANK(Výsledky!$P$3),"",Výsledky!P54)</f>
        <v>20</v>
      </c>
      <c r="L38" s="266">
        <f>IF(ISBLANK(Výsledky!$W$3),"",Výsledky!W54)</f>
        <v>40</v>
      </c>
      <c r="M38" s="256">
        <f>IF(ISBLANK(Výsledky!$AD$3),"",Výsledky!AD54)</f>
        <v>40</v>
      </c>
      <c r="N38" s="256" t="str">
        <f>IF(ISBLANK(Výsledky!$AK$3),"",Výsledky!AK54)</f>
        <v>-</v>
      </c>
      <c r="O38" s="256">
        <f>IF(ISBLANK(Výsledky!$AR$3),"",Výsledky!AR54)</f>
        <v>40</v>
      </c>
      <c r="P38" s="256">
        <f>IF(ISBLANK(Výsledky!$AY$3),"",Výsledky!AY54)</f>
        <v>60</v>
      </c>
      <c r="Q38" s="256">
        <f>IF(ISBLANK(Výsledky!$BF$3),"",Výsledky!BF54)</f>
        <v>40</v>
      </c>
      <c r="R38" s="256">
        <f>IF(ISBLANK(Výsledky!$BM$3),"",Výsledky!BM54)</f>
        <v>20</v>
      </c>
      <c r="S38" s="256" t="str">
        <f>IF(ISBLANK(Výsledky!$BT$3),"",Výsledky!BT54)</f>
        <v>-</v>
      </c>
      <c r="T38" s="256">
        <f>IF(ISBLANK(Výsledky!$CA$3),"",Výsledky!CA54)</f>
        <v>20</v>
      </c>
      <c r="U38" s="256">
        <f>IF(ISBLANK(Výsledky!$CH$3),"",Výsledky!CH54)</f>
        <v>20</v>
      </c>
      <c r="V38" s="256">
        <f>IF(ISBLANK(Výsledky!$CO$3),"",Výsledky!CO54)</f>
        <v>40</v>
      </c>
      <c r="W38" s="256">
        <f>IF(ISBLANK(Výsledky!$CV$3),"",Výsledky!CV54)</f>
        <v>40</v>
      </c>
      <c r="X38" s="256">
        <f>IF(ISBLANK(Výsledky!$DC$3),"",Výsledky!DC54)</f>
        <v>40</v>
      </c>
      <c r="Y38" s="256">
        <f>IF(ISBLANK(Výsledky!$DJ$3),"",Výsledky!DJ54)</f>
        <v>30</v>
      </c>
      <c r="Z38" s="256">
        <f>IF(ISBLANK(Výsledky!$DQ$3),"",Výsledky!DQ54)</f>
        <v>0</v>
      </c>
      <c r="AA38" s="256">
        <f>IF(ISBLANK(Výsledky!$DX$3),"",Výsledky!DX54)</f>
        <v>20</v>
      </c>
      <c r="AB38" s="256">
        <f>IF(ISBLANK(Výsledky!$EE$3),"",Výsledky!EE54)</f>
        <v>40</v>
      </c>
      <c r="AC38" s="256">
        <f>IF(ISBLANK(Výsledky!$EL$3),"",Výsledky!EL54)</f>
        <v>20</v>
      </c>
      <c r="AD38" s="256">
        <f>IF(ISBLANK(Výsledky!$ES$3),"",Výsledky!ES54)</f>
        <v>80</v>
      </c>
      <c r="AE38" s="256">
        <f>IF(ISBLANK(Výsledky!$EZ$3),"",Výsledky!EZ54)</f>
        <v>40</v>
      </c>
      <c r="AF38" s="256" t="str">
        <f>IF(ISBLANK(Výsledky!$FG$3),"",Výsledky!FG54)</f>
        <v>-</v>
      </c>
      <c r="AG38" s="256">
        <f>IF(ISBLANK(Výsledky!$FN$3),"",Výsledky!FN54)</f>
        <v>60</v>
      </c>
      <c r="AH38" s="256">
        <f>IF(ISBLANK(Výsledky!$FU$3),"",Výsledky!FU54)</f>
        <v>10</v>
      </c>
      <c r="AI38" s="256">
        <f>IF(ISBLANK(Výsledky!$GB$3),"",Výsledky!GB54)</f>
        <v>0</v>
      </c>
      <c r="AJ38" s="256">
        <f>IF(ISBLANK(Výsledky!$GI$3),"",Výsledky!GI54)</f>
        <v>20</v>
      </c>
      <c r="AK38" s="256">
        <f>IF(ISBLANK(Výsledky!$GP$3),"",Výsledky!GP54)</f>
        <v>20</v>
      </c>
      <c r="AL38" s="256">
        <f>IF(ISBLANK(Výsledky!$GW$3),"",Výsledky!GW54)</f>
        <v>40</v>
      </c>
      <c r="AM38" s="256">
        <f>IF(ISBLANK(Výsledky!$HD$3),"",Výsledky!HD54)</f>
        <v>60</v>
      </c>
      <c r="AN38" s="256">
        <f>IF(ISBLANK(Výsledky!$HK$3),"",Výsledky!HK54)</f>
        <v>20</v>
      </c>
      <c r="AO38" s="256">
        <f>IF(ISBLANK(Výsledky!$HR$3),"",Výsledky!HR54)</f>
        <v>20</v>
      </c>
      <c r="AP38" s="256">
        <f>IF(ISBLANK(Výsledky!$HY$3),"",Výsledky!HY54)</f>
        <v>40</v>
      </c>
      <c r="AQ38" s="256">
        <f>IF(ISBLANK(Výsledky!$IF$3),"",Výsledky!IF54)</f>
        <v>0</v>
      </c>
      <c r="AR38" s="256">
        <f>IF(ISBLANK(Výsledky!$IM$3),"",Výsledky!IM54)</f>
        <v>70</v>
      </c>
      <c r="AS38" s="256">
        <f>IF(ISBLANK(Výsledky!$IT$3),"",Výsledky!IT54)</f>
        <v>30</v>
      </c>
      <c r="AT38" s="256">
        <f>IF(ISBLANK(Výsledky!$JA$3),"",Výsledky!JA54)</f>
        <v>0</v>
      </c>
      <c r="AU38" s="256">
        <f>IF(ISBLANK(Výsledky!$JH$3),"",Výsledky!JH54)</f>
        <v>40</v>
      </c>
      <c r="AV38" s="256" t="str">
        <f>IF(ISBLANK(Výsledky!$JO$3),"",Výsledky!JO54)</f>
        <v/>
      </c>
      <c r="AW38" s="256">
        <f>IF(ISBLANK(Výsledky!$JV$3),"",Výsledky!JV54)</f>
        <v>40</v>
      </c>
      <c r="AX38" s="256" t="str">
        <f>IF(ISBLANK(Výsledky!$KC$3),"",Výsledky!KC54)</f>
        <v/>
      </c>
      <c r="AY38" s="256">
        <f>IF(ISBLANK(Výsledky!$KJ$3),"",Výsledky!KJ54)</f>
        <v>30</v>
      </c>
      <c r="AZ38" s="256">
        <f>IF(ISBLANK(Výsledky!$KQ$3),"",Výsledky!KQ54)</f>
        <v>0</v>
      </c>
      <c r="BA38" s="256" t="str">
        <f>IF(ISBLANK(Výsledky!$KX$3),"",Výsledky!KX54)</f>
        <v/>
      </c>
      <c r="BB38" s="256" t="str">
        <f>IF(ISBLANK(Výsledky!$LE$3),"",Výsledky!LE54)</f>
        <v/>
      </c>
      <c r="BC38" s="256" t="str">
        <f>IF(ISBLANK(Výsledky!$LL$3),"",Výsledky!LL54)</f>
        <v/>
      </c>
      <c r="BD38" s="256" t="str">
        <f>IF(ISBLANK(Výsledky!$LS$3),"",Výsledky!LS54)</f>
        <v/>
      </c>
      <c r="BE38" s="256" t="str">
        <f>IF(ISBLANK(Výsledky!$LZ$3),"",Výsledky!LZ54)</f>
        <v/>
      </c>
      <c r="BF38" s="256" t="str">
        <f>IF(ISBLANK(Výsledky!$MG$3),"",Výsledky!MG54)</f>
        <v/>
      </c>
      <c r="BG38" s="256" t="str">
        <f>IF(ISBLANK(Výsledky!$MN$3),"",Výsledky!MN54)</f>
        <v/>
      </c>
      <c r="BH38" s="256" t="str">
        <f>IF(ISBLANK(Výsledky!$MU$3),"",Výsledky!MU54)</f>
        <v/>
      </c>
      <c r="BI38" s="256" t="str">
        <f>IF(ISBLANK(Výsledky!$NB$3),"",Výsledky!NB54)</f>
        <v/>
      </c>
      <c r="BJ38" s="256" t="str">
        <f>IF(ISBLANK(Výsledky!$NI$3),"",Výsledky!NI54)</f>
        <v/>
      </c>
      <c r="BK38" s="256" t="str">
        <f>IF(ISBLANK(Výsledky!$NP$3),"",Výsledky!NP54)</f>
        <v/>
      </c>
      <c r="BL38" s="256" t="str">
        <f>IF(ISBLANK(Výsledky!$NW$3),"",Výsledky!NW54)</f>
        <v/>
      </c>
      <c r="BM38" s="256" t="str">
        <f>IF(ISBLANK(Výsledky!$OD$3),"",Výsledky!OD54)</f>
        <v/>
      </c>
      <c r="BN38" s="256" t="str">
        <f>IF(ISBLANK(Výsledky!$OK$3),"",Výsledky!OK54)</f>
        <v/>
      </c>
      <c r="BO38" s="256" t="str">
        <f>IF(ISBLANK(Výsledky!$OR$3),"",Výsledky!OR54)</f>
        <v/>
      </c>
      <c r="BP38" s="256" t="str">
        <f>IF(ISBLANK(Výsledky!$OY$3),"",Výsledky!OY54)</f>
        <v/>
      </c>
      <c r="BQ38" s="256" t="str">
        <f>IF(ISBLANK(Výsledky!$PF$3),"",Výsledky!PF54)</f>
        <v/>
      </c>
      <c r="BR38" s="256" t="str">
        <f>IF(ISBLANK(Výsledky!$PM$3),"",Výsledky!PM54)</f>
        <v/>
      </c>
      <c r="BS38" s="256" t="str">
        <f>IF(ISBLANK(Výsledky!$PT$3),"",Výsledky!PT54)</f>
        <v/>
      </c>
      <c r="BT38" s="256" t="str">
        <f>IF(ISBLANK(Výsledky!$QA$3),"",Výsledky!QA54)</f>
        <v/>
      </c>
      <c r="BU38" s="256" t="str">
        <f>IF(ISBLANK(Výsledky!$QH$3),"",Výsledky!QH54)</f>
        <v/>
      </c>
      <c r="BV38" s="256" t="str">
        <f>IF(ISBLANK(Výsledky!$QO$3),"",Výsledky!QO54)</f>
        <v/>
      </c>
      <c r="BW38" s="291" t="str">
        <f>IF(ISBLANK(Výsledky!$QV$3),"",Výsledky!QV54)</f>
        <v/>
      </c>
      <c r="BX38" s="49"/>
      <c r="BY38" s="122"/>
      <c r="BZ38" s="49"/>
      <c r="CA38" s="122"/>
      <c r="CB38" s="371"/>
      <c r="CC38" s="371"/>
      <c r="CD38" s="371"/>
      <c r="CE38" s="371"/>
      <c r="CF38" s="371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3.8">
      <c r="A39" s="1"/>
      <c r="B39" s="240" t="s">
        <v>127</v>
      </c>
      <c r="C39" s="53">
        <f>Tipy!A68</f>
        <v>60</v>
      </c>
      <c r="D39" s="242" t="str">
        <f>IF(Tipy!B68="","",Tipy!B68)</f>
        <v>suflo</v>
      </c>
      <c r="E39" s="51">
        <f>SUM(F39:J39)</f>
        <v>1150</v>
      </c>
      <c r="F39" s="246">
        <f>IF(ISBLANK(Výsledky!$I$3),"-",SUM(K39:O39,Q39,S39,U39,V39,X39,Z39,AB39,AC39,AE39:AG39,AI39,AK39:AM39,AP39,AS39:AU39,AW39,AY39,BB39,BD39,BG39:BJ39,BL39,BO39,BP39,BR39,BT39,BU39))</f>
        <v>780</v>
      </c>
      <c r="G39" s="267">
        <f>IF(ISBLANK(Výsledky!$AY$3),"-",SUM(P39,T39,W39,AA39,AD39,AH39,AV39,AX39,BC39,BE39,BK39,BM39,BQ39,BS39,BV39))</f>
        <v>160</v>
      </c>
      <c r="H39" s="268">
        <f>IF(ISBLANK(Výsledky!$BM$3),"-",SUM(R39,Y39,AJ39,AO39,AQ39,AZ39))</f>
        <v>190</v>
      </c>
      <c r="I39" s="247">
        <f>IF(ISBLANK(Výsledky!$GI$3),"-",SUM(AN39,AR39,BA39,BF39,BN39,BW39))</f>
        <v>20</v>
      </c>
      <c r="J39" s="262" t="str">
        <f>IF(ISBLANK(Výsledky!$I$3),"",Výsledky!I72)</f>
        <v>-</v>
      </c>
      <c r="K39" s="265">
        <f>IF(ISBLANK(Výsledky!$P$3),"",Výsledky!P74)</f>
        <v>30</v>
      </c>
      <c r="L39" s="266">
        <f>IF(ISBLANK(Výsledky!$W$3),"",Výsledky!W74)</f>
        <v>60</v>
      </c>
      <c r="M39" s="256">
        <f>IF(ISBLANK(Výsledky!$AD$3),"",Výsledky!AD74)</f>
        <v>20</v>
      </c>
      <c r="N39" s="256">
        <f>IF(ISBLANK(Výsledky!$AK$3),"",Výsledky!AK74)</f>
        <v>40</v>
      </c>
      <c r="O39" s="256">
        <f>IF(ISBLANK(Výsledky!$AR$3),"",Výsledky!AR74)</f>
        <v>50</v>
      </c>
      <c r="P39" s="256">
        <f>IF(ISBLANK(Výsledky!$AY$3),"",Výsledky!AY74)</f>
        <v>40</v>
      </c>
      <c r="Q39" s="256">
        <f>IF(ISBLANK(Výsledky!$BF$3),"",Výsledky!BF74)</f>
        <v>50</v>
      </c>
      <c r="R39" s="256">
        <f>IF(ISBLANK(Výsledky!$BM$3),"",Výsledky!BM74)</f>
        <v>60</v>
      </c>
      <c r="S39" s="256">
        <f>IF(ISBLANK(Výsledky!$BT$3),"",Výsledky!BT74)</f>
        <v>0</v>
      </c>
      <c r="T39" s="256">
        <f>IF(ISBLANK(Výsledky!$CA$3),"",Výsledky!CA74)</f>
        <v>20</v>
      </c>
      <c r="U39" s="256">
        <f>IF(ISBLANK(Výsledky!$CH$3),"",Výsledky!CH74)</f>
        <v>20</v>
      </c>
      <c r="V39" s="256">
        <f>IF(ISBLANK(Výsledky!$CO$3),"",Výsledky!CO74)</f>
        <v>20</v>
      </c>
      <c r="W39" s="256">
        <f>IF(ISBLANK(Výsledky!$CV$3),"",Výsledky!CV74)</f>
        <v>40</v>
      </c>
      <c r="X39" s="256">
        <f>IF(ISBLANK(Výsledky!$DC$3),"",Výsledky!DC74)</f>
        <v>40</v>
      </c>
      <c r="Y39" s="256">
        <f>IF(ISBLANK(Výsledky!$DJ$3),"",Výsledky!DJ74)</f>
        <v>70</v>
      </c>
      <c r="Z39" s="256">
        <f>IF(ISBLANK(Výsledky!$DQ$3),"",Výsledky!DQ74)</f>
        <v>0</v>
      </c>
      <c r="AA39" s="256" t="str">
        <f>IF(ISBLANK(Výsledky!$DX$3),"",Výsledky!DX74)</f>
        <v>-</v>
      </c>
      <c r="AB39" s="256">
        <f>IF(ISBLANK(Výsledky!$EE$3),"",Výsledky!EE74)</f>
        <v>40</v>
      </c>
      <c r="AC39" s="256">
        <f>IF(ISBLANK(Výsledky!$EL$3),"",Výsledky!EL74)</f>
        <v>20</v>
      </c>
      <c r="AD39" s="256">
        <f>IF(ISBLANK(Výsledky!$ES$3),"",Výsledky!ES74)</f>
        <v>60</v>
      </c>
      <c r="AE39" s="256">
        <f>IF(ISBLANK(Výsledky!$EZ$3),"",Výsledky!EZ74)</f>
        <v>20</v>
      </c>
      <c r="AF39" s="256">
        <f>IF(ISBLANK(Výsledky!$FG$3),"",Výsledky!FG74)</f>
        <v>60</v>
      </c>
      <c r="AG39" s="256">
        <f>IF(ISBLANK(Výsledky!$FN$3),"",Výsledky!FN74)</f>
        <v>40</v>
      </c>
      <c r="AH39" s="256">
        <f>IF(ISBLANK(Výsledky!$FU$3),"",Výsledky!FU74)</f>
        <v>0</v>
      </c>
      <c r="AI39" s="256">
        <f>IF(ISBLANK(Výsledky!$GB$3),"",Výsledky!GB74)</f>
        <v>10</v>
      </c>
      <c r="AJ39" s="256">
        <f>IF(ISBLANK(Výsledky!$GI$3),"",Výsledky!GI74)</f>
        <v>20</v>
      </c>
      <c r="AK39" s="256">
        <f>IF(ISBLANK(Výsledky!$GP$3),"",Výsledky!GP74)</f>
        <v>30</v>
      </c>
      <c r="AL39" s="256">
        <f>IF(ISBLANK(Výsledky!$GW$3),"",Výsledky!GW74)</f>
        <v>50</v>
      </c>
      <c r="AM39" s="256">
        <f>IF(ISBLANK(Výsledky!$HD$3),"",Výsledky!HD74)</f>
        <v>20</v>
      </c>
      <c r="AN39" s="256" t="str">
        <f>IF(ISBLANK(Výsledky!$HK$3),"",Výsledky!HK74)</f>
        <v>-</v>
      </c>
      <c r="AO39" s="256">
        <f>IF(ISBLANK(Výsledky!$HR$3),"",Výsledky!HR74)</f>
        <v>40</v>
      </c>
      <c r="AP39" s="256">
        <f>IF(ISBLANK(Výsledky!$HY$3),"",Výsledky!HY74)</f>
        <v>40</v>
      </c>
      <c r="AQ39" s="256">
        <f>IF(ISBLANK(Výsledky!$IF$3),"",Výsledky!IF74)</f>
        <v>0</v>
      </c>
      <c r="AR39" s="256">
        <f>IF(ISBLANK(Výsledky!$IM$3),"",Výsledky!IM74)</f>
        <v>20</v>
      </c>
      <c r="AS39" s="256">
        <f>IF(ISBLANK(Výsledky!$IT$3),"",Výsledky!IT74)</f>
        <v>40</v>
      </c>
      <c r="AT39" s="256">
        <f>IF(ISBLANK(Výsledky!$JA$3),"",Výsledky!JA74)</f>
        <v>0</v>
      </c>
      <c r="AU39" s="256" t="str">
        <f>IF(ISBLANK(Výsledky!$JH$3),"",Výsledky!JH74)</f>
        <v>-</v>
      </c>
      <c r="AV39" s="256" t="str">
        <f>IF(ISBLANK(Výsledky!$JO$3),"",Výsledky!JO74)</f>
        <v/>
      </c>
      <c r="AW39" s="256" t="str">
        <f>IF(ISBLANK(Výsledky!$JV$3),"",Výsledky!JV74)</f>
        <v>-</v>
      </c>
      <c r="AX39" s="256" t="str">
        <f>IF(ISBLANK(Výsledky!$KC$3),"",Výsledky!KC74)</f>
        <v/>
      </c>
      <c r="AY39" s="256">
        <f>IF(ISBLANK(Výsledky!$KJ$3),"",Výsledky!KJ74)</f>
        <v>80</v>
      </c>
      <c r="AZ39" s="256" t="str">
        <f>IF(ISBLANK(Výsledky!$KQ$3),"",Výsledky!KQ74)</f>
        <v>-</v>
      </c>
      <c r="BA39" s="256" t="str">
        <f>IF(ISBLANK(Výsledky!$KX$3),"",Výsledky!KX74)</f>
        <v/>
      </c>
      <c r="BB39" s="256" t="str">
        <f>IF(ISBLANK(Výsledky!$LE$3),"",Výsledky!LE74)</f>
        <v/>
      </c>
      <c r="BC39" s="256" t="str">
        <f>IF(ISBLANK(Výsledky!$LL$3),"",Výsledky!LL74)</f>
        <v/>
      </c>
      <c r="BD39" s="256" t="str">
        <f>IF(ISBLANK(Výsledky!$LS$3),"",Výsledky!LS74)</f>
        <v/>
      </c>
      <c r="BE39" s="256" t="str">
        <f>IF(ISBLANK(Výsledky!$LZ$3),"",Výsledky!LZ74)</f>
        <v/>
      </c>
      <c r="BF39" s="256" t="str">
        <f>IF(ISBLANK(Výsledky!$MG$3),"",Výsledky!MG74)</f>
        <v/>
      </c>
      <c r="BG39" s="256" t="str">
        <f>IF(ISBLANK(Výsledky!$MN$3),"",Výsledky!MN74)</f>
        <v/>
      </c>
      <c r="BH39" s="256" t="str">
        <f>IF(ISBLANK(Výsledky!$MU$3),"",Výsledky!MU74)</f>
        <v/>
      </c>
      <c r="BI39" s="256" t="str">
        <f>IF(ISBLANK(Výsledky!$NB$3),"",Výsledky!NB74)</f>
        <v/>
      </c>
      <c r="BJ39" s="256" t="str">
        <f>IF(ISBLANK(Výsledky!$NI$3),"",Výsledky!NI74)</f>
        <v/>
      </c>
      <c r="BK39" s="256" t="str">
        <f>IF(ISBLANK(Výsledky!$NP$3),"",Výsledky!NP74)</f>
        <v/>
      </c>
      <c r="BL39" s="256" t="str">
        <f>IF(ISBLANK(Výsledky!$NW$3),"",Výsledky!NW74)</f>
        <v/>
      </c>
      <c r="BM39" s="256" t="str">
        <f>IF(ISBLANK(Výsledky!$OD$3),"",Výsledky!OD74)</f>
        <v/>
      </c>
      <c r="BN39" s="256" t="str">
        <f>IF(ISBLANK(Výsledky!$OK$3),"",Výsledky!OK74)</f>
        <v/>
      </c>
      <c r="BO39" s="256" t="str">
        <f>IF(ISBLANK(Výsledky!$OR$3),"",Výsledky!OR74)</f>
        <v/>
      </c>
      <c r="BP39" s="256" t="str">
        <f>IF(ISBLANK(Výsledky!$OY$3),"",Výsledky!OY74)</f>
        <v/>
      </c>
      <c r="BQ39" s="256" t="str">
        <f>IF(ISBLANK(Výsledky!$PF$3),"",Výsledky!PF74)</f>
        <v/>
      </c>
      <c r="BR39" s="256" t="str">
        <f>IF(ISBLANK(Výsledky!$PM$3),"",Výsledky!PM74)</f>
        <v/>
      </c>
      <c r="BS39" s="256" t="str">
        <f>IF(ISBLANK(Výsledky!$PT$3),"",Výsledky!PT74)</f>
        <v/>
      </c>
      <c r="BT39" s="256" t="str">
        <f>IF(ISBLANK(Výsledky!$QA$3),"",Výsledky!QA74)</f>
        <v/>
      </c>
      <c r="BU39" s="256" t="str">
        <f>IF(ISBLANK(Výsledky!$QH$3),"",Výsledky!QH74)</f>
        <v/>
      </c>
      <c r="BV39" s="256" t="str">
        <f>IF(ISBLANK(Výsledky!$QO$3),"",Výsledky!QO74)</f>
        <v/>
      </c>
      <c r="BW39" s="291" t="str">
        <f>IF(ISBLANK(Výsledky!$QV$3),"",Výsledky!QV74)</f>
        <v/>
      </c>
      <c r="BX39" s="122"/>
      <c r="BY39" s="122"/>
      <c r="BZ39" s="49"/>
      <c r="CA39" s="122"/>
      <c r="CB39" s="371"/>
      <c r="CC39" s="371"/>
      <c r="CD39" s="371"/>
      <c r="CE39" s="371"/>
      <c r="CF39" s="371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3.8">
      <c r="A40" s="1"/>
      <c r="B40" s="240" t="s">
        <v>128</v>
      </c>
      <c r="C40" s="53">
        <f>Tipy!A10</f>
        <v>68</v>
      </c>
      <c r="D40" s="242" t="str">
        <f>IF(Tipy!B10="","",Tipy!B10)</f>
        <v>Balky</v>
      </c>
      <c r="E40" s="51">
        <f>SUM(F40:J40)</f>
        <v>1150</v>
      </c>
      <c r="F40" s="246">
        <f>IF(ISBLANK(Výsledky!$I$3),"-",SUM(K40:O40,Q40,S40,U40,V40,X40,Z40,AB40,AC40,AE40:AG40,AI40,AK40:AM40,AP40,AS40:AU40,AW40,AY40,BB40,BD40,BG40:BJ40,BL40,BO40,BP40,BR40,BT40,BU40))</f>
        <v>850</v>
      </c>
      <c r="G40" s="267">
        <f>IF(ISBLANK(Výsledky!$AY$3),"-",SUM(P40,T40,W40,AA40,AD40,AH40,AV40,AX40,BC40,BE40,BK40,BM40,BQ40,BS40,BV40))</f>
        <v>170</v>
      </c>
      <c r="H40" s="268">
        <f>IF(ISBLANK(Výsledky!$BM$3),"-",SUM(R40,Y40,AJ40,AO40,AQ40,AZ40))</f>
        <v>70</v>
      </c>
      <c r="I40" s="247">
        <f>IF(ISBLANK(Výsledky!$GI$3),"-",SUM(AN40,AR40,BA40,BF40,BN40,BW40))</f>
        <v>60</v>
      </c>
      <c r="J40" s="262" t="str">
        <f>IF(ISBLANK(Výsledky!$I$3),"",Výsledky!I16)</f>
        <v>-</v>
      </c>
      <c r="K40" s="265">
        <f>IF(ISBLANK(Výsledky!$P$3),"",Výsledky!P16)</f>
        <v>20</v>
      </c>
      <c r="L40" s="266">
        <f>IF(ISBLANK(Výsledky!$W$3),"",Výsledky!W16)</f>
        <v>50</v>
      </c>
      <c r="M40" s="256" t="str">
        <f>IF(ISBLANK(Výsledky!$AD$3),"",Výsledky!AD16)</f>
        <v>-</v>
      </c>
      <c r="N40" s="256">
        <f>IF(ISBLANK(Výsledky!$AK$3),"",Výsledky!AK16)</f>
        <v>40</v>
      </c>
      <c r="O40" s="256">
        <f>IF(ISBLANK(Výsledky!$AR$3),"",Výsledky!AR16)</f>
        <v>60</v>
      </c>
      <c r="P40" s="256">
        <f>IF(ISBLANK(Výsledky!$AY$3),"",Výsledky!AY16)</f>
        <v>70</v>
      </c>
      <c r="Q40" s="256">
        <f>IF(ISBLANK(Výsledky!$BF$3),"",Výsledky!BF16)</f>
        <v>50</v>
      </c>
      <c r="R40" s="256" t="str">
        <f>IF(ISBLANK(Výsledky!$BM$3),"",Výsledky!BM16)</f>
        <v>-</v>
      </c>
      <c r="S40" s="256" t="str">
        <f>IF(ISBLANK(Výsledky!$BT$3),"",Výsledky!BT16)</f>
        <v>-</v>
      </c>
      <c r="T40" s="256">
        <f>IF(ISBLANK(Výsledky!$CA$3),"",Výsledky!CA16)</f>
        <v>40</v>
      </c>
      <c r="U40" s="256">
        <f>IF(ISBLANK(Výsledky!$CH$3),"",Výsledky!CH16)</f>
        <v>0</v>
      </c>
      <c r="V40" s="256">
        <f>IF(ISBLANK(Výsledky!$CO$3),"",Výsledky!CO16)</f>
        <v>40</v>
      </c>
      <c r="W40" s="256" t="str">
        <f>IF(ISBLANK(Výsledky!$CV$3),"",Výsledky!CV16)</f>
        <v>-</v>
      </c>
      <c r="X40" s="256">
        <f>IF(ISBLANK(Výsledky!$DC$3),"",Výsledky!DC16)</f>
        <v>50</v>
      </c>
      <c r="Y40" s="256">
        <f>IF(ISBLANK(Výsledky!$DJ$3),"",Výsledky!DJ16)</f>
        <v>40</v>
      </c>
      <c r="Z40" s="256">
        <f>IF(ISBLANK(Výsledky!$DQ$3),"",Výsledky!DQ16)</f>
        <v>0</v>
      </c>
      <c r="AA40" s="256">
        <f>IF(ISBLANK(Výsledky!$DX$3),"",Výsledky!DX16)</f>
        <v>20</v>
      </c>
      <c r="AB40" s="256">
        <f>IF(ISBLANK(Výsledky!$EE$3),"",Výsledky!EE16)</f>
        <v>40</v>
      </c>
      <c r="AC40" s="256">
        <f>IF(ISBLANK(Výsledky!$EL$3),"",Výsledky!EL16)</f>
        <v>20</v>
      </c>
      <c r="AD40" s="256">
        <f>IF(ISBLANK(Výsledky!$ES$3),"",Výsledky!ES16)</f>
        <v>40</v>
      </c>
      <c r="AE40" s="256" t="str">
        <f>IF(ISBLANK(Výsledky!$EZ$3),"",Výsledky!EZ16)</f>
        <v>-</v>
      </c>
      <c r="AF40" s="256" t="str">
        <f>IF(ISBLANK(Výsledky!$FG$3),"",Výsledky!FG16)</f>
        <v>-</v>
      </c>
      <c r="AG40" s="256">
        <f>IF(ISBLANK(Výsledky!$FN$3),"",Výsledky!FN16)</f>
        <v>40</v>
      </c>
      <c r="AH40" s="256">
        <f>IF(ISBLANK(Výsledky!$FU$3),"",Výsledky!FU16)</f>
        <v>0</v>
      </c>
      <c r="AI40" s="256">
        <f>IF(ISBLANK(Výsledky!$GB$3),"",Výsledky!GB16)</f>
        <v>0</v>
      </c>
      <c r="AJ40" s="256" t="str">
        <f>IF(ISBLANK(Výsledky!$GI$3),"",Výsledky!GI16)</f>
        <v>-</v>
      </c>
      <c r="AK40" s="256">
        <f>IF(ISBLANK(Výsledky!$GP$3),"",Výsledky!GP16)</f>
        <v>50</v>
      </c>
      <c r="AL40" s="256" t="str">
        <f>IF(ISBLANK(Výsledky!$GW$3),"",Výsledky!GW16)</f>
        <v>-</v>
      </c>
      <c r="AM40" s="256">
        <f>IF(ISBLANK(Výsledky!$HD$3),"",Výsledky!HD16)</f>
        <v>70</v>
      </c>
      <c r="AN40" s="256">
        <f>IF(ISBLANK(Výsledky!$HK$3),"",Výsledky!HK16)</f>
        <v>20</v>
      </c>
      <c r="AO40" s="256">
        <f>IF(ISBLANK(Výsledky!$HR$3),"",Výsledky!HR16)</f>
        <v>30</v>
      </c>
      <c r="AP40" s="256">
        <f>IF(ISBLANK(Výsledky!$HY$3),"",Výsledky!HY16)</f>
        <v>40</v>
      </c>
      <c r="AQ40" s="256">
        <f>IF(ISBLANK(Výsledky!$IF$3),"",Výsledky!IF16)</f>
        <v>0</v>
      </c>
      <c r="AR40" s="256">
        <f>IF(ISBLANK(Výsledky!$IM$3),"",Výsledky!IM16)</f>
        <v>40</v>
      </c>
      <c r="AS40" s="256">
        <f>IF(ISBLANK(Výsledky!$IT$3),"",Výsledky!IT16)</f>
        <v>40</v>
      </c>
      <c r="AT40" s="256">
        <f>IF(ISBLANK(Výsledky!$JA$3),"",Výsledky!JA16)</f>
        <v>0</v>
      </c>
      <c r="AU40" s="256">
        <f>IF(ISBLANK(Výsledky!$JH$3),"",Výsledky!JH16)</f>
        <v>110</v>
      </c>
      <c r="AV40" s="256" t="str">
        <f>IF(ISBLANK(Výsledky!$JO$3),"",Výsledky!JO16)</f>
        <v/>
      </c>
      <c r="AW40" s="256">
        <f>IF(ISBLANK(Výsledky!$JV$3),"",Výsledky!JV16)</f>
        <v>50</v>
      </c>
      <c r="AX40" s="256" t="str">
        <f>IF(ISBLANK(Výsledky!$KC$3),"",Výsledky!KC16)</f>
        <v/>
      </c>
      <c r="AY40" s="256">
        <f>IF(ISBLANK(Výsledky!$KJ$3),"",Výsledky!KJ16)</f>
        <v>80</v>
      </c>
      <c r="AZ40" s="256" t="str">
        <f>IF(ISBLANK(Výsledky!$KQ$3),"",Výsledky!KQ16)</f>
        <v>-</v>
      </c>
      <c r="BA40" s="256" t="str">
        <f>IF(ISBLANK(Výsledky!$KX$3),"",Výsledky!KX16)</f>
        <v/>
      </c>
      <c r="BB40" s="256" t="str">
        <f>IF(ISBLANK(Výsledky!$LE$3),"",Výsledky!LE16)</f>
        <v/>
      </c>
      <c r="BC40" s="256" t="str">
        <f>IF(ISBLANK(Výsledky!$LL$3),"",Výsledky!LL16)</f>
        <v/>
      </c>
      <c r="BD40" s="256" t="str">
        <f>IF(ISBLANK(Výsledky!$LS$3),"",Výsledky!LS16)</f>
        <v/>
      </c>
      <c r="BE40" s="256" t="str">
        <f>IF(ISBLANK(Výsledky!$LZ$3),"",Výsledky!LZ16)</f>
        <v/>
      </c>
      <c r="BF40" s="256" t="str">
        <f>IF(ISBLANK(Výsledky!$MG$3),"",Výsledky!MG16)</f>
        <v/>
      </c>
      <c r="BG40" s="256" t="str">
        <f>IF(ISBLANK(Výsledky!$MN$3),"",Výsledky!MN16)</f>
        <v/>
      </c>
      <c r="BH40" s="256" t="str">
        <f>IF(ISBLANK(Výsledky!$MU$3),"",Výsledky!MU16)</f>
        <v/>
      </c>
      <c r="BI40" s="256" t="str">
        <f>IF(ISBLANK(Výsledky!$NB$3),"",Výsledky!NB16)</f>
        <v/>
      </c>
      <c r="BJ40" s="256" t="str">
        <f>IF(ISBLANK(Výsledky!$NI$3),"",Výsledky!NI16)</f>
        <v/>
      </c>
      <c r="BK40" s="256" t="str">
        <f>IF(ISBLANK(Výsledky!$NP$3),"",Výsledky!NP16)</f>
        <v/>
      </c>
      <c r="BL40" s="256" t="str">
        <f>IF(ISBLANK(Výsledky!$NW$3),"",Výsledky!NW16)</f>
        <v/>
      </c>
      <c r="BM40" s="256" t="str">
        <f>IF(ISBLANK(Výsledky!$OD$3),"",Výsledky!OD16)</f>
        <v/>
      </c>
      <c r="BN40" s="256" t="str">
        <f>IF(ISBLANK(Výsledky!$OK$3),"",Výsledky!OK16)</f>
        <v/>
      </c>
      <c r="BO40" s="256" t="str">
        <f>IF(ISBLANK(Výsledky!$OR$3),"",Výsledky!OR16)</f>
        <v/>
      </c>
      <c r="BP40" s="256" t="str">
        <f>IF(ISBLANK(Výsledky!$OY$3),"",Výsledky!OY16)</f>
        <v/>
      </c>
      <c r="BQ40" s="256" t="str">
        <f>IF(ISBLANK(Výsledky!$PF$3),"",Výsledky!PF16)</f>
        <v/>
      </c>
      <c r="BR40" s="256" t="str">
        <f>IF(ISBLANK(Výsledky!$PM$3),"",Výsledky!PM16)</f>
        <v/>
      </c>
      <c r="BS40" s="256" t="str">
        <f>IF(ISBLANK(Výsledky!$PT$3),"",Výsledky!PT16)</f>
        <v/>
      </c>
      <c r="BT40" s="256" t="str">
        <f>IF(ISBLANK(Výsledky!$QA$3),"",Výsledky!QA16)</f>
        <v/>
      </c>
      <c r="BU40" s="256" t="str">
        <f>IF(ISBLANK(Výsledky!$QH$3),"",Výsledky!QH16)</f>
        <v/>
      </c>
      <c r="BV40" s="256" t="str">
        <f>IF(ISBLANK(Výsledky!$QO$3),"",Výsledky!QO16)</f>
        <v/>
      </c>
      <c r="BW40" s="291" t="str">
        <f>IF(ISBLANK(Výsledky!$QV$3),"",Výsledky!QV16)</f>
        <v/>
      </c>
      <c r="BX40" s="49"/>
      <c r="BY40" s="122"/>
      <c r="BZ40" s="49"/>
      <c r="CA40" s="122"/>
      <c r="CB40" s="371"/>
      <c r="CC40" s="371"/>
      <c r="CD40" s="371"/>
      <c r="CE40" s="371"/>
      <c r="CF40" s="371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3.8">
      <c r="A41" s="1"/>
      <c r="B41" s="240" t="s">
        <v>129</v>
      </c>
      <c r="C41" s="53">
        <f>Tipy!A8</f>
        <v>36</v>
      </c>
      <c r="D41" s="242" t="str">
        <f>IF(Tipy!B8="","",Tipy!B8)</f>
        <v>Alex LFC</v>
      </c>
      <c r="E41" s="51">
        <f>SUM(F41:J41)</f>
        <v>1130</v>
      </c>
      <c r="F41" s="246">
        <f>IF(ISBLANK(Výsledky!$I$3),"-",SUM(K41:O41,Q41,S41,U41,V41,X41,Z41,AB41,AC41,AE41:AG41,AI41,AK41:AM41,AP41,AS41:AU41,AW41,AY41,BB41,BD41,BG41:BJ41,BL41,BO41,BP41,BR41,BT41,BU41))</f>
        <v>760</v>
      </c>
      <c r="G41" s="267">
        <f>IF(ISBLANK(Výsledky!$AY$3),"-",SUM(P41,T41,W41,AA41,AD41,AH41,AV41,AX41,BC41,BE41,BK41,BM41,BQ41,BS41,BV41))</f>
        <v>130</v>
      </c>
      <c r="H41" s="268">
        <f>IF(ISBLANK(Výsledky!$BM$3),"-",SUM(R41,Y41,AJ41,AO41,AQ41,AZ41))</f>
        <v>200</v>
      </c>
      <c r="I41" s="247">
        <f>IF(ISBLANK(Výsledky!$GI$3),"-",SUM(AN41,AR41,BA41,BF41,BN41,BW41))</f>
        <v>40</v>
      </c>
      <c r="J41" s="262" t="str">
        <f>IF(ISBLANK(Výsledky!$I$3),"",Výsledky!I14)</f>
        <v>-</v>
      </c>
      <c r="K41" s="265">
        <f>IF(ISBLANK(Výsledky!$P$3),"",Výsledky!P14)</f>
        <v>0</v>
      </c>
      <c r="L41" s="266">
        <f>IF(ISBLANK(Výsledky!$W$3),"",Výsledky!W14)</f>
        <v>80</v>
      </c>
      <c r="M41" s="256">
        <f>IF(ISBLANK(Výsledky!$AD$3),"",Výsledky!AD14)</f>
        <v>40</v>
      </c>
      <c r="N41" s="256">
        <f>IF(ISBLANK(Výsledky!$AK$3),"",Výsledky!AK14)</f>
        <v>20</v>
      </c>
      <c r="O41" s="256">
        <f>IF(ISBLANK(Výsledky!$AR$3),"",Výsledky!AR14)</f>
        <v>50</v>
      </c>
      <c r="P41" s="256">
        <f>IF(ISBLANK(Výsledky!$AY$3),"",Výsledky!AY14)</f>
        <v>80</v>
      </c>
      <c r="Q41" s="256" t="str">
        <f>IF(ISBLANK(Výsledky!$BF$3),"",Výsledky!BF14)</f>
        <v>-</v>
      </c>
      <c r="R41" s="256">
        <f>IF(ISBLANK(Výsledky!$BM$3),"",Výsledky!BM14)</f>
        <v>50</v>
      </c>
      <c r="S41" s="256">
        <f>IF(ISBLANK(Výsledky!$BT$3),"",Výsledky!BT14)</f>
        <v>0</v>
      </c>
      <c r="T41" s="256" t="str">
        <f>IF(ISBLANK(Výsledky!$CA$3),"",Výsledky!CA14)</f>
        <v>-</v>
      </c>
      <c r="U41" s="256">
        <f>IF(ISBLANK(Výsledky!$CH$3),"",Výsledky!CH14)</f>
        <v>30</v>
      </c>
      <c r="V41" s="256">
        <f>IF(ISBLANK(Výsledky!$CO$3),"",Výsledky!CO14)</f>
        <v>30</v>
      </c>
      <c r="W41" s="256" t="str">
        <f>IF(ISBLANK(Výsledky!$CV$3),"",Výsledky!CV14)</f>
        <v>-</v>
      </c>
      <c r="X41" s="256" t="str">
        <f>IF(ISBLANK(Výsledky!$DC$3),"",Výsledky!DC14)</f>
        <v>-</v>
      </c>
      <c r="Y41" s="256">
        <f>IF(ISBLANK(Výsledky!$DJ$3),"",Výsledky!DJ14)</f>
        <v>80</v>
      </c>
      <c r="Z41" s="256">
        <f>IF(ISBLANK(Výsledky!$DQ$3),"",Výsledky!DQ14)</f>
        <v>0</v>
      </c>
      <c r="AA41" s="256">
        <f>IF(ISBLANK(Výsledky!$DX$3),"",Výsledky!DX14)</f>
        <v>0</v>
      </c>
      <c r="AB41" s="256">
        <f>IF(ISBLANK(Výsledky!$EE$3),"",Výsledky!EE14)</f>
        <v>60</v>
      </c>
      <c r="AC41" s="256">
        <f>IF(ISBLANK(Výsledky!$EL$3),"",Výsledky!EL14)</f>
        <v>0</v>
      </c>
      <c r="AD41" s="256">
        <f>IF(ISBLANK(Výsledky!$ES$3),"",Výsledky!ES14)</f>
        <v>20</v>
      </c>
      <c r="AE41" s="256">
        <f>IF(ISBLANK(Výsledky!$EZ$3),"",Výsledky!EZ14)</f>
        <v>20</v>
      </c>
      <c r="AF41" s="256">
        <f>IF(ISBLANK(Výsledky!$FG$3),"",Výsledky!FG14)</f>
        <v>30</v>
      </c>
      <c r="AG41" s="256">
        <f>IF(ISBLANK(Výsledky!$FN$3),"",Výsledky!FN14)</f>
        <v>80</v>
      </c>
      <c r="AH41" s="256">
        <f>IF(ISBLANK(Výsledky!$FU$3),"",Výsledky!FU14)</f>
        <v>30</v>
      </c>
      <c r="AI41" s="256">
        <f>IF(ISBLANK(Výsledky!$GB$3),"",Výsledky!GB14)</f>
        <v>0</v>
      </c>
      <c r="AJ41" s="256">
        <f>IF(ISBLANK(Výsledky!$GI$3),"",Výsledky!GI14)</f>
        <v>20</v>
      </c>
      <c r="AK41" s="256">
        <f>IF(ISBLANK(Výsledky!$GP$3),"",Výsledky!GP14)</f>
        <v>60</v>
      </c>
      <c r="AL41" s="256" t="str">
        <f>IF(ISBLANK(Výsledky!$GW$3),"",Výsledky!GW14)</f>
        <v>-</v>
      </c>
      <c r="AM41" s="256">
        <f>IF(ISBLANK(Výsledky!$HD$3),"",Výsledky!HD14)</f>
        <v>20</v>
      </c>
      <c r="AN41" s="256">
        <f>IF(ISBLANK(Výsledky!$HK$3),"",Výsledky!HK14)</f>
        <v>0</v>
      </c>
      <c r="AO41" s="256">
        <f>IF(ISBLANK(Výsledky!$HR$3),"",Výsledky!HR14)</f>
        <v>20</v>
      </c>
      <c r="AP41" s="256">
        <f>IF(ISBLANK(Výsledky!$HY$3),"",Výsledky!HY14)</f>
        <v>40</v>
      </c>
      <c r="AQ41" s="256">
        <f>IF(ISBLANK(Výsledky!$IF$3),"",Výsledky!IF14)</f>
        <v>30</v>
      </c>
      <c r="AR41" s="256">
        <f>IF(ISBLANK(Výsledky!$IM$3),"",Výsledky!IM14)</f>
        <v>40</v>
      </c>
      <c r="AS41" s="256">
        <f>IF(ISBLANK(Výsledky!$IT$3),"",Výsledky!IT14)</f>
        <v>20</v>
      </c>
      <c r="AT41" s="256">
        <f>IF(ISBLANK(Výsledky!$JA$3),"",Výsledky!JA14)</f>
        <v>0</v>
      </c>
      <c r="AU41" s="256">
        <f>IF(ISBLANK(Výsledky!$JH$3),"",Výsledky!JH14)</f>
        <v>80</v>
      </c>
      <c r="AV41" s="256" t="str">
        <f>IF(ISBLANK(Výsledky!$JO$3),"",Výsledky!JO14)</f>
        <v/>
      </c>
      <c r="AW41" s="256">
        <f>IF(ISBLANK(Výsledky!$JV$3),"",Výsledky!JV14)</f>
        <v>60</v>
      </c>
      <c r="AX41" s="256" t="str">
        <f>IF(ISBLANK(Výsledky!$KC$3),"",Výsledky!KC14)</f>
        <v/>
      </c>
      <c r="AY41" s="256">
        <f>IF(ISBLANK(Výsledky!$KJ$3),"",Výsledky!KJ14)</f>
        <v>40</v>
      </c>
      <c r="AZ41" s="256">
        <f>IF(ISBLANK(Výsledky!$KQ$3),"",Výsledky!KQ14)</f>
        <v>0</v>
      </c>
      <c r="BA41" s="256" t="str">
        <f>IF(ISBLANK(Výsledky!$KX$3),"",Výsledky!KX14)</f>
        <v/>
      </c>
      <c r="BB41" s="256" t="str">
        <f>IF(ISBLANK(Výsledky!$LE$3),"",Výsledky!LE14)</f>
        <v/>
      </c>
      <c r="BC41" s="256" t="str">
        <f>IF(ISBLANK(Výsledky!$LL$3),"",Výsledky!LL14)</f>
        <v/>
      </c>
      <c r="BD41" s="256" t="str">
        <f>IF(ISBLANK(Výsledky!$LS$3),"",Výsledky!LS14)</f>
        <v/>
      </c>
      <c r="BE41" s="256" t="str">
        <f>IF(ISBLANK(Výsledky!$LZ$3),"",Výsledky!LZ14)</f>
        <v/>
      </c>
      <c r="BF41" s="256" t="str">
        <f>IF(ISBLANK(Výsledky!$MG$3),"",Výsledky!MG14)</f>
        <v/>
      </c>
      <c r="BG41" s="256" t="str">
        <f>IF(ISBLANK(Výsledky!$MN$3),"",Výsledky!MN14)</f>
        <v/>
      </c>
      <c r="BH41" s="256" t="str">
        <f>IF(ISBLANK(Výsledky!$MU$3),"",Výsledky!MU14)</f>
        <v/>
      </c>
      <c r="BI41" s="256" t="str">
        <f>IF(ISBLANK(Výsledky!$NB$3),"",Výsledky!NB14)</f>
        <v/>
      </c>
      <c r="BJ41" s="256" t="str">
        <f>IF(ISBLANK(Výsledky!$NI$3),"",Výsledky!NI14)</f>
        <v/>
      </c>
      <c r="BK41" s="256" t="str">
        <f>IF(ISBLANK(Výsledky!$NP$3),"",Výsledky!NP14)</f>
        <v/>
      </c>
      <c r="BL41" s="256" t="str">
        <f>IF(ISBLANK(Výsledky!$NW$3),"",Výsledky!NW14)</f>
        <v/>
      </c>
      <c r="BM41" s="256" t="str">
        <f>IF(ISBLANK(Výsledky!$OD$3),"",Výsledky!OD14)</f>
        <v/>
      </c>
      <c r="BN41" s="256" t="str">
        <f>IF(ISBLANK(Výsledky!$OK$3),"",Výsledky!OK14)</f>
        <v/>
      </c>
      <c r="BO41" s="256" t="str">
        <f>IF(ISBLANK(Výsledky!$OR$3),"",Výsledky!OR14)</f>
        <v/>
      </c>
      <c r="BP41" s="256" t="str">
        <f>IF(ISBLANK(Výsledky!$OY$3),"",Výsledky!OY14)</f>
        <v/>
      </c>
      <c r="BQ41" s="256" t="str">
        <f>IF(ISBLANK(Výsledky!$PF$3),"",Výsledky!PF14)</f>
        <v/>
      </c>
      <c r="BR41" s="256" t="str">
        <f>IF(ISBLANK(Výsledky!$PM$3),"",Výsledky!PM14)</f>
        <v/>
      </c>
      <c r="BS41" s="256" t="str">
        <f>IF(ISBLANK(Výsledky!$PT$3),"",Výsledky!PT14)</f>
        <v/>
      </c>
      <c r="BT41" s="256" t="str">
        <f>IF(ISBLANK(Výsledky!$QA$3),"",Výsledky!QA14)</f>
        <v/>
      </c>
      <c r="BU41" s="256" t="str">
        <f>IF(ISBLANK(Výsledky!$QH$3),"",Výsledky!QH14)</f>
        <v/>
      </c>
      <c r="BV41" s="256" t="str">
        <f>IF(ISBLANK(Výsledky!$QO$3),"",Výsledky!QO14)</f>
        <v/>
      </c>
      <c r="BW41" s="291" t="str">
        <f>IF(ISBLANK(Výsledky!$QV$3),"",Výsledky!QV14)</f>
        <v/>
      </c>
      <c r="BX41" s="49"/>
      <c r="BY41" s="122"/>
      <c r="BZ41" s="49"/>
      <c r="CA41" s="122"/>
      <c r="CB41" s="371"/>
      <c r="CC41" s="371"/>
      <c r="CD41" s="371"/>
      <c r="CE41" s="371"/>
      <c r="CF41" s="371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3.8">
      <c r="A42" s="1"/>
      <c r="B42" s="240" t="s">
        <v>130</v>
      </c>
      <c r="C42" s="53">
        <f>Tipy!A28</f>
        <v>32</v>
      </c>
      <c r="D42" s="242" t="str">
        <f>IF(Tipy!B28="","",Tipy!B28)</f>
        <v>kirips</v>
      </c>
      <c r="E42" s="51">
        <f>SUM(F42:J42)</f>
        <v>1120</v>
      </c>
      <c r="F42" s="246">
        <f>IF(ISBLANK(Výsledky!$I$3),"-",SUM(K42:O42,Q42,S42,U42,V42,X42,Z42,AB42,AC42,AE42:AG42,AI42,AK42:AM42,AP42,AS42:AU42,AW42,AY42,BB42,BD42,BG42:BJ42,BL42,BO42,BP42,BR42,BT42,BU42))</f>
        <v>760</v>
      </c>
      <c r="G42" s="267">
        <f>IF(ISBLANK(Výsledky!$AY$3),"-",SUM(P42,T42,W42,AA42,AD42,AH42,AV42,AX42,BC42,BE42,BK42,BM42,BQ42,BS42,BV42))</f>
        <v>150</v>
      </c>
      <c r="H42" s="268">
        <f>IF(ISBLANK(Výsledky!$BM$3),"-",SUM(R42,Y42,AJ42,AO42,AQ42,AZ42))</f>
        <v>150</v>
      </c>
      <c r="I42" s="247">
        <f>IF(ISBLANK(Výsledky!$GI$3),"-",SUM(AN42,AR42,BA42,BF42,BN42,BW42))</f>
        <v>60</v>
      </c>
      <c r="J42" s="262" t="str">
        <f>IF(ISBLANK(Výsledky!$I$3),"",Výsledky!I34)</f>
        <v>-</v>
      </c>
      <c r="K42" s="265">
        <f>IF(ISBLANK(Výsledky!$P$3),"",Výsledky!P34)</f>
        <v>30</v>
      </c>
      <c r="L42" s="266">
        <f>IF(ISBLANK(Výsledky!$W$3),"",Výsledky!W34)</f>
        <v>40</v>
      </c>
      <c r="M42" s="256">
        <f>IF(ISBLANK(Výsledky!$AD$3),"",Výsledky!AD34)</f>
        <v>20</v>
      </c>
      <c r="N42" s="256">
        <f>IF(ISBLANK(Výsledky!$AK$3),"",Výsledky!AK34)</f>
        <v>80</v>
      </c>
      <c r="O42" s="256">
        <f>IF(ISBLANK(Výsledky!$AR$3),"",Výsledky!AR34)</f>
        <v>30</v>
      </c>
      <c r="P42" s="256">
        <f>IF(ISBLANK(Výsledky!$AY$3),"",Výsledky!AY34)</f>
        <v>50</v>
      </c>
      <c r="Q42" s="256">
        <f>IF(ISBLANK(Výsledky!$BF$3),"",Výsledky!BF34)</f>
        <v>40</v>
      </c>
      <c r="R42" s="256">
        <f>IF(ISBLANK(Výsledky!$BM$3),"",Výsledky!BM34)</f>
        <v>40</v>
      </c>
      <c r="S42" s="256">
        <f>IF(ISBLANK(Výsledky!$BT$3),"",Výsledky!BT34)</f>
        <v>0</v>
      </c>
      <c r="T42" s="256">
        <f>IF(ISBLANK(Výsledky!$CA$3),"",Výsledky!CA34)</f>
        <v>20</v>
      </c>
      <c r="U42" s="256">
        <f>IF(ISBLANK(Výsledky!$CH$3),"",Výsledky!CH34)</f>
        <v>0</v>
      </c>
      <c r="V42" s="256">
        <f>IF(ISBLANK(Výsledky!$CO$3),"",Výsledky!CO34)</f>
        <v>20</v>
      </c>
      <c r="W42" s="256">
        <f>IF(ISBLANK(Výsledky!$CV$3),"",Výsledky!CV34)</f>
        <v>40</v>
      </c>
      <c r="X42" s="256">
        <f>IF(ISBLANK(Výsledky!$DC$3),"",Výsledky!DC34)</f>
        <v>60</v>
      </c>
      <c r="Y42" s="256">
        <f>IF(ISBLANK(Výsledky!$DJ$3),"",Výsledky!DJ34)</f>
        <v>70</v>
      </c>
      <c r="Z42" s="256">
        <f>IF(ISBLANK(Výsledky!$DQ$3),"",Výsledky!DQ34)</f>
        <v>0</v>
      </c>
      <c r="AA42" s="256">
        <f>IF(ISBLANK(Výsledky!$DX$3),"",Výsledky!DX34)</f>
        <v>0</v>
      </c>
      <c r="AB42" s="256">
        <f>IF(ISBLANK(Výsledky!$EE$3),"",Výsledky!EE34)</f>
        <v>20</v>
      </c>
      <c r="AC42" s="256">
        <f>IF(ISBLANK(Výsledky!$EL$3),"",Výsledky!EL34)</f>
        <v>0</v>
      </c>
      <c r="AD42" s="256">
        <f>IF(ISBLANK(Výsledky!$ES$3),"",Výsledky!ES34)</f>
        <v>30</v>
      </c>
      <c r="AE42" s="256">
        <f>IF(ISBLANK(Výsledky!$EZ$3),"",Výsledky!EZ34)</f>
        <v>20</v>
      </c>
      <c r="AF42" s="256">
        <f>IF(ISBLANK(Výsledky!$FG$3),"",Výsledky!FG34)</f>
        <v>30</v>
      </c>
      <c r="AG42" s="256">
        <f>IF(ISBLANK(Výsledky!$FN$3),"",Výsledky!FN34)</f>
        <v>50</v>
      </c>
      <c r="AH42" s="256">
        <f>IF(ISBLANK(Výsledky!$FU$3),"",Výsledky!FU34)</f>
        <v>10</v>
      </c>
      <c r="AI42" s="256">
        <f>IF(ISBLANK(Výsledky!$GB$3),"",Výsledky!GB34)</f>
        <v>0</v>
      </c>
      <c r="AJ42" s="256">
        <f>IF(ISBLANK(Výsledky!$GI$3),"",Výsledky!GI34)</f>
        <v>20</v>
      </c>
      <c r="AK42" s="256">
        <f>IF(ISBLANK(Výsledky!$GP$3),"",Výsledky!GP34)</f>
        <v>10</v>
      </c>
      <c r="AL42" s="256">
        <f>IF(ISBLANK(Výsledky!$GW$3),"",Výsledky!GW34)</f>
        <v>20</v>
      </c>
      <c r="AM42" s="256">
        <f>IF(ISBLANK(Výsledky!$HD$3),"",Výsledky!HD34)</f>
        <v>40</v>
      </c>
      <c r="AN42" s="256">
        <f>IF(ISBLANK(Výsledky!$HK$3),"",Výsledky!HK34)</f>
        <v>20</v>
      </c>
      <c r="AO42" s="256">
        <f>IF(ISBLANK(Výsledky!$HR$3),"",Výsledky!HR34)</f>
        <v>20</v>
      </c>
      <c r="AP42" s="256">
        <f>IF(ISBLANK(Výsledky!$HY$3),"",Výsledky!HY34)</f>
        <v>40</v>
      </c>
      <c r="AQ42" s="256">
        <f>IF(ISBLANK(Výsledky!$IF$3),"",Výsledky!IF34)</f>
        <v>0</v>
      </c>
      <c r="AR42" s="256">
        <f>IF(ISBLANK(Výsledky!$IM$3),"",Výsledky!IM34)</f>
        <v>40</v>
      </c>
      <c r="AS42" s="256">
        <f>IF(ISBLANK(Výsledky!$IT$3),"",Výsledky!IT34)</f>
        <v>40</v>
      </c>
      <c r="AT42" s="256">
        <f>IF(ISBLANK(Výsledky!$JA$3),"",Výsledky!JA34)</f>
        <v>0</v>
      </c>
      <c r="AU42" s="256">
        <f>IF(ISBLANK(Výsledky!$JH$3),"",Výsledky!JH34)</f>
        <v>80</v>
      </c>
      <c r="AV42" s="256" t="str">
        <f>IF(ISBLANK(Výsledky!$JO$3),"",Výsledky!JO34)</f>
        <v/>
      </c>
      <c r="AW42" s="256">
        <f>IF(ISBLANK(Výsledky!$JV$3),"",Výsledky!JV34)</f>
        <v>30</v>
      </c>
      <c r="AX42" s="256" t="str">
        <f>IF(ISBLANK(Výsledky!$KC$3),"",Výsledky!KC34)</f>
        <v/>
      </c>
      <c r="AY42" s="256">
        <f>IF(ISBLANK(Výsledky!$KJ$3),"",Výsledky!KJ34)</f>
        <v>60</v>
      </c>
      <c r="AZ42" s="256">
        <f>IF(ISBLANK(Výsledky!$KQ$3),"",Výsledky!KQ34)</f>
        <v>0</v>
      </c>
      <c r="BA42" s="256" t="str">
        <f>IF(ISBLANK(Výsledky!$KX$3),"",Výsledky!KX34)</f>
        <v/>
      </c>
      <c r="BB42" s="256" t="str">
        <f>IF(ISBLANK(Výsledky!$LE$3),"",Výsledky!LE34)</f>
        <v/>
      </c>
      <c r="BC42" s="256" t="str">
        <f>IF(ISBLANK(Výsledky!$LL$3),"",Výsledky!LL34)</f>
        <v/>
      </c>
      <c r="BD42" s="256" t="str">
        <f>IF(ISBLANK(Výsledky!$LS$3),"",Výsledky!LS34)</f>
        <v/>
      </c>
      <c r="BE42" s="256" t="str">
        <f>IF(ISBLANK(Výsledky!$LZ$3),"",Výsledky!LZ34)</f>
        <v/>
      </c>
      <c r="BF42" s="256" t="str">
        <f>IF(ISBLANK(Výsledky!$MG$3),"",Výsledky!MG34)</f>
        <v/>
      </c>
      <c r="BG42" s="256" t="str">
        <f>IF(ISBLANK(Výsledky!$MN$3),"",Výsledky!MN34)</f>
        <v/>
      </c>
      <c r="BH42" s="256" t="str">
        <f>IF(ISBLANK(Výsledky!$MU$3),"",Výsledky!MU34)</f>
        <v/>
      </c>
      <c r="BI42" s="256" t="str">
        <f>IF(ISBLANK(Výsledky!$NB$3),"",Výsledky!NB34)</f>
        <v/>
      </c>
      <c r="BJ42" s="256" t="str">
        <f>IF(ISBLANK(Výsledky!$NI$3),"",Výsledky!NI34)</f>
        <v/>
      </c>
      <c r="BK42" s="256" t="str">
        <f>IF(ISBLANK(Výsledky!$NP$3),"",Výsledky!NP34)</f>
        <v/>
      </c>
      <c r="BL42" s="256" t="str">
        <f>IF(ISBLANK(Výsledky!$NW$3),"",Výsledky!NW34)</f>
        <v/>
      </c>
      <c r="BM42" s="256" t="str">
        <f>IF(ISBLANK(Výsledky!$OD$3),"",Výsledky!OD34)</f>
        <v/>
      </c>
      <c r="BN42" s="256" t="str">
        <f>IF(ISBLANK(Výsledky!$OK$3),"",Výsledky!OK34)</f>
        <v/>
      </c>
      <c r="BO42" s="256" t="str">
        <f>IF(ISBLANK(Výsledky!$OR$3),"",Výsledky!OR34)</f>
        <v/>
      </c>
      <c r="BP42" s="256" t="str">
        <f>IF(ISBLANK(Výsledky!$OY$3),"",Výsledky!OY34)</f>
        <v/>
      </c>
      <c r="BQ42" s="256" t="str">
        <f>IF(ISBLANK(Výsledky!$PF$3),"",Výsledky!PF34)</f>
        <v/>
      </c>
      <c r="BR42" s="256" t="str">
        <f>IF(ISBLANK(Výsledky!$PM$3),"",Výsledky!PM34)</f>
        <v/>
      </c>
      <c r="BS42" s="256" t="str">
        <f>IF(ISBLANK(Výsledky!$PT$3),"",Výsledky!PT34)</f>
        <v/>
      </c>
      <c r="BT42" s="256" t="str">
        <f>IF(ISBLANK(Výsledky!$QA$3),"",Výsledky!QA34)</f>
        <v/>
      </c>
      <c r="BU42" s="256" t="str">
        <f>IF(ISBLANK(Výsledky!$QH$3),"",Výsledky!QH34)</f>
        <v/>
      </c>
      <c r="BV42" s="256" t="str">
        <f>IF(ISBLANK(Výsledky!$QO$3),"",Výsledky!QO34)</f>
        <v/>
      </c>
      <c r="BW42" s="291" t="str">
        <f>IF(ISBLANK(Výsledky!$QV$3),"",Výsledky!QV34)</f>
        <v/>
      </c>
      <c r="BX42" s="49"/>
      <c r="BY42" s="122"/>
      <c r="BZ42" s="49"/>
      <c r="CA42" s="122"/>
      <c r="CB42" s="371"/>
      <c r="CC42" s="371"/>
      <c r="CD42" s="371"/>
      <c r="CE42" s="371"/>
      <c r="CF42" s="371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3.8">
      <c r="A43" s="1"/>
      <c r="B43" s="240" t="s">
        <v>131</v>
      </c>
      <c r="C43" s="53">
        <f>Tipy!A18</f>
        <v>1</v>
      </c>
      <c r="D43" s="242" t="str">
        <f>IF(Tipy!B18="","",Tipy!B18)</f>
        <v>Eddy Hunter</v>
      </c>
      <c r="E43" s="51">
        <f>SUM(F43:J43)</f>
        <v>1110</v>
      </c>
      <c r="F43" s="246">
        <f>IF(ISBLANK(Výsledky!$I$3),"-",SUM(K43:O43,Q43,S43,U43,V43,X43,Z43,AB43,AC43,AE43:AG43,AI43,AK43:AM43,AP43,AS43:AU43,AW43,AY43,BB43,BD43,BG43:BJ43,BL43,BO43,BP43,BR43,BT43,BU43))</f>
        <v>740</v>
      </c>
      <c r="G43" s="267">
        <f>IF(ISBLANK(Výsledky!$AY$3),"-",SUM(P43,T43,W43,AA43,AD43,AH43,AV43,AX43,BC43,BE43,BK43,BM43,BQ43,BS43,BV43))</f>
        <v>180</v>
      </c>
      <c r="H43" s="268">
        <f>IF(ISBLANK(Výsledky!$BM$3),"-",SUM(R43,Y43,AJ43,AO43,AQ43,AZ43))</f>
        <v>130</v>
      </c>
      <c r="I43" s="247">
        <f>IF(ISBLANK(Výsledky!$GI$3),"-",SUM(AN43,AR43,BA43,BF43,BN43,BW43))</f>
        <v>60</v>
      </c>
      <c r="J43" s="262" t="str">
        <f>IF(ISBLANK(Výsledky!$I$3),"",Výsledky!I24)</f>
        <v>-</v>
      </c>
      <c r="K43" s="265">
        <f>IF(ISBLANK(Výsledky!$P$3),"",Výsledky!P24)</f>
        <v>0</v>
      </c>
      <c r="L43" s="266">
        <f>IF(ISBLANK(Výsledky!$W$3),"",Výsledky!W24)</f>
        <v>40</v>
      </c>
      <c r="M43" s="256">
        <f>IF(ISBLANK(Výsledky!$AD$3),"",Výsledky!AD24)</f>
        <v>20</v>
      </c>
      <c r="N43" s="256">
        <f>IF(ISBLANK(Výsledky!$AK$3),"",Výsledky!AK24)</f>
        <v>70</v>
      </c>
      <c r="O43" s="256">
        <f>IF(ISBLANK(Výsledky!$AR$3),"",Výsledky!AR24)</f>
        <v>40</v>
      </c>
      <c r="P43" s="256">
        <f>IF(ISBLANK(Výsledky!$AY$3),"",Výsledky!AY24)</f>
        <v>40</v>
      </c>
      <c r="Q43" s="256" t="str">
        <f>IF(ISBLANK(Výsledky!$BF$3),"",Výsledky!BF24)</f>
        <v>-</v>
      </c>
      <c r="R43" s="256">
        <f>IF(ISBLANK(Výsledky!$BM$3),"",Výsledky!BM24)</f>
        <v>20</v>
      </c>
      <c r="S43" s="256">
        <f>IF(ISBLANK(Výsledky!$BT$3),"",Výsledky!BT24)</f>
        <v>0</v>
      </c>
      <c r="T43" s="256">
        <f>IF(ISBLANK(Výsledky!$CA$3),"",Výsledky!CA24)</f>
        <v>20</v>
      </c>
      <c r="U43" s="256">
        <f>IF(ISBLANK(Výsledky!$CH$3),"",Výsledky!CH24)</f>
        <v>20</v>
      </c>
      <c r="V43" s="256">
        <f>IF(ISBLANK(Výsledky!$CO$3),"",Výsledky!CO24)</f>
        <v>40</v>
      </c>
      <c r="W43" s="256">
        <f>IF(ISBLANK(Výsledky!$CV$3),"",Výsledky!CV24)</f>
        <v>50</v>
      </c>
      <c r="X43" s="256">
        <f>IF(ISBLANK(Výsledky!$DC$3),"",Výsledky!DC24)</f>
        <v>40</v>
      </c>
      <c r="Y43" s="256">
        <f>IF(ISBLANK(Výsledky!$DJ$3),"",Výsledky!DJ24)</f>
        <v>20</v>
      </c>
      <c r="Z43" s="256">
        <f>IF(ISBLANK(Výsledky!$DQ$3),"",Výsledky!DQ24)</f>
        <v>0</v>
      </c>
      <c r="AA43" s="256">
        <f>IF(ISBLANK(Výsledky!$DX$3),"",Výsledky!DX24)</f>
        <v>0</v>
      </c>
      <c r="AB43" s="256">
        <f>IF(ISBLANK(Výsledky!$EE$3),"",Výsledky!EE24)</f>
        <v>40</v>
      </c>
      <c r="AC43" s="256">
        <f>IF(ISBLANK(Výsledky!$EL$3),"",Výsledky!EL24)</f>
        <v>20</v>
      </c>
      <c r="AD43" s="256">
        <f>IF(ISBLANK(Výsledky!$ES$3),"",Výsledky!ES24)</f>
        <v>70</v>
      </c>
      <c r="AE43" s="256">
        <f>IF(ISBLANK(Výsledky!$EZ$3),"",Výsledky!EZ24)</f>
        <v>40</v>
      </c>
      <c r="AF43" s="256">
        <f>IF(ISBLANK(Výsledky!$FG$3),"",Výsledky!FG24)</f>
        <v>20</v>
      </c>
      <c r="AG43" s="256">
        <f>IF(ISBLANK(Výsledky!$FN$3),"",Výsledky!FN24)</f>
        <v>60</v>
      </c>
      <c r="AH43" s="256">
        <f>IF(ISBLANK(Výsledky!$FU$3),"",Výsledky!FU24)</f>
        <v>0</v>
      </c>
      <c r="AI43" s="256">
        <f>IF(ISBLANK(Výsledky!$GB$3),"",Výsledky!GB24)</f>
        <v>0</v>
      </c>
      <c r="AJ43" s="256">
        <f>IF(ISBLANK(Výsledky!$GI$3),"",Výsledky!GI24)</f>
        <v>50</v>
      </c>
      <c r="AK43" s="256">
        <f>IF(ISBLANK(Výsledky!$GP$3),"",Výsledky!GP24)</f>
        <v>20</v>
      </c>
      <c r="AL43" s="256">
        <f>IF(ISBLANK(Výsledky!$GW$3),"",Výsledky!GW24)</f>
        <v>20</v>
      </c>
      <c r="AM43" s="256">
        <f>IF(ISBLANK(Výsledky!$HD$3),"",Výsledky!HD24)</f>
        <v>60</v>
      </c>
      <c r="AN43" s="256">
        <f>IF(ISBLANK(Výsledky!$HK$3),"",Výsledky!HK24)</f>
        <v>20</v>
      </c>
      <c r="AO43" s="256">
        <f>IF(ISBLANK(Výsledky!$HR$3),"",Výsledky!HR24)</f>
        <v>40</v>
      </c>
      <c r="AP43" s="256">
        <f>IF(ISBLANK(Výsledky!$HY$3),"",Výsledky!HY24)</f>
        <v>50</v>
      </c>
      <c r="AQ43" s="256">
        <f>IF(ISBLANK(Výsledky!$IF$3),"",Výsledky!IF24)</f>
        <v>0</v>
      </c>
      <c r="AR43" s="256">
        <f>IF(ISBLANK(Výsledky!$IM$3),"",Výsledky!IM24)</f>
        <v>40</v>
      </c>
      <c r="AS43" s="256">
        <f>IF(ISBLANK(Výsledky!$IT$3),"",Výsledky!IT24)</f>
        <v>60</v>
      </c>
      <c r="AT43" s="256">
        <f>IF(ISBLANK(Výsledky!$JA$3),"",Výsledky!JA24)</f>
        <v>0</v>
      </c>
      <c r="AU43" s="256">
        <f>IF(ISBLANK(Výsledky!$JH$3),"",Výsledky!JH24)</f>
        <v>40</v>
      </c>
      <c r="AV43" s="256" t="str">
        <f>IF(ISBLANK(Výsledky!$JO$3),"",Výsledky!JO24)</f>
        <v/>
      </c>
      <c r="AW43" s="256">
        <f>IF(ISBLANK(Výsledky!$JV$3),"",Výsledky!JV24)</f>
        <v>20</v>
      </c>
      <c r="AX43" s="256" t="str">
        <f>IF(ISBLANK(Výsledky!$KC$3),"",Výsledky!KC24)</f>
        <v/>
      </c>
      <c r="AY43" s="256">
        <f>IF(ISBLANK(Výsledky!$KJ$3),"",Výsledky!KJ24)</f>
        <v>20</v>
      </c>
      <c r="AZ43" s="256">
        <f>IF(ISBLANK(Výsledky!$KQ$3),"",Výsledky!KQ24)</f>
        <v>0</v>
      </c>
      <c r="BA43" s="256" t="str">
        <f>IF(ISBLANK(Výsledky!$KX$3),"",Výsledky!KX24)</f>
        <v/>
      </c>
      <c r="BB43" s="256" t="str">
        <f>IF(ISBLANK(Výsledky!$LE$3),"",Výsledky!LE24)</f>
        <v/>
      </c>
      <c r="BC43" s="256" t="str">
        <f>IF(ISBLANK(Výsledky!$LL$3),"",Výsledky!LL24)</f>
        <v/>
      </c>
      <c r="BD43" s="256" t="str">
        <f>IF(ISBLANK(Výsledky!$LS$3),"",Výsledky!LS24)</f>
        <v/>
      </c>
      <c r="BE43" s="256" t="str">
        <f>IF(ISBLANK(Výsledky!$LZ$3),"",Výsledky!LZ24)</f>
        <v/>
      </c>
      <c r="BF43" s="256" t="str">
        <f>IF(ISBLANK(Výsledky!$MG$3),"",Výsledky!MG24)</f>
        <v/>
      </c>
      <c r="BG43" s="256" t="str">
        <f>IF(ISBLANK(Výsledky!$MN$3),"",Výsledky!MN24)</f>
        <v/>
      </c>
      <c r="BH43" s="256" t="str">
        <f>IF(ISBLANK(Výsledky!$MU$3),"",Výsledky!MU24)</f>
        <v/>
      </c>
      <c r="BI43" s="256" t="str">
        <f>IF(ISBLANK(Výsledky!$NB$3),"",Výsledky!NB24)</f>
        <v/>
      </c>
      <c r="BJ43" s="256" t="str">
        <f>IF(ISBLANK(Výsledky!$NI$3),"",Výsledky!NI24)</f>
        <v/>
      </c>
      <c r="BK43" s="256" t="str">
        <f>IF(ISBLANK(Výsledky!$NP$3),"",Výsledky!NP24)</f>
        <v/>
      </c>
      <c r="BL43" s="256" t="str">
        <f>IF(ISBLANK(Výsledky!$NW$3),"",Výsledky!NW24)</f>
        <v/>
      </c>
      <c r="BM43" s="256" t="str">
        <f>IF(ISBLANK(Výsledky!$OD$3),"",Výsledky!OD24)</f>
        <v/>
      </c>
      <c r="BN43" s="256" t="str">
        <f>IF(ISBLANK(Výsledky!$OK$3),"",Výsledky!OK24)</f>
        <v/>
      </c>
      <c r="BO43" s="256" t="str">
        <f>IF(ISBLANK(Výsledky!$OR$3),"",Výsledky!OR24)</f>
        <v/>
      </c>
      <c r="BP43" s="256" t="str">
        <f>IF(ISBLANK(Výsledky!$OY$3),"",Výsledky!OY24)</f>
        <v/>
      </c>
      <c r="BQ43" s="256" t="str">
        <f>IF(ISBLANK(Výsledky!$PF$3),"",Výsledky!PF24)</f>
        <v/>
      </c>
      <c r="BR43" s="256" t="str">
        <f>IF(ISBLANK(Výsledky!$PM$3),"",Výsledky!PM24)</f>
        <v/>
      </c>
      <c r="BS43" s="256" t="str">
        <f>IF(ISBLANK(Výsledky!$PT$3),"",Výsledky!PT24)</f>
        <v/>
      </c>
      <c r="BT43" s="256" t="str">
        <f>IF(ISBLANK(Výsledky!$QA$3),"",Výsledky!QA24)</f>
        <v/>
      </c>
      <c r="BU43" s="256" t="str">
        <f>IF(ISBLANK(Výsledky!$QH$3),"",Výsledky!QH24)</f>
        <v/>
      </c>
      <c r="BV43" s="256" t="str">
        <f>IF(ISBLANK(Výsledky!$QO$3),"",Výsledky!QO24)</f>
        <v/>
      </c>
      <c r="BW43" s="291" t="str">
        <f>IF(ISBLANK(Výsledky!$QV$3),"",Výsledky!QV24)</f>
        <v/>
      </c>
      <c r="BX43" s="49"/>
      <c r="BY43" s="122"/>
      <c r="BZ43" s="49"/>
      <c r="CA43" s="122"/>
      <c r="CB43" s="371"/>
      <c r="CC43" s="371"/>
      <c r="CD43" s="371"/>
      <c r="CE43" s="371"/>
      <c r="CF43" s="371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3.8">
      <c r="A44" s="1"/>
      <c r="B44" s="240" t="s">
        <v>132</v>
      </c>
      <c r="C44" s="53">
        <f>Tipy!A64</f>
        <v>2</v>
      </c>
      <c r="D44" s="242" t="str">
        <f>IF(Tipy!B64="","",Tipy!B64)</f>
        <v>Stanley15</v>
      </c>
      <c r="E44" s="51">
        <f>SUM(F44:J44)</f>
        <v>1040</v>
      </c>
      <c r="F44" s="246">
        <f>IF(ISBLANK(Výsledky!$I$3),"-",SUM(K44:O44,Q44,S44,U44,V44,X44,Z44,AB44,AC44,AE44:AG44,AI44,AK44:AM44,AP44,AS44:AU44,AW44,AY44,BB44,BD44,BG44:BJ44,BL44,BO44,BP44,BR44,BT44,BU44))</f>
        <v>570</v>
      </c>
      <c r="G44" s="267">
        <f>IF(ISBLANK(Výsledky!$AY$3),"-",SUM(P44,T44,W44,AA44,AD44,AH44,AV44,AX44,BC44,BE44,BK44,BM44,BQ44,BS44,BV44))</f>
        <v>160</v>
      </c>
      <c r="H44" s="268">
        <f>IF(ISBLANK(Výsledky!$BM$3),"-",SUM(R44,Y44,AJ44,AO44,AQ44,AZ44))</f>
        <v>230</v>
      </c>
      <c r="I44" s="247">
        <f>IF(ISBLANK(Výsledky!$GI$3),"-",SUM(AN44,AR44,BA44,BF44,BN44,BW44))</f>
        <v>80</v>
      </c>
      <c r="J44" s="262" t="str">
        <f>IF(ISBLANK(Výsledky!$I$3),"",Výsledky!I69)</f>
        <v>-</v>
      </c>
      <c r="K44" s="265">
        <f>IF(ISBLANK(Výsledky!$P$3),"",Výsledky!P70)</f>
        <v>20</v>
      </c>
      <c r="L44" s="266">
        <f>IF(ISBLANK(Výsledky!$W$3),"",Výsledky!W70)</f>
        <v>60</v>
      </c>
      <c r="M44" s="256" t="str">
        <f>IF(ISBLANK(Výsledky!$AD$3),"",Výsledky!AD70)</f>
        <v>-</v>
      </c>
      <c r="N44" s="256" t="str">
        <f>IF(ISBLANK(Výsledky!$AK$3),"",Výsledky!AK70)</f>
        <v>-</v>
      </c>
      <c r="O44" s="256">
        <f>IF(ISBLANK(Výsledky!$AR$3),"",Výsledky!AR70)</f>
        <v>70</v>
      </c>
      <c r="P44" s="256">
        <f>IF(ISBLANK(Výsledky!$AY$3),"",Výsledky!AY70)</f>
        <v>50</v>
      </c>
      <c r="Q44" s="256">
        <f>IF(ISBLANK(Výsledky!$BF$3),"",Výsledky!BF70)</f>
        <v>20</v>
      </c>
      <c r="R44" s="256">
        <f>IF(ISBLANK(Výsledky!$BM$3),"",Výsledky!BM70)</f>
        <v>80</v>
      </c>
      <c r="S44" s="256">
        <f>IF(ISBLANK(Výsledky!$BT$3),"",Výsledky!BT70)</f>
        <v>0</v>
      </c>
      <c r="T44" s="256">
        <f>IF(ISBLANK(Výsledky!$CA$3),"",Výsledky!CA70)</f>
        <v>30</v>
      </c>
      <c r="U44" s="256">
        <f>IF(ISBLANK(Výsledky!$CH$3),"",Výsledky!CH70)</f>
        <v>0</v>
      </c>
      <c r="V44" s="256">
        <f>IF(ISBLANK(Výsledky!$CO$3),"",Výsledky!CO70)</f>
        <v>80</v>
      </c>
      <c r="W44" s="256">
        <f>IF(ISBLANK(Výsledky!$CV$3),"",Výsledky!CV70)</f>
        <v>40</v>
      </c>
      <c r="X44" s="256">
        <f>IF(ISBLANK(Výsledky!$DC$3),"",Výsledky!DC70)</f>
        <v>30</v>
      </c>
      <c r="Y44" s="256">
        <f>IF(ISBLANK(Výsledky!$DJ$3),"",Výsledky!DJ70)</f>
        <v>50</v>
      </c>
      <c r="Z44" s="256">
        <f>IF(ISBLANK(Výsledky!$DQ$3),"",Výsledky!DQ70)</f>
        <v>0</v>
      </c>
      <c r="AA44" s="256">
        <f>IF(ISBLANK(Výsledky!$DX$3),"",Výsledky!DX70)</f>
        <v>0</v>
      </c>
      <c r="AB44" s="256">
        <f>IF(ISBLANK(Výsledky!$EE$3),"",Výsledky!EE70)</f>
        <v>30</v>
      </c>
      <c r="AC44" s="256" t="str">
        <f>IF(ISBLANK(Výsledky!$EL$3),"",Výsledky!EL70)</f>
        <v>-</v>
      </c>
      <c r="AD44" s="256">
        <f>IF(ISBLANK(Výsledky!$ES$3),"",Výsledky!ES70)</f>
        <v>40</v>
      </c>
      <c r="AE44" s="256">
        <f>IF(ISBLANK(Výsledky!$EZ$3),"",Výsledky!EZ70)</f>
        <v>20</v>
      </c>
      <c r="AF44" s="256" t="str">
        <f>IF(ISBLANK(Výsledky!$FG$3),"",Výsledky!FG70)</f>
        <v>-</v>
      </c>
      <c r="AG44" s="256">
        <f>IF(ISBLANK(Výsledky!$FN$3),"",Výsledky!FN70)</f>
        <v>30</v>
      </c>
      <c r="AH44" s="256">
        <f>IF(ISBLANK(Výsledky!$FU$3),"",Výsledky!FU70)</f>
        <v>0</v>
      </c>
      <c r="AI44" s="256" t="str">
        <f>IF(ISBLANK(Výsledky!$GB$3),"",Výsledky!GB70)</f>
        <v>-</v>
      </c>
      <c r="AJ44" s="256">
        <f>IF(ISBLANK(Výsledky!$GI$3),"",Výsledky!GI70)</f>
        <v>60</v>
      </c>
      <c r="AK44" s="256">
        <f>IF(ISBLANK(Výsledky!$GP$3),"",Výsledky!GP70)</f>
        <v>0</v>
      </c>
      <c r="AL44" s="256">
        <f>IF(ISBLANK(Výsledky!$GW$3),"",Výsledky!GW70)</f>
        <v>80</v>
      </c>
      <c r="AM44" s="256">
        <f>IF(ISBLANK(Výsledky!$HD$3),"",Výsledky!HD70)</f>
        <v>20</v>
      </c>
      <c r="AN44" s="256">
        <f>IF(ISBLANK(Výsledky!$HK$3),"",Výsledky!HK70)</f>
        <v>60</v>
      </c>
      <c r="AO44" s="256">
        <f>IF(ISBLANK(Výsledky!$HR$3),"",Výsledky!HR70)</f>
        <v>20</v>
      </c>
      <c r="AP44" s="256">
        <f>IF(ISBLANK(Výsledky!$HY$3),"",Výsledky!HY70)</f>
        <v>20</v>
      </c>
      <c r="AQ44" s="256">
        <f>IF(ISBLANK(Výsledky!$IF$3),"",Výsledky!IF70)</f>
        <v>20</v>
      </c>
      <c r="AR44" s="256">
        <f>IF(ISBLANK(Výsledky!$IM$3),"",Výsledky!IM70)</f>
        <v>20</v>
      </c>
      <c r="AS44" s="256" t="str">
        <f>IF(ISBLANK(Výsledky!$IT$3),"",Výsledky!IT70)</f>
        <v>-</v>
      </c>
      <c r="AT44" s="256">
        <f>IF(ISBLANK(Výsledky!$JA$3),"",Výsledky!JA70)</f>
        <v>0</v>
      </c>
      <c r="AU44" s="256" t="str">
        <f>IF(ISBLANK(Výsledky!$JH$3),"",Výsledky!JH70)</f>
        <v>-</v>
      </c>
      <c r="AV44" s="256" t="str">
        <f>IF(ISBLANK(Výsledky!$JO$3),"",Výsledky!JO70)</f>
        <v/>
      </c>
      <c r="AW44" s="256" t="str">
        <f>IF(ISBLANK(Výsledky!$JV$3),"",Výsledky!JV70)</f>
        <v>-</v>
      </c>
      <c r="AX44" s="256" t="str">
        <f>IF(ISBLANK(Výsledky!$KC$3),"",Výsledky!KC70)</f>
        <v/>
      </c>
      <c r="AY44" s="256">
        <f>IF(ISBLANK(Výsledky!$KJ$3),"",Výsledky!KJ70)</f>
        <v>90</v>
      </c>
      <c r="AZ44" s="256" t="str">
        <f>IF(ISBLANK(Výsledky!$KQ$3),"",Výsledky!KQ70)</f>
        <v>-</v>
      </c>
      <c r="BA44" s="256" t="str">
        <f>IF(ISBLANK(Výsledky!$KX$3),"",Výsledky!KX70)</f>
        <v/>
      </c>
      <c r="BB44" s="256" t="str">
        <f>IF(ISBLANK(Výsledky!$LE$3),"",Výsledky!LE70)</f>
        <v/>
      </c>
      <c r="BC44" s="256" t="str">
        <f>IF(ISBLANK(Výsledky!$LL$3),"",Výsledky!LL70)</f>
        <v/>
      </c>
      <c r="BD44" s="256" t="str">
        <f>IF(ISBLANK(Výsledky!$LS$3),"",Výsledky!LS70)</f>
        <v/>
      </c>
      <c r="BE44" s="256" t="str">
        <f>IF(ISBLANK(Výsledky!$LZ$3),"",Výsledky!LZ70)</f>
        <v/>
      </c>
      <c r="BF44" s="256" t="str">
        <f>IF(ISBLANK(Výsledky!$MG$3),"",Výsledky!MG70)</f>
        <v/>
      </c>
      <c r="BG44" s="256" t="str">
        <f>IF(ISBLANK(Výsledky!$MN$3),"",Výsledky!MN70)</f>
        <v/>
      </c>
      <c r="BH44" s="256" t="str">
        <f>IF(ISBLANK(Výsledky!$MU$3),"",Výsledky!MU70)</f>
        <v/>
      </c>
      <c r="BI44" s="256" t="str">
        <f>IF(ISBLANK(Výsledky!$NB$3),"",Výsledky!NB70)</f>
        <v/>
      </c>
      <c r="BJ44" s="256" t="str">
        <f>IF(ISBLANK(Výsledky!$NI$3),"",Výsledky!NI70)</f>
        <v/>
      </c>
      <c r="BK44" s="256" t="str">
        <f>IF(ISBLANK(Výsledky!$NP$3),"",Výsledky!NP70)</f>
        <v/>
      </c>
      <c r="BL44" s="256" t="str">
        <f>IF(ISBLANK(Výsledky!$NW$3),"",Výsledky!NW70)</f>
        <v/>
      </c>
      <c r="BM44" s="256" t="str">
        <f>IF(ISBLANK(Výsledky!$OD$3),"",Výsledky!OD70)</f>
        <v/>
      </c>
      <c r="BN44" s="256" t="str">
        <f>IF(ISBLANK(Výsledky!$OK$3),"",Výsledky!OK70)</f>
        <v/>
      </c>
      <c r="BO44" s="256" t="str">
        <f>IF(ISBLANK(Výsledky!$OR$3),"",Výsledky!OR70)</f>
        <v/>
      </c>
      <c r="BP44" s="256" t="str">
        <f>IF(ISBLANK(Výsledky!$OY$3),"",Výsledky!OY70)</f>
        <v/>
      </c>
      <c r="BQ44" s="256" t="str">
        <f>IF(ISBLANK(Výsledky!$PF$3),"",Výsledky!PF70)</f>
        <v/>
      </c>
      <c r="BR44" s="256" t="str">
        <f>IF(ISBLANK(Výsledky!$PM$3),"",Výsledky!PM70)</f>
        <v/>
      </c>
      <c r="BS44" s="256" t="str">
        <f>IF(ISBLANK(Výsledky!$PT$3),"",Výsledky!PT70)</f>
        <v/>
      </c>
      <c r="BT44" s="256" t="str">
        <f>IF(ISBLANK(Výsledky!$QA$3),"",Výsledky!QA70)</f>
        <v/>
      </c>
      <c r="BU44" s="256" t="str">
        <f>IF(ISBLANK(Výsledky!$QH$3),"",Výsledky!QH70)</f>
        <v/>
      </c>
      <c r="BV44" s="256" t="str">
        <f>IF(ISBLANK(Výsledky!$QO$3),"",Výsledky!QO70)</f>
        <v/>
      </c>
      <c r="BW44" s="291" t="str">
        <f>IF(ISBLANK(Výsledky!$QV$3),"",Výsledky!QV70)</f>
        <v/>
      </c>
      <c r="BX44" s="49"/>
      <c r="BY44" s="122"/>
      <c r="BZ44" s="49"/>
      <c r="CA44" s="122"/>
      <c r="CB44" s="371"/>
      <c r="CC44" s="371"/>
      <c r="CD44" s="371"/>
      <c r="CE44" s="371"/>
      <c r="CF44" s="371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3.8">
      <c r="A45" s="1"/>
      <c r="B45" s="240" t="s">
        <v>133</v>
      </c>
      <c r="C45" s="53">
        <f>Tipy!A14</f>
        <v>35</v>
      </c>
      <c r="D45" s="242" t="str">
        <f>IF(Tipy!B14="","",Tipy!B14)</f>
        <v>Burton</v>
      </c>
      <c r="E45" s="51">
        <f>SUM(F45:J45)</f>
        <v>1010</v>
      </c>
      <c r="F45" s="246">
        <f>IF(ISBLANK(Výsledky!$I$3),"-",SUM(K45:O45,Q45,S45,U45,V45,X45,Z45,AB45,AC45,AE45:AG45,AI45,AK45:AM45,AP45,AS45:AU45,AW45,AY45,BB45,BD45,BG45:BJ45,BL45,BO45,BP45,BR45,BT45,BU45))</f>
        <v>670</v>
      </c>
      <c r="G45" s="267">
        <f>IF(ISBLANK(Výsledky!$AY$3),"-",SUM(P45,T45,W45,AA45,AD45,AH45,AV45,AX45,BC45,BE45,BK45,BM45,BQ45,BS45,BV45))</f>
        <v>170</v>
      </c>
      <c r="H45" s="268">
        <f>IF(ISBLANK(Výsledky!$BM$3),"-",SUM(R45,Y45,AJ45,AO45,AQ45,AZ45))</f>
        <v>110</v>
      </c>
      <c r="I45" s="247">
        <f>IF(ISBLANK(Výsledky!$GI$3),"-",SUM(AN45,AR45,BA45,BF45,BN45,BW45))</f>
        <v>60</v>
      </c>
      <c r="J45" s="262" t="str">
        <f>IF(ISBLANK(Výsledky!$I$3),"",Výsledky!I20)</f>
        <v>-</v>
      </c>
      <c r="K45" s="265">
        <f>IF(ISBLANK(Výsledky!$P$3),"",Výsledky!P20)</f>
        <v>40</v>
      </c>
      <c r="L45" s="266">
        <f>IF(ISBLANK(Výsledky!$W$3),"",Výsledky!W20)</f>
        <v>20</v>
      </c>
      <c r="M45" s="256" t="str">
        <f>IF(ISBLANK(Výsledky!$AD$3),"",Výsledky!AD20)</f>
        <v>-</v>
      </c>
      <c r="N45" s="256">
        <f>IF(ISBLANK(Výsledky!$AK$3),"",Výsledky!AK20)</f>
        <v>40</v>
      </c>
      <c r="O45" s="256">
        <f>IF(ISBLANK(Výsledky!$AR$3),"",Výsledky!AR20)</f>
        <v>0</v>
      </c>
      <c r="P45" s="256">
        <f>IF(ISBLANK(Výsledky!$AY$3),"",Výsledky!AY20)</f>
        <v>50</v>
      </c>
      <c r="Q45" s="256">
        <f>IF(ISBLANK(Výsledky!$BF$3),"",Výsledky!BF20)</f>
        <v>80</v>
      </c>
      <c r="R45" s="256">
        <f>IF(ISBLANK(Výsledky!$BM$3),"",Výsledky!BM20)</f>
        <v>60</v>
      </c>
      <c r="S45" s="256">
        <f>IF(ISBLANK(Výsledky!$BT$3),"",Výsledky!BT20)</f>
        <v>10</v>
      </c>
      <c r="T45" s="256">
        <f>IF(ISBLANK(Výsledky!$CA$3),"",Výsledky!CA20)</f>
        <v>20</v>
      </c>
      <c r="U45" s="256">
        <f>IF(ISBLANK(Výsledky!$CH$3),"",Výsledky!CH20)</f>
        <v>0</v>
      </c>
      <c r="V45" s="256">
        <f>IF(ISBLANK(Výsledky!$CO$3),"",Výsledky!CO20)</f>
        <v>60</v>
      </c>
      <c r="W45" s="256">
        <f>IF(ISBLANK(Výsledky!$CV$3),"",Výsledky!CV20)</f>
        <v>40</v>
      </c>
      <c r="X45" s="256">
        <f>IF(ISBLANK(Výsledky!$DC$3),"",Výsledky!DC20)</f>
        <v>40</v>
      </c>
      <c r="Y45" s="256" t="str">
        <f>IF(ISBLANK(Výsledky!$DJ$3),"",Výsledky!DJ20)</f>
        <v>-</v>
      </c>
      <c r="Z45" s="256">
        <f>IF(ISBLANK(Výsledky!$DQ$3),"",Výsledky!DQ20)</f>
        <v>0</v>
      </c>
      <c r="AA45" s="256">
        <f>IF(ISBLANK(Výsledky!$DX$3),"",Výsledky!DX20)</f>
        <v>0</v>
      </c>
      <c r="AB45" s="256">
        <f>IF(ISBLANK(Výsledky!$EE$3),"",Výsledky!EE20)</f>
        <v>30</v>
      </c>
      <c r="AC45" s="256">
        <f>IF(ISBLANK(Výsledky!$EL$3),"",Výsledky!EL20)</f>
        <v>20</v>
      </c>
      <c r="AD45" s="256">
        <f>IF(ISBLANK(Výsledky!$ES$3),"",Výsledky!ES20)</f>
        <v>50</v>
      </c>
      <c r="AE45" s="256">
        <f>IF(ISBLANK(Výsledky!$EZ$3),"",Výsledky!EZ20)</f>
        <v>20</v>
      </c>
      <c r="AF45" s="256">
        <f>IF(ISBLANK(Výsledky!$FG$3),"",Výsledky!FG20)</f>
        <v>20</v>
      </c>
      <c r="AG45" s="256" t="str">
        <f>IF(ISBLANK(Výsledky!$FN$3),"",Výsledky!FN20)</f>
        <v>-</v>
      </c>
      <c r="AH45" s="256">
        <f>IF(ISBLANK(Výsledky!$FU$3),"",Výsledky!FU20)</f>
        <v>10</v>
      </c>
      <c r="AI45" s="256">
        <f>IF(ISBLANK(Výsledky!$GB$3),"",Výsledky!GB20)</f>
        <v>0</v>
      </c>
      <c r="AJ45" s="256">
        <f>IF(ISBLANK(Výsledky!$GI$3),"",Výsledky!GI20)</f>
        <v>20</v>
      </c>
      <c r="AK45" s="256">
        <f>IF(ISBLANK(Výsledky!$GP$3),"",Výsledky!GP20)</f>
        <v>30</v>
      </c>
      <c r="AL45" s="256">
        <f>IF(ISBLANK(Výsledky!$GW$3),"",Výsledky!GW20)</f>
        <v>20</v>
      </c>
      <c r="AM45" s="256">
        <f>IF(ISBLANK(Výsledky!$HD$3),"",Výsledky!HD20)</f>
        <v>20</v>
      </c>
      <c r="AN45" s="256">
        <f>IF(ISBLANK(Výsledky!$HK$3),"",Výsledky!HK20)</f>
        <v>20</v>
      </c>
      <c r="AO45" s="256">
        <f>IF(ISBLANK(Výsledky!$HR$3),"",Výsledky!HR20)</f>
        <v>0</v>
      </c>
      <c r="AP45" s="256">
        <f>IF(ISBLANK(Výsledky!$HY$3),"",Výsledky!HY20)</f>
        <v>50</v>
      </c>
      <c r="AQ45" s="256">
        <f>IF(ISBLANK(Výsledky!$IF$3),"",Výsledky!IF20)</f>
        <v>10</v>
      </c>
      <c r="AR45" s="256">
        <f>IF(ISBLANK(Výsledky!$IM$3),"",Výsledky!IM20)</f>
        <v>40</v>
      </c>
      <c r="AS45" s="256">
        <f>IF(ISBLANK(Výsledky!$IT$3),"",Výsledky!IT20)</f>
        <v>0</v>
      </c>
      <c r="AT45" s="256">
        <f>IF(ISBLANK(Výsledky!$JA$3),"",Výsledky!JA20)</f>
        <v>0</v>
      </c>
      <c r="AU45" s="256">
        <f>IF(ISBLANK(Výsledky!$JH$3),"",Výsledky!JH20)</f>
        <v>110</v>
      </c>
      <c r="AV45" s="256" t="str">
        <f>IF(ISBLANK(Výsledky!$JO$3),"",Výsledky!JO20)</f>
        <v/>
      </c>
      <c r="AW45" s="256">
        <f>IF(ISBLANK(Výsledky!$JV$3),"",Výsledky!JV20)</f>
        <v>0</v>
      </c>
      <c r="AX45" s="256" t="str">
        <f>IF(ISBLANK(Výsledky!$KC$3),"",Výsledky!KC20)</f>
        <v/>
      </c>
      <c r="AY45" s="256">
        <f>IF(ISBLANK(Výsledky!$KJ$3),"",Výsledky!KJ20)</f>
        <v>60</v>
      </c>
      <c r="AZ45" s="256">
        <f>IF(ISBLANK(Výsledky!$KQ$3),"",Výsledky!KQ20)</f>
        <v>20</v>
      </c>
      <c r="BA45" s="256" t="str">
        <f>IF(ISBLANK(Výsledky!$KX$3),"",Výsledky!KX20)</f>
        <v/>
      </c>
      <c r="BB45" s="256" t="str">
        <f>IF(ISBLANK(Výsledky!$LE$3),"",Výsledky!LE20)</f>
        <v/>
      </c>
      <c r="BC45" s="256" t="str">
        <f>IF(ISBLANK(Výsledky!$LL$3),"",Výsledky!LL20)</f>
        <v/>
      </c>
      <c r="BD45" s="256" t="str">
        <f>IF(ISBLANK(Výsledky!$LS$3),"",Výsledky!LS20)</f>
        <v/>
      </c>
      <c r="BE45" s="256" t="str">
        <f>IF(ISBLANK(Výsledky!$LZ$3),"",Výsledky!LZ20)</f>
        <v/>
      </c>
      <c r="BF45" s="256" t="str">
        <f>IF(ISBLANK(Výsledky!$MG$3),"",Výsledky!MG20)</f>
        <v/>
      </c>
      <c r="BG45" s="256" t="str">
        <f>IF(ISBLANK(Výsledky!$MN$3),"",Výsledky!MN20)</f>
        <v/>
      </c>
      <c r="BH45" s="256" t="str">
        <f>IF(ISBLANK(Výsledky!$MU$3),"",Výsledky!MU20)</f>
        <v/>
      </c>
      <c r="BI45" s="256" t="str">
        <f>IF(ISBLANK(Výsledky!$NB$3),"",Výsledky!NB20)</f>
        <v/>
      </c>
      <c r="BJ45" s="256" t="str">
        <f>IF(ISBLANK(Výsledky!$NI$3),"",Výsledky!NI20)</f>
        <v/>
      </c>
      <c r="BK45" s="256" t="str">
        <f>IF(ISBLANK(Výsledky!$NP$3),"",Výsledky!NP20)</f>
        <v/>
      </c>
      <c r="BL45" s="256" t="str">
        <f>IF(ISBLANK(Výsledky!$NW$3),"",Výsledky!NW20)</f>
        <v/>
      </c>
      <c r="BM45" s="256" t="str">
        <f>IF(ISBLANK(Výsledky!$OD$3),"",Výsledky!OD20)</f>
        <v/>
      </c>
      <c r="BN45" s="256" t="str">
        <f>IF(ISBLANK(Výsledky!$OK$3),"",Výsledky!OK20)</f>
        <v/>
      </c>
      <c r="BO45" s="256" t="str">
        <f>IF(ISBLANK(Výsledky!$OR$3),"",Výsledky!OR20)</f>
        <v/>
      </c>
      <c r="BP45" s="256" t="str">
        <f>IF(ISBLANK(Výsledky!$OY$3),"",Výsledky!OY20)</f>
        <v/>
      </c>
      <c r="BQ45" s="256" t="str">
        <f>IF(ISBLANK(Výsledky!$PF$3),"",Výsledky!PF20)</f>
        <v/>
      </c>
      <c r="BR45" s="256" t="str">
        <f>IF(ISBLANK(Výsledky!$PM$3),"",Výsledky!PM20)</f>
        <v/>
      </c>
      <c r="BS45" s="256" t="str">
        <f>IF(ISBLANK(Výsledky!$PT$3),"",Výsledky!PT20)</f>
        <v/>
      </c>
      <c r="BT45" s="256" t="str">
        <f>IF(ISBLANK(Výsledky!$QA$3),"",Výsledky!QA20)</f>
        <v/>
      </c>
      <c r="BU45" s="256" t="str">
        <f>IF(ISBLANK(Výsledky!$QH$3),"",Výsledky!QH20)</f>
        <v/>
      </c>
      <c r="BV45" s="256" t="str">
        <f>IF(ISBLANK(Výsledky!$QO$3),"",Výsledky!QO20)</f>
        <v/>
      </c>
      <c r="BW45" s="291" t="str">
        <f>IF(ISBLANK(Výsledky!$QV$3),"",Výsledky!QV20)</f>
        <v/>
      </c>
      <c r="BX45" s="49"/>
      <c r="BY45" s="122"/>
      <c r="BZ45" s="49"/>
      <c r="CA45" s="122"/>
      <c r="CB45" s="371"/>
      <c r="CC45" s="371"/>
      <c r="CD45" s="371"/>
      <c r="CE45" s="371"/>
      <c r="CF45" s="371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3.8">
      <c r="A46" s="1"/>
      <c r="B46" s="240" t="s">
        <v>134</v>
      </c>
      <c r="C46" s="53">
        <f>Tipy!A16</f>
        <v>63</v>
      </c>
      <c r="D46" s="242" t="str">
        <f>IF(Tipy!B16="","",Tipy!B16)</f>
        <v>Daniel</v>
      </c>
      <c r="E46" s="51">
        <f>SUM(F46:J46)</f>
        <v>1010</v>
      </c>
      <c r="F46" s="246">
        <f>IF(ISBLANK(Výsledky!$I$3),"-",SUM(K46:O46,Q46,S46,U46,V46,X46,Z46,AB46,AC46,AE46:AG46,AI46,AK46:AM46,AP46,AS46:AU46,AW46,AY46,BB46,BD46,BG46:BJ46,BL46,BO46,BP46,BR46,BT46,BU46))</f>
        <v>770</v>
      </c>
      <c r="G46" s="267">
        <f>IF(ISBLANK(Výsledky!$AY$3),"-",SUM(P46,T46,W46,AA46,AD46,AH46,AV46,AX46,BC46,BE46,BK46,BM46,BQ46,BS46,BV46))</f>
        <v>110</v>
      </c>
      <c r="H46" s="268">
        <f>IF(ISBLANK(Výsledky!$BM$3),"-",SUM(R46,Y46,AJ46,AO46,AQ46,AZ46))</f>
        <v>110</v>
      </c>
      <c r="I46" s="247">
        <f>IF(ISBLANK(Výsledky!$GI$3),"-",SUM(AN46,AR46,BA46,BF46,BN46,BW46))</f>
        <v>20</v>
      </c>
      <c r="J46" s="262" t="str">
        <f>IF(ISBLANK(Výsledky!$I$3),"",Výsledky!I22)</f>
        <v>-</v>
      </c>
      <c r="K46" s="265">
        <f>IF(ISBLANK(Výsledky!$P$3),"",Výsledky!P22)</f>
        <v>80</v>
      </c>
      <c r="L46" s="266">
        <f>IF(ISBLANK(Výsledky!$W$3),"",Výsledky!W22)</f>
        <v>50</v>
      </c>
      <c r="M46" s="256">
        <f>IF(ISBLANK(Výsledky!$AD$3),"",Výsledky!AD22)</f>
        <v>10</v>
      </c>
      <c r="N46" s="256">
        <f>IF(ISBLANK(Výsledky!$AK$3),"",Výsledky!AK22)</f>
        <v>80</v>
      </c>
      <c r="O46" s="256">
        <f>IF(ISBLANK(Výsledky!$AR$3),"",Výsledky!AR22)</f>
        <v>20</v>
      </c>
      <c r="P46" s="256" t="str">
        <f>IF(ISBLANK(Výsledky!$AY$3),"",Výsledky!AY22)</f>
        <v>-</v>
      </c>
      <c r="Q46" s="256" t="str">
        <f>IF(ISBLANK(Výsledky!$BF$3),"",Výsledky!BF22)</f>
        <v>-</v>
      </c>
      <c r="R46" s="256">
        <f>IF(ISBLANK(Výsledky!$BM$3),"",Výsledky!BM22)</f>
        <v>50</v>
      </c>
      <c r="S46" s="256">
        <f>IF(ISBLANK(Výsledky!$BT$3),"",Výsledky!BT22)</f>
        <v>0</v>
      </c>
      <c r="T46" s="256">
        <f>IF(ISBLANK(Výsledky!$CA$3),"",Výsledky!CA22)</f>
        <v>20</v>
      </c>
      <c r="U46" s="256">
        <f>IF(ISBLANK(Výsledky!$CH$3),"",Výsledky!CH22)</f>
        <v>10</v>
      </c>
      <c r="V46" s="256">
        <f>IF(ISBLANK(Výsledky!$CO$3),"",Výsledky!CO22)</f>
        <v>40</v>
      </c>
      <c r="W46" s="256">
        <f>IF(ISBLANK(Výsledky!$CV$3),"",Výsledky!CV22)</f>
        <v>40</v>
      </c>
      <c r="X46" s="256">
        <f>IF(ISBLANK(Výsledky!$DC$3),"",Výsledky!DC22)</f>
        <v>40</v>
      </c>
      <c r="Y46" s="256" t="str">
        <f>IF(ISBLANK(Výsledky!$DJ$3),"",Výsledky!DJ22)</f>
        <v>-</v>
      </c>
      <c r="Z46" s="256">
        <f>IF(ISBLANK(Výsledky!$DQ$3),"",Výsledky!DQ22)</f>
        <v>0</v>
      </c>
      <c r="AA46" s="256">
        <f>IF(ISBLANK(Výsledky!$DX$3),"",Výsledky!DX22)</f>
        <v>0</v>
      </c>
      <c r="AB46" s="256" t="str">
        <f>IF(ISBLANK(Výsledky!$EE$3),"",Výsledky!EE22)</f>
        <v>-</v>
      </c>
      <c r="AC46" s="256">
        <f>IF(ISBLANK(Výsledky!$EL$3),"",Výsledky!EL22)</f>
        <v>0</v>
      </c>
      <c r="AD46" s="256">
        <f>IF(ISBLANK(Výsledky!$ES$3),"",Výsledky!ES22)</f>
        <v>50</v>
      </c>
      <c r="AE46" s="256">
        <f>IF(ISBLANK(Výsledky!$EZ$3),"",Výsledky!EZ22)</f>
        <v>20</v>
      </c>
      <c r="AF46" s="256">
        <f>IF(ISBLANK(Výsledky!$FG$3),"",Výsledky!FG22)</f>
        <v>50</v>
      </c>
      <c r="AG46" s="256">
        <f>IF(ISBLANK(Výsledky!$FN$3),"",Výsledky!FN22)</f>
        <v>60</v>
      </c>
      <c r="AH46" s="256">
        <f>IF(ISBLANK(Výsledky!$FU$3),"",Výsledky!FU22)</f>
        <v>0</v>
      </c>
      <c r="AI46" s="256">
        <f>IF(ISBLANK(Výsledky!$GB$3),"",Výsledky!GB22)</f>
        <v>0</v>
      </c>
      <c r="AJ46" s="256">
        <f>IF(ISBLANK(Výsledky!$GI$3),"",Výsledky!GI22)</f>
        <v>20</v>
      </c>
      <c r="AK46" s="256">
        <f>IF(ISBLANK(Výsledky!$GP$3),"",Výsledky!GP22)</f>
        <v>30</v>
      </c>
      <c r="AL46" s="256">
        <f>IF(ISBLANK(Výsledky!$GW$3),"",Výsledky!GW22)</f>
        <v>50</v>
      </c>
      <c r="AM46" s="256">
        <f>IF(ISBLANK(Výsledky!$HD$3),"",Výsledky!HD22)</f>
        <v>20</v>
      </c>
      <c r="AN46" s="256">
        <f>IF(ISBLANK(Výsledky!$HK$3),"",Výsledky!HK22)</f>
        <v>0</v>
      </c>
      <c r="AO46" s="256">
        <f>IF(ISBLANK(Výsledky!$HR$3),"",Výsledky!HR22)</f>
        <v>30</v>
      </c>
      <c r="AP46" s="256">
        <f>IF(ISBLANK(Výsledky!$HY$3),"",Výsledky!HY22)</f>
        <v>0</v>
      </c>
      <c r="AQ46" s="256">
        <f>IF(ISBLANK(Výsledky!$IF$3),"",Výsledky!IF22)</f>
        <v>10</v>
      </c>
      <c r="AR46" s="256">
        <f>IF(ISBLANK(Výsledky!$IM$3),"",Výsledky!IM22)</f>
        <v>20</v>
      </c>
      <c r="AS46" s="256">
        <f>IF(ISBLANK(Výsledky!$IT$3),"",Výsledky!IT22)</f>
        <v>20</v>
      </c>
      <c r="AT46" s="256">
        <f>IF(ISBLANK(Výsledky!$JA$3),"",Výsledky!JA22)</f>
        <v>20</v>
      </c>
      <c r="AU46" s="256">
        <f>IF(ISBLANK(Výsledky!$JH$3),"",Výsledky!JH22)</f>
        <v>40</v>
      </c>
      <c r="AV46" s="256" t="str">
        <f>IF(ISBLANK(Výsledky!$JO$3),"",Výsledky!JO22)</f>
        <v/>
      </c>
      <c r="AW46" s="256">
        <f>IF(ISBLANK(Výsledky!$JV$3),"",Výsledky!JV22)</f>
        <v>40</v>
      </c>
      <c r="AX46" s="256" t="str">
        <f>IF(ISBLANK(Výsledky!$KC$3),"",Výsledky!KC22)</f>
        <v/>
      </c>
      <c r="AY46" s="256">
        <f>IF(ISBLANK(Výsledky!$KJ$3),"",Výsledky!KJ22)</f>
        <v>90</v>
      </c>
      <c r="AZ46" s="256">
        <f>IF(ISBLANK(Výsledky!$KQ$3),"",Výsledky!KQ22)</f>
        <v>0</v>
      </c>
      <c r="BA46" s="256" t="str">
        <f>IF(ISBLANK(Výsledky!$KX$3),"",Výsledky!KX22)</f>
        <v/>
      </c>
      <c r="BB46" s="256" t="str">
        <f>IF(ISBLANK(Výsledky!$LE$3),"",Výsledky!LE22)</f>
        <v/>
      </c>
      <c r="BC46" s="256" t="str">
        <f>IF(ISBLANK(Výsledky!$LL$3),"",Výsledky!LL22)</f>
        <v/>
      </c>
      <c r="BD46" s="256" t="str">
        <f>IF(ISBLANK(Výsledky!$LS$3),"",Výsledky!LS22)</f>
        <v/>
      </c>
      <c r="BE46" s="256" t="str">
        <f>IF(ISBLANK(Výsledky!$LZ$3),"",Výsledky!LZ22)</f>
        <v/>
      </c>
      <c r="BF46" s="256" t="str">
        <f>IF(ISBLANK(Výsledky!$MG$3),"",Výsledky!MG22)</f>
        <v/>
      </c>
      <c r="BG46" s="256" t="str">
        <f>IF(ISBLANK(Výsledky!$MN$3),"",Výsledky!MN22)</f>
        <v/>
      </c>
      <c r="BH46" s="256" t="str">
        <f>IF(ISBLANK(Výsledky!$MU$3),"",Výsledky!MU22)</f>
        <v/>
      </c>
      <c r="BI46" s="256" t="str">
        <f>IF(ISBLANK(Výsledky!$NB$3),"",Výsledky!NB22)</f>
        <v/>
      </c>
      <c r="BJ46" s="256" t="str">
        <f>IF(ISBLANK(Výsledky!$NI$3),"",Výsledky!NI22)</f>
        <v/>
      </c>
      <c r="BK46" s="256" t="str">
        <f>IF(ISBLANK(Výsledky!$NP$3),"",Výsledky!NP22)</f>
        <v/>
      </c>
      <c r="BL46" s="256" t="str">
        <f>IF(ISBLANK(Výsledky!$NW$3),"",Výsledky!NW22)</f>
        <v/>
      </c>
      <c r="BM46" s="256" t="str">
        <f>IF(ISBLANK(Výsledky!$OD$3),"",Výsledky!OD22)</f>
        <v/>
      </c>
      <c r="BN46" s="256" t="str">
        <f>IF(ISBLANK(Výsledky!$OK$3),"",Výsledky!OK22)</f>
        <v/>
      </c>
      <c r="BO46" s="256" t="str">
        <f>IF(ISBLANK(Výsledky!$OR$3),"",Výsledky!OR22)</f>
        <v/>
      </c>
      <c r="BP46" s="256" t="str">
        <f>IF(ISBLANK(Výsledky!$OY$3),"",Výsledky!OY22)</f>
        <v/>
      </c>
      <c r="BQ46" s="256" t="str">
        <f>IF(ISBLANK(Výsledky!$PF$3),"",Výsledky!PF22)</f>
        <v/>
      </c>
      <c r="BR46" s="256" t="str">
        <f>IF(ISBLANK(Výsledky!$PM$3),"",Výsledky!PM22)</f>
        <v/>
      </c>
      <c r="BS46" s="256" t="str">
        <f>IF(ISBLANK(Výsledky!$PT$3),"",Výsledky!PT22)</f>
        <v/>
      </c>
      <c r="BT46" s="256" t="str">
        <f>IF(ISBLANK(Výsledky!$QA$3),"",Výsledky!QA22)</f>
        <v/>
      </c>
      <c r="BU46" s="256" t="str">
        <f>IF(ISBLANK(Výsledky!$QH$3),"",Výsledky!QH22)</f>
        <v/>
      </c>
      <c r="BV46" s="256" t="str">
        <f>IF(ISBLANK(Výsledky!$QO$3),"",Výsledky!QO22)</f>
        <v/>
      </c>
      <c r="BW46" s="291" t="str">
        <f>IF(ISBLANK(Výsledky!$QV$3),"",Výsledky!QV22)</f>
        <v/>
      </c>
      <c r="BX46" s="49"/>
      <c r="BY46" s="122"/>
      <c r="BZ46" s="49"/>
      <c r="CA46" s="122"/>
      <c r="CB46" s="371"/>
      <c r="CC46" s="371"/>
      <c r="CD46" s="371"/>
      <c r="CE46" s="371"/>
      <c r="CF46" s="371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3.8" hidden="1">
      <c r="A47" s="1"/>
      <c r="B47" s="240" t="s">
        <v>135</v>
      </c>
      <c r="C47" s="53">
        <f>Tipy!A42</f>
        <v>42</v>
      </c>
      <c r="D47" s="242" t="str">
        <f>IF(Tipy!B42="","",Tipy!B42)</f>
        <v>MaroLFC</v>
      </c>
      <c r="E47" s="51">
        <f>SUM(F47:J47)</f>
        <v>930</v>
      </c>
      <c r="F47" s="246">
        <f>IF(ISBLANK(Výsledky!$I$3),"-",SUM(K47:O47,Q47,S47,U47,V47,X47,Z47,AB47,AC47,AE47:AG47,AI47,AK47:AM47,AP47,AS47:AU47,AW47,AY47,BB47,BD47,BG47:BJ47,BL47,BO47,BP47,BR47,BT47,BU47))</f>
        <v>620</v>
      </c>
      <c r="G47" s="267">
        <f>IF(ISBLANK(Výsledky!$AY$3),"-",SUM(P47,T47,W47,AA47,AD47,AH47,AV47,AX47,BC47,BE47,BK47,BM47,BQ47,BS47,BV47))</f>
        <v>160</v>
      </c>
      <c r="H47" s="268">
        <f>IF(ISBLANK(Výsledky!$BM$3),"-",SUM(R47,Y47,AJ47,AO47,AQ47,AZ47))</f>
        <v>150</v>
      </c>
      <c r="I47" s="247">
        <f>IF(ISBLANK(Výsledky!$GI$3),"-",SUM(AN47,AR47,BA47,BF47,BN47,BW47))</f>
        <v>0</v>
      </c>
      <c r="J47" s="262" t="str">
        <f>IF(ISBLANK(Výsledky!$I$3),"",Výsledky!I48)</f>
        <v>-</v>
      </c>
      <c r="K47" s="265">
        <f>IF(ISBLANK(Výsledky!$P$3),"",Výsledky!P48)</f>
        <v>80</v>
      </c>
      <c r="L47" s="266">
        <f>IF(ISBLANK(Výsledky!$W$3),"",Výsledky!W48)</f>
        <v>50</v>
      </c>
      <c r="M47" s="256">
        <f>IF(ISBLANK(Výsledky!$AD$3),"",Výsledky!AD48)</f>
        <v>80</v>
      </c>
      <c r="N47" s="256">
        <f>IF(ISBLANK(Výsledky!$AK$3),"",Výsledky!AK48)</f>
        <v>20</v>
      </c>
      <c r="O47" s="256">
        <f>IF(ISBLANK(Výsledky!$AR$3),"",Výsledky!AR48)</f>
        <v>50</v>
      </c>
      <c r="P47" s="256">
        <f>IF(ISBLANK(Výsledky!$AY$3),"",Výsledky!AY48)</f>
        <v>30</v>
      </c>
      <c r="Q47" s="256">
        <f>IF(ISBLANK(Výsledky!$BF$3),"",Výsledky!BF48)</f>
        <v>20</v>
      </c>
      <c r="R47" s="256">
        <f>IF(ISBLANK(Výsledky!$BM$3),"",Výsledky!BM48)</f>
        <v>50</v>
      </c>
      <c r="S47" s="256">
        <f>IF(ISBLANK(Výsledky!$BT$3),"",Výsledky!BT48)</f>
        <v>0</v>
      </c>
      <c r="T47" s="256">
        <f>IF(ISBLANK(Výsledky!$CA$3),"",Výsledky!CA48)</f>
        <v>80</v>
      </c>
      <c r="U47" s="256">
        <f>IF(ISBLANK(Výsledky!$CH$3),"",Výsledky!CH48)</f>
        <v>0</v>
      </c>
      <c r="V47" s="256">
        <f>IF(ISBLANK(Výsledky!$CO$3),"",Výsledky!CO48)</f>
        <v>50</v>
      </c>
      <c r="W47" s="256">
        <f>IF(ISBLANK(Výsledky!$CV$3),"",Výsledky!CV48)</f>
        <v>40</v>
      </c>
      <c r="X47" s="256">
        <f>IF(ISBLANK(Výsledky!$DC$3),"",Výsledky!DC48)</f>
        <v>80</v>
      </c>
      <c r="Y47" s="256">
        <f>IF(ISBLANK(Výsledky!$DJ$3),"",Výsledky!DJ48)</f>
        <v>80</v>
      </c>
      <c r="Z47" s="256">
        <f>IF(ISBLANK(Výsledky!$DQ$3),"",Výsledky!DQ48)</f>
        <v>0</v>
      </c>
      <c r="AA47" s="256" t="str">
        <f>IF(ISBLANK(Výsledky!$DX$3),"",Výsledky!DX48)</f>
        <v>-</v>
      </c>
      <c r="AB47" s="256">
        <f>IF(ISBLANK(Výsledky!$EE$3),"",Výsledky!EE48)</f>
        <v>40</v>
      </c>
      <c r="AC47" s="256">
        <f>IF(ISBLANK(Výsledky!$EL$3),"",Výsledky!EL48)</f>
        <v>20</v>
      </c>
      <c r="AD47" s="256" t="str">
        <f>IF(ISBLANK(Výsledky!$ES$3),"",Výsledky!ES48)</f>
        <v>-</v>
      </c>
      <c r="AE47" s="256">
        <f>IF(ISBLANK(Výsledky!$EZ$3),"",Výsledky!EZ48)</f>
        <v>20</v>
      </c>
      <c r="AF47" s="256">
        <f>IF(ISBLANK(Výsledky!$FG$3),"",Výsledky!FG48)</f>
        <v>50</v>
      </c>
      <c r="AG47" s="256" t="str">
        <f>IF(ISBLANK(Výsledky!$FN$3),"",Výsledky!FN48)</f>
        <v>-</v>
      </c>
      <c r="AH47" s="256">
        <f>IF(ISBLANK(Výsledky!$FU$3),"",Výsledky!FU48)</f>
        <v>10</v>
      </c>
      <c r="AI47" s="256" t="str">
        <f>IF(ISBLANK(Výsledky!$GB$3),"",Výsledky!GB48)</f>
        <v>-</v>
      </c>
      <c r="AJ47" s="256">
        <f>IF(ISBLANK(Výsledky!$GI$3),"",Výsledky!GI48)</f>
        <v>20</v>
      </c>
      <c r="AK47" s="256" t="str">
        <f>IF(ISBLANK(Výsledky!$GP$3),"",Výsledky!GP48)</f>
        <v>-</v>
      </c>
      <c r="AL47" s="256">
        <f>IF(ISBLANK(Výsledky!$GW$3),"",Výsledky!GW48)</f>
        <v>60</v>
      </c>
      <c r="AM47" s="256" t="str">
        <f>IF(ISBLANK(Výsledky!$HD$3),"",Výsledky!HD48)</f>
        <v>-</v>
      </c>
      <c r="AN47" s="256" t="str">
        <f>IF(ISBLANK(Výsledky!$HK$3),"",Výsledky!HK48)</f>
        <v>-</v>
      </c>
      <c r="AO47" s="256" t="str">
        <f>IF(ISBLANK(Výsledky!$HR$3),"",Výsledky!HR48)</f>
        <v>-</v>
      </c>
      <c r="AP47" s="256" t="str">
        <f>IF(ISBLANK(Výsledky!$HY$3),"",Výsledky!HY48)</f>
        <v>-</v>
      </c>
      <c r="AQ47" s="256" t="str">
        <f>IF(ISBLANK(Výsledky!$IF$3),"",Výsledky!IF48)</f>
        <v>-</v>
      </c>
      <c r="AR47" s="256" t="str">
        <f>IF(ISBLANK(Výsledky!$IM$3),"",Výsledky!IM48)</f>
        <v>-</v>
      </c>
      <c r="AS47" s="256" t="str">
        <f>IF(ISBLANK(Výsledky!$IT$3),"",Výsledky!IT48)</f>
        <v>-</v>
      </c>
      <c r="AT47" s="256" t="str">
        <f>IF(ISBLANK(Výsledky!$JA$3),"",Výsledky!JA48)</f>
        <v>-</v>
      </c>
      <c r="AU47" s="256" t="str">
        <f>IF(ISBLANK(Výsledky!$JH$3),"",Výsledky!JH48)</f>
        <v>-</v>
      </c>
      <c r="AV47" s="256" t="str">
        <f>IF(ISBLANK(Výsledky!$JO$3),"",Výsledky!JO48)</f>
        <v/>
      </c>
      <c r="AW47" s="256" t="str">
        <f>IF(ISBLANK(Výsledky!$JV$3),"",Výsledky!JV48)</f>
        <v>-</v>
      </c>
      <c r="AX47" s="256" t="str">
        <f>IF(ISBLANK(Výsledky!$KC$3),"",Výsledky!KC48)</f>
        <v/>
      </c>
      <c r="AY47" s="256" t="str">
        <f>IF(ISBLANK(Výsledky!$KJ$3),"",Výsledky!KJ48)</f>
        <v>-</v>
      </c>
      <c r="AZ47" s="256" t="str">
        <f>IF(ISBLANK(Výsledky!$KQ$3),"",Výsledky!KQ48)</f>
        <v>-</v>
      </c>
      <c r="BA47" s="256" t="str">
        <f>IF(ISBLANK(Výsledky!$KX$3),"",Výsledky!KX48)</f>
        <v/>
      </c>
      <c r="BB47" s="256" t="str">
        <f>IF(ISBLANK(Výsledky!$LE$3),"",Výsledky!LE48)</f>
        <v/>
      </c>
      <c r="BC47" s="256" t="str">
        <f>IF(ISBLANK(Výsledky!$LL$3),"",Výsledky!LL48)</f>
        <v/>
      </c>
      <c r="BD47" s="256" t="str">
        <f>IF(ISBLANK(Výsledky!$LS$3),"",Výsledky!LS48)</f>
        <v/>
      </c>
      <c r="BE47" s="256" t="str">
        <f>IF(ISBLANK(Výsledky!$LZ$3),"",Výsledky!LZ48)</f>
        <v/>
      </c>
      <c r="BF47" s="256" t="str">
        <f>IF(ISBLANK(Výsledky!$MG$3),"",Výsledky!MG48)</f>
        <v/>
      </c>
      <c r="BG47" s="256" t="str">
        <f>IF(ISBLANK(Výsledky!$MN$3),"",Výsledky!MN48)</f>
        <v/>
      </c>
      <c r="BH47" s="256" t="str">
        <f>IF(ISBLANK(Výsledky!$MU$3),"",Výsledky!MU48)</f>
        <v/>
      </c>
      <c r="BI47" s="256" t="str">
        <f>IF(ISBLANK(Výsledky!$NB$3),"",Výsledky!NB48)</f>
        <v/>
      </c>
      <c r="BJ47" s="256" t="str">
        <f>IF(ISBLANK(Výsledky!$NI$3),"",Výsledky!NI48)</f>
        <v/>
      </c>
      <c r="BK47" s="256" t="str">
        <f>IF(ISBLANK(Výsledky!$NP$3),"",Výsledky!NP48)</f>
        <v/>
      </c>
      <c r="BL47" s="256" t="str">
        <f>IF(ISBLANK(Výsledky!$NW$3),"",Výsledky!NW48)</f>
        <v/>
      </c>
      <c r="BM47" s="256" t="str">
        <f>IF(ISBLANK(Výsledky!$OD$3),"",Výsledky!OD48)</f>
        <v/>
      </c>
      <c r="BN47" s="256" t="str">
        <f>IF(ISBLANK(Výsledky!$OK$3),"",Výsledky!OK48)</f>
        <v/>
      </c>
      <c r="BO47" s="256" t="str">
        <f>IF(ISBLANK(Výsledky!$OR$3),"",Výsledky!OR48)</f>
        <v/>
      </c>
      <c r="BP47" s="256" t="str">
        <f>IF(ISBLANK(Výsledky!$OY$3),"",Výsledky!OY48)</f>
        <v/>
      </c>
      <c r="BQ47" s="256" t="str">
        <f>IF(ISBLANK(Výsledky!$PF$3),"",Výsledky!PF48)</f>
        <v/>
      </c>
      <c r="BR47" s="256" t="str">
        <f>IF(ISBLANK(Výsledky!$PM$3),"",Výsledky!PM48)</f>
        <v/>
      </c>
      <c r="BS47" s="256" t="str">
        <f>IF(ISBLANK(Výsledky!$PT$3),"",Výsledky!PT48)</f>
        <v/>
      </c>
      <c r="BT47" s="256" t="str">
        <f>IF(ISBLANK(Výsledky!$QA$3),"",Výsledky!QA48)</f>
        <v/>
      </c>
      <c r="BU47" s="256" t="str">
        <f>IF(ISBLANK(Výsledky!$QH$3),"",Výsledky!QH48)</f>
        <v/>
      </c>
      <c r="BV47" s="256" t="str">
        <f>IF(ISBLANK(Výsledky!$QO$3),"",Výsledky!QO48)</f>
        <v/>
      </c>
      <c r="BW47" s="291" t="str">
        <f>IF(ISBLANK(Výsledky!$QV$3),"",Výsledky!QV48)</f>
        <v/>
      </c>
      <c r="BX47" s="49"/>
      <c r="BY47" s="122"/>
      <c r="BZ47" s="49"/>
      <c r="CA47" s="122"/>
      <c r="CB47" s="371"/>
      <c r="CC47" s="371"/>
      <c r="CD47" s="371"/>
      <c r="CE47" s="371"/>
      <c r="CF47" s="371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3.8">
      <c r="A48" s="1"/>
      <c r="B48" s="240" t="s">
        <v>135</v>
      </c>
      <c r="C48" s="53">
        <f>Tipy!A62</f>
        <v>25</v>
      </c>
      <c r="D48" s="242" t="str">
        <f>IF(Tipy!B62="","",Tipy!B62)</f>
        <v>Roman9YNWA</v>
      </c>
      <c r="E48" s="51">
        <f>SUM(F48:J48)</f>
        <v>990</v>
      </c>
      <c r="F48" s="246">
        <f>IF(ISBLANK(Výsledky!$I$3),"-",SUM(K48:O48,Q48,S48,U48,V48,X48,Z48,AB48,AC48,AE48:AG48,AI48,AK48:AM48,AP48,AS48:AU48,AW48,AY48,BB48,BD48,BG48:BJ48,BL48,BO48,BP48,BR48,BT48,BU48))</f>
        <v>620</v>
      </c>
      <c r="G48" s="267">
        <f>IF(ISBLANK(Výsledky!$AY$3),"-",SUM(P48,T48,W48,AA48,AD48,AH48,AV48,AX48,BC48,BE48,BK48,BM48,BQ48,BS48,BV48))</f>
        <v>190</v>
      </c>
      <c r="H48" s="268">
        <f>IF(ISBLANK(Výsledky!$BM$3),"-",SUM(R48,Y48,AJ48,AO48,AQ48,AZ48))</f>
        <v>180</v>
      </c>
      <c r="I48" s="247">
        <f>IF(ISBLANK(Výsledky!$GI$3),"-",SUM(AN48,AR48,BA48,BF48,BN48,BW48))</f>
        <v>0</v>
      </c>
      <c r="J48" s="262" t="str">
        <f>IF(ISBLANK(Výsledky!$I$3),"",Výsledky!I67)</f>
        <v>-</v>
      </c>
      <c r="K48" s="265">
        <f>IF(ISBLANK(Výsledky!$P$3),"",Výsledky!P68)</f>
        <v>40</v>
      </c>
      <c r="L48" s="266">
        <f>IF(ISBLANK(Výsledky!$W$3),"",Výsledky!W68)</f>
        <v>80</v>
      </c>
      <c r="M48" s="256">
        <f>IF(ISBLANK(Výsledky!$AD$3),"",Výsledky!AD68)</f>
        <v>20</v>
      </c>
      <c r="N48" s="256">
        <f>IF(ISBLANK(Výsledky!$AK$3),"",Výsledky!AK68)</f>
        <v>40</v>
      </c>
      <c r="O48" s="256">
        <f>IF(ISBLANK(Výsledky!$AR$3),"",Výsledky!AR68)</f>
        <v>50</v>
      </c>
      <c r="P48" s="256">
        <f>IF(ISBLANK(Výsledky!$AY$3),"",Výsledky!AY68)</f>
        <v>80</v>
      </c>
      <c r="Q48" s="256">
        <f>IF(ISBLANK(Výsledky!$BF$3),"",Výsledky!BF68)</f>
        <v>40</v>
      </c>
      <c r="R48" s="256">
        <f>IF(ISBLANK(Výsledky!$BM$3),"",Výsledky!BM68)</f>
        <v>80</v>
      </c>
      <c r="S48" s="256">
        <f>IF(ISBLANK(Výsledky!$BT$3),"",Výsledky!BT68)</f>
        <v>0</v>
      </c>
      <c r="T48" s="256">
        <f>IF(ISBLANK(Výsledky!$CA$3),"",Výsledky!CA68)</f>
        <v>70</v>
      </c>
      <c r="U48" s="256">
        <f>IF(ISBLANK(Výsledky!$CH$3),"",Výsledky!CH68)</f>
        <v>0</v>
      </c>
      <c r="V48" s="256">
        <f>IF(ISBLANK(Výsledky!$CO$3),"",Výsledky!CO68)</f>
        <v>40</v>
      </c>
      <c r="W48" s="256" t="str">
        <f>IF(ISBLANK(Výsledky!$CV$3),"",Výsledky!CV68)</f>
        <v>-</v>
      </c>
      <c r="X48" s="256">
        <f>IF(ISBLANK(Výsledky!$DC$3),"",Výsledky!DC68)</f>
        <v>80</v>
      </c>
      <c r="Y48" s="256">
        <f>IF(ISBLANK(Výsledky!$DJ$3),"",Výsledky!DJ68)</f>
        <v>30</v>
      </c>
      <c r="Z48" s="256">
        <f>IF(ISBLANK(Výsledky!$DQ$3),"",Výsledky!DQ68)</f>
        <v>0</v>
      </c>
      <c r="AA48" s="256">
        <f>IF(ISBLANK(Výsledky!$DX$3),"",Výsledky!DX68)</f>
        <v>0</v>
      </c>
      <c r="AB48" s="256">
        <f>IF(ISBLANK(Výsledky!$EE$3),"",Výsledky!EE68)</f>
        <v>50</v>
      </c>
      <c r="AC48" s="256">
        <f>IF(ISBLANK(Výsledky!$EL$3),"",Výsledky!EL68)</f>
        <v>30</v>
      </c>
      <c r="AD48" s="256">
        <f>IF(ISBLANK(Výsledky!$ES$3),"",Výsledky!ES68)</f>
        <v>40</v>
      </c>
      <c r="AE48" s="256" t="str">
        <f>IF(ISBLANK(Výsledky!$EZ$3),"",Výsledky!EZ68)</f>
        <v>-</v>
      </c>
      <c r="AF48" s="256">
        <f>IF(ISBLANK(Výsledky!$FG$3),"",Výsledky!FG68)</f>
        <v>20</v>
      </c>
      <c r="AG48" s="256" t="str">
        <f>IF(ISBLANK(Výsledky!$FN$3),"",Výsledky!FN68)</f>
        <v>-</v>
      </c>
      <c r="AH48" s="256">
        <f>IF(ISBLANK(Výsledky!$FU$3),"",Výsledky!FU68)</f>
        <v>0</v>
      </c>
      <c r="AI48" s="256" t="str">
        <f>IF(ISBLANK(Výsledky!$GB$3),"",Výsledky!GB68)</f>
        <v>-</v>
      </c>
      <c r="AJ48" s="256">
        <f>IF(ISBLANK(Výsledky!$GI$3),"",Výsledky!GI68)</f>
        <v>40</v>
      </c>
      <c r="AK48" s="256" t="str">
        <f>IF(ISBLANK(Výsledky!$GP$3),"",Výsledky!GP68)</f>
        <v>-</v>
      </c>
      <c r="AL48" s="256">
        <f>IF(ISBLANK(Výsledky!$GW$3),"",Výsledky!GW68)</f>
        <v>30</v>
      </c>
      <c r="AM48" s="256">
        <f>IF(ISBLANK(Výsledky!$HD$3),"",Výsledky!HD68)</f>
        <v>60</v>
      </c>
      <c r="AN48" s="256">
        <f>IF(ISBLANK(Výsledky!$HK$3),"",Výsledky!HK68)</f>
        <v>0</v>
      </c>
      <c r="AO48" s="256">
        <f>IF(ISBLANK(Výsledky!$HR$3),"",Výsledky!HR68)</f>
        <v>30</v>
      </c>
      <c r="AP48" s="256" t="str">
        <f>IF(ISBLANK(Výsledky!$HY$3),"",Výsledky!HY68)</f>
        <v>-</v>
      </c>
      <c r="AQ48" s="256" t="str">
        <f>IF(ISBLANK(Výsledky!$IF$3),"",Výsledky!IF68)</f>
        <v>-</v>
      </c>
      <c r="AR48" s="256" t="str">
        <f>IF(ISBLANK(Výsledky!$IM$3),"",Výsledky!IM68)</f>
        <v>-</v>
      </c>
      <c r="AS48" s="256">
        <f>IF(ISBLANK(Výsledky!$IT$3),"",Výsledky!IT68)</f>
        <v>40</v>
      </c>
      <c r="AT48" s="256" t="str">
        <f>IF(ISBLANK(Výsledky!$JA$3),"",Výsledky!JA68)</f>
        <v>-</v>
      </c>
      <c r="AU48" s="256" t="str">
        <f>IF(ISBLANK(Výsledky!$JH$3),"",Výsledky!JH68)</f>
        <v>-</v>
      </c>
      <c r="AV48" s="256" t="str">
        <f>IF(ISBLANK(Výsledky!$JO$3),"",Výsledky!JO68)</f>
        <v/>
      </c>
      <c r="AW48" s="256" t="str">
        <f>IF(ISBLANK(Výsledky!$JV$3),"",Výsledky!JV68)</f>
        <v>-</v>
      </c>
      <c r="AX48" s="256" t="str">
        <f>IF(ISBLANK(Výsledky!$KC$3),"",Výsledky!KC68)</f>
        <v/>
      </c>
      <c r="AY48" s="256" t="str">
        <f>IF(ISBLANK(Výsledky!$KJ$3),"",Výsledky!KJ68)</f>
        <v>-</v>
      </c>
      <c r="AZ48" s="256" t="str">
        <f>IF(ISBLANK(Výsledky!$KQ$3),"",Výsledky!KQ68)</f>
        <v>-</v>
      </c>
      <c r="BA48" s="256" t="str">
        <f>IF(ISBLANK(Výsledky!$KX$3),"",Výsledky!KX68)</f>
        <v/>
      </c>
      <c r="BB48" s="256" t="str">
        <f>IF(ISBLANK(Výsledky!$LE$3),"",Výsledky!LE68)</f>
        <v/>
      </c>
      <c r="BC48" s="256" t="str">
        <f>IF(ISBLANK(Výsledky!$LL$3),"",Výsledky!LL68)</f>
        <v/>
      </c>
      <c r="BD48" s="256" t="str">
        <f>IF(ISBLANK(Výsledky!$LS$3),"",Výsledky!LS68)</f>
        <v/>
      </c>
      <c r="BE48" s="256" t="str">
        <f>IF(ISBLANK(Výsledky!$LZ$3),"",Výsledky!LZ68)</f>
        <v/>
      </c>
      <c r="BF48" s="256" t="str">
        <f>IF(ISBLANK(Výsledky!$MG$3),"",Výsledky!MG68)</f>
        <v/>
      </c>
      <c r="BG48" s="256" t="str">
        <f>IF(ISBLANK(Výsledky!$MN$3),"",Výsledky!MN68)</f>
        <v/>
      </c>
      <c r="BH48" s="256" t="str">
        <f>IF(ISBLANK(Výsledky!$MU$3),"",Výsledky!MU68)</f>
        <v/>
      </c>
      <c r="BI48" s="256" t="str">
        <f>IF(ISBLANK(Výsledky!$NB$3),"",Výsledky!NB68)</f>
        <v/>
      </c>
      <c r="BJ48" s="256" t="str">
        <f>IF(ISBLANK(Výsledky!$NI$3),"",Výsledky!NI68)</f>
        <v/>
      </c>
      <c r="BK48" s="256" t="str">
        <f>IF(ISBLANK(Výsledky!$NP$3),"",Výsledky!NP68)</f>
        <v/>
      </c>
      <c r="BL48" s="256" t="str">
        <f>IF(ISBLANK(Výsledky!$NW$3),"",Výsledky!NW68)</f>
        <v/>
      </c>
      <c r="BM48" s="256" t="str">
        <f>IF(ISBLANK(Výsledky!$OD$3),"",Výsledky!OD68)</f>
        <v/>
      </c>
      <c r="BN48" s="256" t="str">
        <f>IF(ISBLANK(Výsledky!$OK$3),"",Výsledky!OK68)</f>
        <v/>
      </c>
      <c r="BO48" s="256" t="str">
        <f>IF(ISBLANK(Výsledky!$OR$3),"",Výsledky!OR68)</f>
        <v/>
      </c>
      <c r="BP48" s="256" t="str">
        <f>IF(ISBLANK(Výsledky!$OY$3),"",Výsledky!OY68)</f>
        <v/>
      </c>
      <c r="BQ48" s="256" t="str">
        <f>IF(ISBLANK(Výsledky!$PF$3),"",Výsledky!PF68)</f>
        <v/>
      </c>
      <c r="BR48" s="256" t="str">
        <f>IF(ISBLANK(Výsledky!$PM$3),"",Výsledky!PM68)</f>
        <v/>
      </c>
      <c r="BS48" s="256" t="str">
        <f>IF(ISBLANK(Výsledky!$PT$3),"",Výsledky!PT68)</f>
        <v/>
      </c>
      <c r="BT48" s="256" t="str">
        <f>IF(ISBLANK(Výsledky!$QA$3),"",Výsledky!QA68)</f>
        <v/>
      </c>
      <c r="BU48" s="256" t="str">
        <f>IF(ISBLANK(Výsledky!$QH$3),"",Výsledky!QH68)</f>
        <v/>
      </c>
      <c r="BV48" s="256" t="str">
        <f>IF(ISBLANK(Výsledky!$QO$3),"",Výsledky!QO68)</f>
        <v/>
      </c>
      <c r="BW48" s="291" t="str">
        <f>IF(ISBLANK(Výsledky!$QV$3),"",Výsledky!QV68)</f>
        <v/>
      </c>
      <c r="BX48" s="49"/>
      <c r="BY48" s="122"/>
      <c r="BZ48" s="49"/>
      <c r="CA48" s="122"/>
      <c r="CB48" s="371"/>
      <c r="CC48" s="371"/>
      <c r="CD48" s="371"/>
      <c r="CE48" s="371"/>
      <c r="CF48" s="371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3.8">
      <c r="A49" s="1"/>
      <c r="B49" s="240" t="s">
        <v>136</v>
      </c>
      <c r="C49" s="53">
        <f>Tipy!A11</f>
        <v>11</v>
      </c>
      <c r="D49" s="242" t="str">
        <f>IF(Tipy!B11="","",Tipy!B11)</f>
        <v>beardsley76</v>
      </c>
      <c r="E49" s="51">
        <f>SUM(F49:J49)</f>
        <v>930</v>
      </c>
      <c r="F49" s="246">
        <f>IF(ISBLANK(Výsledky!$I$3),"-",SUM(K49:O49,Q49,S49,U49,V49,X49,Z49,AB49,AC49,AE49:AG49,AI49,AK49:AM49,AP49,AS49:AU49,AW49,AY49,BB49,BD49,BG49:BJ49,BL49,BO49,BP49,BR49,BT49,BU49))</f>
        <v>650</v>
      </c>
      <c r="G49" s="267">
        <f>IF(ISBLANK(Výsledky!$AY$3),"-",SUM(P49,T49,W49,AA49,AD49,AH49,AV49,AX49,BC49,BE49,BK49,BM49,BQ49,BS49,BV49))</f>
        <v>150</v>
      </c>
      <c r="H49" s="268">
        <f>IF(ISBLANK(Výsledky!$BM$3),"-",SUM(R49,Y49,AJ49,AO49,AQ49,AZ49))</f>
        <v>90</v>
      </c>
      <c r="I49" s="247">
        <f>IF(ISBLANK(Výsledky!$GI$3),"-",SUM(AN49,AR49,BA49,BF49,BN49,BW49))</f>
        <v>40</v>
      </c>
      <c r="J49" s="262" t="str">
        <f>IF(ISBLANK(Výsledky!$I$3),"",Výsledky!I17)</f>
        <v>-</v>
      </c>
      <c r="K49" s="265">
        <f>IF(ISBLANK(Výsledky!$P$3),"",Výsledky!P17)</f>
        <v>0</v>
      </c>
      <c r="L49" s="266">
        <f>IF(ISBLANK(Výsledky!$W$3),"",Výsledky!W17)</f>
        <v>30</v>
      </c>
      <c r="M49" s="256" t="str">
        <f>IF(ISBLANK(Výsledky!$AD$3),"",Výsledky!AD17)</f>
        <v>-</v>
      </c>
      <c r="N49" s="256">
        <f>IF(ISBLANK(Výsledky!$AK$3),"",Výsledky!AK17)</f>
        <v>20</v>
      </c>
      <c r="O49" s="256">
        <f>IF(ISBLANK(Výsledky!$AR$3),"",Výsledky!AR17)</f>
        <v>30</v>
      </c>
      <c r="P49" s="256">
        <f>IF(ISBLANK(Výsledky!$AY$3),"",Výsledky!AY17)</f>
        <v>20</v>
      </c>
      <c r="Q49" s="256">
        <f>IF(ISBLANK(Výsledky!$BF$3),"",Výsledky!BF17)</f>
        <v>40</v>
      </c>
      <c r="R49" s="256">
        <f>IF(ISBLANK(Výsledky!$BM$3),"",Výsledky!BM17)</f>
        <v>60</v>
      </c>
      <c r="S49" s="256">
        <f>IF(ISBLANK(Výsledky!$BT$3),"",Výsledky!BT17)</f>
        <v>0</v>
      </c>
      <c r="T49" s="256">
        <f>IF(ISBLANK(Výsledky!$CA$3),"",Výsledky!CA17)</f>
        <v>30</v>
      </c>
      <c r="U49" s="256">
        <f>IF(ISBLANK(Výsledky!$CH$3),"",Výsledky!CH17)</f>
        <v>20</v>
      </c>
      <c r="V49" s="256">
        <f>IF(ISBLANK(Výsledky!$CO$3),"",Výsledky!CO17)</f>
        <v>30</v>
      </c>
      <c r="W49" s="256">
        <f>IF(ISBLANK(Výsledky!$CV$3),"",Výsledky!CV17)</f>
        <v>60</v>
      </c>
      <c r="X49" s="256">
        <f>IF(ISBLANK(Výsledky!$DC$3),"",Výsledky!DC17)</f>
        <v>60</v>
      </c>
      <c r="Y49" s="256">
        <f>IF(ISBLANK(Výsledky!$DJ$3),"",Výsledky!DJ17)</f>
        <v>30</v>
      </c>
      <c r="Z49" s="256">
        <f>IF(ISBLANK(Výsledky!$DQ$3),"",Výsledky!DQ17)</f>
        <v>0</v>
      </c>
      <c r="AA49" s="256" t="str">
        <f>IF(ISBLANK(Výsledky!$DX$3),"",Výsledky!DX17)</f>
        <v>-</v>
      </c>
      <c r="AB49" s="256" t="str">
        <f>IF(ISBLANK(Výsledky!$EE$3),"",Výsledky!EE17)</f>
        <v>-</v>
      </c>
      <c r="AC49" s="256">
        <f>IF(ISBLANK(Výsledky!$EL$3),"",Výsledky!EL17)</f>
        <v>0</v>
      </c>
      <c r="AD49" s="256">
        <f>IF(ISBLANK(Výsledky!$ES$3),"",Výsledky!ES17)</f>
        <v>30</v>
      </c>
      <c r="AE49" s="256">
        <f>IF(ISBLANK(Výsledky!$EZ$3),"",Výsledky!EZ17)</f>
        <v>40</v>
      </c>
      <c r="AF49" s="256">
        <f>IF(ISBLANK(Výsledky!$FG$3),"",Výsledky!FG17)</f>
        <v>20</v>
      </c>
      <c r="AG49" s="256">
        <f>IF(ISBLANK(Výsledky!$FN$3),"",Výsledky!FN17)</f>
        <v>60</v>
      </c>
      <c r="AH49" s="256">
        <f>IF(ISBLANK(Výsledky!$FU$3),"",Výsledky!FU17)</f>
        <v>10</v>
      </c>
      <c r="AI49" s="256">
        <f>IF(ISBLANK(Výsledky!$GB$3),"",Výsledky!GB17)</f>
        <v>0</v>
      </c>
      <c r="AJ49" s="256" t="str">
        <f>IF(ISBLANK(Výsledky!$GI$3),"",Výsledky!GI17)</f>
        <v>-</v>
      </c>
      <c r="AK49" s="256">
        <f>IF(ISBLANK(Výsledky!$GP$3),"",Výsledky!GP17)</f>
        <v>0</v>
      </c>
      <c r="AL49" s="256">
        <f>IF(ISBLANK(Výsledky!$GW$3),"",Výsledky!GW17)</f>
        <v>60</v>
      </c>
      <c r="AM49" s="256">
        <f>IF(ISBLANK(Výsledky!$HD$3),"",Výsledky!HD17)</f>
        <v>40</v>
      </c>
      <c r="AN49" s="256">
        <f>IF(ISBLANK(Výsledky!$HK$3),"",Výsledky!HK17)</f>
        <v>0</v>
      </c>
      <c r="AO49" s="256" t="str">
        <f>IF(ISBLANK(Výsledky!$HR$3),"",Výsledky!HR17)</f>
        <v>-</v>
      </c>
      <c r="AP49" s="256">
        <f>IF(ISBLANK(Výsledky!$HY$3),"",Výsledky!HY17)</f>
        <v>40</v>
      </c>
      <c r="AQ49" s="256">
        <f>IF(ISBLANK(Výsledky!$IF$3),"",Výsledky!IF17)</f>
        <v>0</v>
      </c>
      <c r="AR49" s="256">
        <f>IF(ISBLANK(Výsledky!$IM$3),"",Výsledky!IM17)</f>
        <v>40</v>
      </c>
      <c r="AS49" s="256">
        <f>IF(ISBLANK(Výsledky!$IT$3),"",Výsledky!IT17)</f>
        <v>60</v>
      </c>
      <c r="AT49" s="256">
        <f>IF(ISBLANK(Výsledky!$JA$3),"",Výsledky!JA17)</f>
        <v>0</v>
      </c>
      <c r="AU49" s="256">
        <f>IF(ISBLANK(Výsledky!$JH$3),"",Výsledky!JH17)</f>
        <v>40</v>
      </c>
      <c r="AV49" s="256" t="str">
        <f>IF(ISBLANK(Výsledky!$JO$3),"",Výsledky!JO17)</f>
        <v/>
      </c>
      <c r="AW49" s="256">
        <f>IF(ISBLANK(Výsledky!$JV$3),"",Výsledky!JV17)</f>
        <v>20</v>
      </c>
      <c r="AX49" s="256" t="str">
        <f>IF(ISBLANK(Výsledky!$KC$3),"",Výsledky!KC17)</f>
        <v/>
      </c>
      <c r="AY49" s="256">
        <f>IF(ISBLANK(Výsledky!$KJ$3),"",Výsledky!KJ17)</f>
        <v>40</v>
      </c>
      <c r="AZ49" s="256">
        <f>IF(ISBLANK(Výsledky!$KQ$3),"",Výsledky!KQ17)</f>
        <v>0</v>
      </c>
      <c r="BA49" s="256" t="str">
        <f>IF(ISBLANK(Výsledky!$KX$3),"",Výsledky!KX17)</f>
        <v/>
      </c>
      <c r="BB49" s="256" t="str">
        <f>IF(ISBLANK(Výsledky!$LE$3),"",Výsledky!LE17)</f>
        <v/>
      </c>
      <c r="BC49" s="256" t="str">
        <f>IF(ISBLANK(Výsledky!$LL$3),"",Výsledky!LL17)</f>
        <v/>
      </c>
      <c r="BD49" s="256" t="str">
        <f>IF(ISBLANK(Výsledky!$LS$3),"",Výsledky!LS17)</f>
        <v/>
      </c>
      <c r="BE49" s="256" t="str">
        <f>IF(ISBLANK(Výsledky!$LZ$3),"",Výsledky!LZ17)</f>
        <v/>
      </c>
      <c r="BF49" s="256" t="str">
        <f>IF(ISBLANK(Výsledky!$MG$3),"",Výsledky!MG17)</f>
        <v/>
      </c>
      <c r="BG49" s="256" t="str">
        <f>IF(ISBLANK(Výsledky!$MN$3),"",Výsledky!MN17)</f>
        <v/>
      </c>
      <c r="BH49" s="256" t="str">
        <f>IF(ISBLANK(Výsledky!$MU$3),"",Výsledky!MU17)</f>
        <v/>
      </c>
      <c r="BI49" s="256" t="str">
        <f>IF(ISBLANK(Výsledky!$NB$3),"",Výsledky!NB17)</f>
        <v/>
      </c>
      <c r="BJ49" s="256" t="str">
        <f>IF(ISBLANK(Výsledky!$NI$3),"",Výsledky!NI17)</f>
        <v/>
      </c>
      <c r="BK49" s="256" t="str">
        <f>IF(ISBLANK(Výsledky!$NP$3),"",Výsledky!NP17)</f>
        <v/>
      </c>
      <c r="BL49" s="256" t="str">
        <f>IF(ISBLANK(Výsledky!$NW$3),"",Výsledky!NW17)</f>
        <v/>
      </c>
      <c r="BM49" s="256" t="str">
        <f>IF(ISBLANK(Výsledky!$OD$3),"",Výsledky!OD17)</f>
        <v/>
      </c>
      <c r="BN49" s="256" t="str">
        <f>IF(ISBLANK(Výsledky!$OK$3),"",Výsledky!OK17)</f>
        <v/>
      </c>
      <c r="BO49" s="256" t="str">
        <f>IF(ISBLANK(Výsledky!$OR$3),"",Výsledky!OR17)</f>
        <v/>
      </c>
      <c r="BP49" s="256" t="str">
        <f>IF(ISBLANK(Výsledky!$OY$3),"",Výsledky!OY17)</f>
        <v/>
      </c>
      <c r="BQ49" s="256" t="str">
        <f>IF(ISBLANK(Výsledky!$PF$3),"",Výsledky!PF17)</f>
        <v/>
      </c>
      <c r="BR49" s="256" t="str">
        <f>IF(ISBLANK(Výsledky!$PM$3),"",Výsledky!PM17)</f>
        <v/>
      </c>
      <c r="BS49" s="256" t="str">
        <f>IF(ISBLANK(Výsledky!$PT$3),"",Výsledky!PT17)</f>
        <v/>
      </c>
      <c r="BT49" s="256" t="str">
        <f>IF(ISBLANK(Výsledky!$QA$3),"",Výsledky!QA17)</f>
        <v/>
      </c>
      <c r="BU49" s="256" t="str">
        <f>IF(ISBLANK(Výsledky!$QH$3),"",Výsledky!QH17)</f>
        <v/>
      </c>
      <c r="BV49" s="256" t="str">
        <f>IF(ISBLANK(Výsledky!$QO$3),"",Výsledky!QO17)</f>
        <v/>
      </c>
      <c r="BW49" s="291" t="str">
        <f>IF(ISBLANK(Výsledky!$QV$3),"",Výsledky!QV17)</f>
        <v/>
      </c>
      <c r="BX49" s="49"/>
      <c r="BY49" s="122"/>
      <c r="BZ49" s="49"/>
      <c r="CA49" s="122"/>
      <c r="CB49" s="371"/>
      <c r="CC49" s="371"/>
      <c r="CD49" s="371"/>
      <c r="CE49" s="371"/>
      <c r="CF49" s="371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3.8" hidden="1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>-</v>
      </c>
      <c r="AU50" s="256" t="str">
        <f>IF(ISBLANK(Výsledky!$JH$3),"",Výsledky!JH80)</f>
        <v>-</v>
      </c>
      <c r="AV50" s="256" t="str">
        <f>IF(ISBLANK(Výsledky!$JO$3),"",Výsledky!JO80)</f>
        <v/>
      </c>
      <c r="AW50" s="256" t="str">
        <f>IF(ISBLANK(Výsledky!$JV$3),"",Výsledky!JV80)</f>
        <v>-</v>
      </c>
      <c r="AX50" s="256" t="str">
        <f>IF(ISBLANK(Výsledky!$KC$3),"",Výsledky!KC80)</f>
        <v/>
      </c>
      <c r="AY50" s="256" t="str">
        <f>IF(ISBLANK(Výsledky!$KJ$3),"",Výsledky!KJ80)</f>
        <v>-</v>
      </c>
      <c r="AZ50" s="256" t="str">
        <f>IF(ISBLANK(Výsledky!$KQ$3),"",Výsledky!KQ80)</f>
        <v>-</v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1"/>
      <c r="CC50" s="371"/>
      <c r="CD50" s="371"/>
      <c r="CE50" s="371"/>
      <c r="CF50" s="371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3.8">
      <c r="A51" s="1"/>
      <c r="B51" s="240" t="s">
        <v>137</v>
      </c>
      <c r="C51" s="53">
        <f>Tipy!A67</f>
        <v>69</v>
      </c>
      <c r="D51" s="242" t="str">
        <f>IF(Tipy!B67="","",Tipy!B67)</f>
        <v>Striga</v>
      </c>
      <c r="E51" s="51">
        <f>SUM(F51:J51)</f>
        <v>880</v>
      </c>
      <c r="F51" s="246">
        <f>IF(ISBLANK(Výsledky!$I$3),"-",SUM(K51:O51,Q51,S51,U51,V51,X51,Z51,AB51,AC51,AE51:AG51,AI51,AK51:AM51,AP51,AS51:AU51,AW51,AY51,BB51,BD51,BG51:BJ51,BL51,BO51,BP51,BR51,BT51,BU51))</f>
        <v>650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60</v>
      </c>
      <c r="I51" s="247">
        <f>IF(ISBLANK(Výsledky!$GI$3),"-",SUM(AN51,AR51,BA51,BF51,BN51,BW51))</f>
        <v>20</v>
      </c>
      <c r="J51" s="262" t="str">
        <f>IF(ISBLANK(Výsledky!$I$3),"",Výsledky!I73)</f>
        <v>-</v>
      </c>
      <c r="K51" s="265">
        <f>IF(ISBLANK(Výsledky!$P$3),"",Výsledky!P73)</f>
        <v>0</v>
      </c>
      <c r="L51" s="266">
        <f>IF(ISBLANK(Výsledky!$W$3),"",Výsledky!W73)</f>
        <v>20</v>
      </c>
      <c r="M51" s="256">
        <f>IF(ISBLANK(Výsledky!$AD$3),"",Výsledky!AD73)</f>
        <v>10</v>
      </c>
      <c r="N51" s="256" t="str">
        <f>IF(ISBLANK(Výsledky!$AK$3),"",Výsledky!AK73)</f>
        <v>-</v>
      </c>
      <c r="O51" s="256">
        <f>IF(ISBLANK(Výsledky!$AR$3),"",Výsledky!AR73)</f>
        <v>30</v>
      </c>
      <c r="P51" s="256" t="str">
        <f>IF(ISBLANK(Výsledky!$AY$3),"",Výsledky!AY73)</f>
        <v>-</v>
      </c>
      <c r="Q51" s="256">
        <f>IF(ISBLANK(Výsledky!$BF$3),"",Výsledky!BF73)</f>
        <v>40</v>
      </c>
      <c r="R51" s="256" t="str">
        <f>IF(ISBLANK(Výsledky!$BM$3),"",Výsledky!BM73)</f>
        <v>-</v>
      </c>
      <c r="S51" s="256">
        <f>IF(ISBLANK(Výsledky!$BT$3),"",Výsledky!BT73)</f>
        <v>0</v>
      </c>
      <c r="T51" s="256">
        <f>IF(ISBLANK(Výsledky!$CA$3),"",Výsledky!CA73)</f>
        <v>20</v>
      </c>
      <c r="U51" s="256">
        <f>IF(ISBLANK(Výsledky!$CH$3),"",Výsledky!CH73)</f>
        <v>60</v>
      </c>
      <c r="V51" s="256">
        <f>IF(ISBLANK(Výsledky!$CO$3),"",Výsledky!CO73)</f>
        <v>80</v>
      </c>
      <c r="W51" s="256">
        <f>IF(ISBLANK(Výsledky!$CV$3),"",Výsledky!CV73)</f>
        <v>60</v>
      </c>
      <c r="X51" s="256">
        <f>IF(ISBLANK(Výsledky!$DC$3),"",Výsledky!DC73)</f>
        <v>30</v>
      </c>
      <c r="Y51" s="256">
        <f>IF(ISBLANK(Výsledky!$DJ$3),"",Výsledky!DJ73)</f>
        <v>20</v>
      </c>
      <c r="Z51" s="256">
        <f>IF(ISBLANK(Výsledky!$DQ$3),"",Výsledky!DQ73)</f>
        <v>0</v>
      </c>
      <c r="AA51" s="256">
        <f>IF(ISBLANK(Výsledky!$DX$3),"",Výsledky!DX73)</f>
        <v>0</v>
      </c>
      <c r="AB51" s="256">
        <f>IF(ISBLANK(Výsledky!$EE$3),"",Výsledky!EE73)</f>
        <v>70</v>
      </c>
      <c r="AC51" s="256">
        <f>IF(ISBLANK(Výsledky!$EL$3),"",Výsledky!EL73)</f>
        <v>60</v>
      </c>
      <c r="AD51" s="256">
        <f>IF(ISBLANK(Výsledky!$ES$3),"",Výsledky!ES73)</f>
        <v>40</v>
      </c>
      <c r="AE51" s="256">
        <f>IF(ISBLANK(Výsledky!$EZ$3),"",Výsledky!EZ73)</f>
        <v>20</v>
      </c>
      <c r="AF51" s="256">
        <f>IF(ISBLANK(Výsledky!$FG$3),"",Výsledky!FG73)</f>
        <v>20</v>
      </c>
      <c r="AG51" s="256">
        <f>IF(ISBLANK(Výsledky!$FN$3),"",Výsledky!FN73)</f>
        <v>80</v>
      </c>
      <c r="AH51" s="256">
        <f>IF(ISBLANK(Výsledky!$FU$3),"",Výsledky!FU73)</f>
        <v>30</v>
      </c>
      <c r="AI51" s="256">
        <f>IF(ISBLANK(Výsledky!$GB$3),"",Výsledky!GB73)</f>
        <v>0</v>
      </c>
      <c r="AJ51" s="256">
        <f>IF(ISBLANK(Výsledky!$GI$3),"",Výsledky!GI73)</f>
        <v>20</v>
      </c>
      <c r="AK51" s="256">
        <f>IF(ISBLANK(Výsledky!$GP$3),"",Výsledky!GP73)</f>
        <v>0</v>
      </c>
      <c r="AL51" s="256">
        <f>IF(ISBLANK(Výsledky!$GW$3),"",Výsledky!GW73)</f>
        <v>30</v>
      </c>
      <c r="AM51" s="256">
        <f>IF(ISBLANK(Výsledky!$HD$3),"",Výsledky!HD73)</f>
        <v>60</v>
      </c>
      <c r="AN51" s="256">
        <f>IF(ISBLANK(Výsledky!$HK$3),"",Výsledky!HK73)</f>
        <v>20</v>
      </c>
      <c r="AO51" s="256">
        <f>IF(ISBLANK(Výsledky!$HR$3),"",Výsledky!HR73)</f>
        <v>20</v>
      </c>
      <c r="AP51" s="256" t="str">
        <f>IF(ISBLANK(Výsledky!$HY$3),"",Výsledky!HY73)</f>
        <v>-</v>
      </c>
      <c r="AQ51" s="256">
        <f>IF(ISBLANK(Výsledky!$IF$3),"",Výsledky!IF73)</f>
        <v>0</v>
      </c>
      <c r="AR51" s="256" t="str">
        <f>IF(ISBLANK(Výsledky!$IM$3),"",Výsledky!IM73)</f>
        <v>-</v>
      </c>
      <c r="AS51" s="256">
        <f>IF(ISBLANK(Výsledky!$IT$3),"",Výsledky!IT73)</f>
        <v>40</v>
      </c>
      <c r="AT51" s="256">
        <f>IF(ISBLANK(Výsledky!$JA$3),"",Výsledky!JA73)</f>
        <v>0</v>
      </c>
      <c r="AU51" s="256" t="str">
        <f>IF(ISBLANK(Výsledky!$JH$3),"",Výsledky!JH73)</f>
        <v>-</v>
      </c>
      <c r="AV51" s="256" t="str">
        <f>IF(ISBLANK(Výsledky!$JO$3),"",Výsledky!JO73)</f>
        <v/>
      </c>
      <c r="AW51" s="256" t="str">
        <f>IF(ISBLANK(Výsledky!$JV$3),"",Výsledky!JV73)</f>
        <v>-</v>
      </c>
      <c r="AX51" s="256" t="str">
        <f>IF(ISBLANK(Výsledky!$KC$3),"",Výsledky!KC73)</f>
        <v/>
      </c>
      <c r="AY51" s="256" t="str">
        <f>IF(ISBLANK(Výsledky!$KJ$3),"",Výsledky!KJ73)</f>
        <v>-</v>
      </c>
      <c r="AZ51" s="256" t="str">
        <f>IF(ISBLANK(Výsledky!$KQ$3),"",Výsledky!KQ73)</f>
        <v>-</v>
      </c>
      <c r="BA51" s="256" t="str">
        <f>IF(ISBLANK(Výsledky!$KX$3),"",Výsledky!KX73)</f>
        <v/>
      </c>
      <c r="BB51" s="256" t="str">
        <f>IF(ISBLANK(Výsledky!$LE$3),"",Výsledky!LE73)</f>
        <v/>
      </c>
      <c r="BC51" s="256" t="str">
        <f>IF(ISBLANK(Výsledky!$LL$3),"",Výsledky!LL73)</f>
        <v/>
      </c>
      <c r="BD51" s="256" t="str">
        <f>IF(ISBLANK(Výsledky!$LS$3),"",Výsledky!LS73)</f>
        <v/>
      </c>
      <c r="BE51" s="256" t="str">
        <f>IF(ISBLANK(Výsledky!$LZ$3),"",Výsledky!LZ73)</f>
        <v/>
      </c>
      <c r="BF51" s="256" t="str">
        <f>IF(ISBLANK(Výsledky!$MG$3),"",Výsledky!MG73)</f>
        <v/>
      </c>
      <c r="BG51" s="256" t="str">
        <f>IF(ISBLANK(Výsledky!$MN$3),"",Výsledky!MN73)</f>
        <v/>
      </c>
      <c r="BH51" s="256" t="str">
        <f>IF(ISBLANK(Výsledky!$MU$3),"",Výsledky!MU73)</f>
        <v/>
      </c>
      <c r="BI51" s="256" t="str">
        <f>IF(ISBLANK(Výsledky!$NB$3),"",Výsledky!NB73)</f>
        <v/>
      </c>
      <c r="BJ51" s="256" t="str">
        <f>IF(ISBLANK(Výsledky!$NI$3),"",Výsledky!NI73)</f>
        <v/>
      </c>
      <c r="BK51" s="256" t="str">
        <f>IF(ISBLANK(Výsledky!$NP$3),"",Výsledky!NP73)</f>
        <v/>
      </c>
      <c r="BL51" s="256" t="str">
        <f>IF(ISBLANK(Výsledky!$NW$3),"",Výsledky!NW73)</f>
        <v/>
      </c>
      <c r="BM51" s="256" t="str">
        <f>IF(ISBLANK(Výsledky!$OD$3),"",Výsledky!OD73)</f>
        <v/>
      </c>
      <c r="BN51" s="256" t="str">
        <f>IF(ISBLANK(Výsledky!$OK$3),"",Výsledky!OK73)</f>
        <v/>
      </c>
      <c r="BO51" s="256" t="str">
        <f>IF(ISBLANK(Výsledky!$OR$3),"",Výsledky!OR73)</f>
        <v/>
      </c>
      <c r="BP51" s="256" t="str">
        <f>IF(ISBLANK(Výsledky!$OY$3),"",Výsledky!OY73)</f>
        <v/>
      </c>
      <c r="BQ51" s="256" t="str">
        <f>IF(ISBLANK(Výsledky!$PF$3),"",Výsledky!PF73)</f>
        <v/>
      </c>
      <c r="BR51" s="256" t="str">
        <f>IF(ISBLANK(Výsledky!$PM$3),"",Výsledky!PM73)</f>
        <v/>
      </c>
      <c r="BS51" s="256" t="str">
        <f>IF(ISBLANK(Výsledky!$PT$3),"",Výsledky!PT73)</f>
        <v/>
      </c>
      <c r="BT51" s="256" t="str">
        <f>IF(ISBLANK(Výsledky!$QA$3),"",Výsledky!QA73)</f>
        <v/>
      </c>
      <c r="BU51" s="256" t="str">
        <f>IF(ISBLANK(Výsledky!$QH$3),"",Výsledky!QH73)</f>
        <v/>
      </c>
      <c r="BV51" s="256" t="str">
        <f>IF(ISBLANK(Výsledky!$QO$3),"",Výsledky!QO73)</f>
        <v/>
      </c>
      <c r="BW51" s="291" t="str">
        <f>IF(ISBLANK(Výsledky!$QV$3),"",Výsledky!QV73)</f>
        <v/>
      </c>
      <c r="BX51" s="49"/>
      <c r="BY51" s="122"/>
      <c r="BZ51" s="49"/>
      <c r="CA51" s="122"/>
      <c r="CB51" s="371"/>
      <c r="CC51" s="371"/>
      <c r="CD51" s="371"/>
      <c r="CE51" s="371"/>
      <c r="CF51" s="371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3.8">
      <c r="A52" s="1"/>
      <c r="B52" s="240" t="s">
        <v>138</v>
      </c>
      <c r="C52" s="53">
        <f>Tipy!A31</f>
        <v>51</v>
      </c>
      <c r="D52" s="242" t="str">
        <f>IF(Tipy!B31="","",Tipy!B31)</f>
        <v>kwop</v>
      </c>
      <c r="E52" s="51">
        <f>SUM(F52:J52)</f>
        <v>870</v>
      </c>
      <c r="F52" s="246">
        <f>IF(ISBLANK(Výsledky!$I$3),"-",SUM(K52:O52,Q52,S52,U52,V52,X52,Z52,AB52,AC52,AE52:AG52,AI52,AK52:AM52,AP52,AS52:AU52,AW52,AY52,BB52,BD52,BG52:BJ52,BL52,BO52,BP52,BR52,BT52,BU52))</f>
        <v>430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190</v>
      </c>
      <c r="I52" s="247">
        <f>IF(ISBLANK(Výsledky!$GI$3),"-",SUM(AN52,AR52,BA52,BF52,BN52,BW52))</f>
        <v>70</v>
      </c>
      <c r="J52" s="262" t="str">
        <f>IF(ISBLANK(Výsledky!$I$3),"",Výsledky!I37)</f>
        <v>-</v>
      </c>
      <c r="K52" s="265">
        <f>IF(ISBLANK(Výsledky!$P$3),"",Výsledky!P37)</f>
        <v>40</v>
      </c>
      <c r="L52" s="266">
        <f>IF(ISBLANK(Výsledky!$W$3),"",Výsledky!W37)</f>
        <v>20</v>
      </c>
      <c r="M52" s="256" t="str">
        <f>IF(ISBLANK(Výsledky!$AD$3),"",Výsledky!AD37)</f>
        <v>-</v>
      </c>
      <c r="N52" s="256">
        <f>IF(ISBLANK(Výsledky!$AK$3),"",Výsledky!AK37)</f>
        <v>0</v>
      </c>
      <c r="O52" s="256">
        <f>IF(ISBLANK(Výsledky!$AR$3),"",Výsledky!AR37)</f>
        <v>30</v>
      </c>
      <c r="P52" s="256">
        <f>IF(ISBLANK(Výsledky!$AY$3),"",Výsledky!AY37)</f>
        <v>50</v>
      </c>
      <c r="Q52" s="256">
        <f>IF(ISBLANK(Výsledky!$BF$3),"",Výsledky!BF37)</f>
        <v>50</v>
      </c>
      <c r="R52" s="256">
        <f>IF(ISBLANK(Výsledky!$BM$3),"",Výsledky!BM37)</f>
        <v>70</v>
      </c>
      <c r="S52" s="256">
        <f>IF(ISBLANK(Výsledky!$BT$3),"",Výsledky!BT37)</f>
        <v>0</v>
      </c>
      <c r="T52" s="256" t="str">
        <f>IF(ISBLANK(Výsledky!$CA$3),"",Výsledky!CA37)</f>
        <v>-</v>
      </c>
      <c r="U52" s="256">
        <f>IF(ISBLANK(Výsledky!$CH$3),"",Výsledky!CH37)</f>
        <v>0</v>
      </c>
      <c r="V52" s="256">
        <f>IF(ISBLANK(Výsledky!$CO$3),"",Výsledky!CO37)</f>
        <v>40</v>
      </c>
      <c r="W52" s="256">
        <f>IF(ISBLANK(Výsledky!$CV$3),"",Výsledky!CV37)</f>
        <v>20</v>
      </c>
      <c r="X52" s="256">
        <f>IF(ISBLANK(Výsledky!$DC$3),"",Výsledky!DC37)</f>
        <v>40</v>
      </c>
      <c r="Y52" s="256">
        <f>IF(ISBLANK(Výsledky!$DJ$3),"",Výsledky!DJ37)</f>
        <v>20</v>
      </c>
      <c r="Z52" s="256">
        <f>IF(ISBLANK(Výsledky!$DQ$3),"",Výsledky!DQ37)</f>
        <v>0</v>
      </c>
      <c r="AA52" s="256">
        <f>IF(ISBLANK(Výsledky!$DX$3),"",Výsledky!DX37)</f>
        <v>0</v>
      </c>
      <c r="AB52" s="256">
        <f>IF(ISBLANK(Výsledky!$EE$3),"",Výsledky!EE37)</f>
        <v>50</v>
      </c>
      <c r="AC52" s="256" t="str">
        <f>IF(ISBLANK(Výsledky!$EL$3),"",Výsledky!EL37)</f>
        <v>-</v>
      </c>
      <c r="AD52" s="256">
        <f>IF(ISBLANK(Výsledky!$ES$3),"",Výsledky!ES37)</f>
        <v>50</v>
      </c>
      <c r="AE52" s="256">
        <f>IF(ISBLANK(Výsledky!$EZ$3),"",Výsledky!EZ37)</f>
        <v>20</v>
      </c>
      <c r="AF52" s="256">
        <f>IF(ISBLANK(Výsledky!$FG$3),"",Výsledky!FG37)</f>
        <v>40</v>
      </c>
      <c r="AG52" s="256" t="str">
        <f>IF(ISBLANK(Výsledky!$FN$3),"",Výsledky!FN37)</f>
        <v>-</v>
      </c>
      <c r="AH52" s="256">
        <f>IF(ISBLANK(Výsledky!$FU$3),"",Výsledky!FU37)</f>
        <v>60</v>
      </c>
      <c r="AI52" s="256" t="str">
        <f>IF(ISBLANK(Výsledky!$GB$3),"",Výsledky!GB37)</f>
        <v>-</v>
      </c>
      <c r="AJ52" s="256">
        <f>IF(ISBLANK(Výsledky!$GI$3),"",Výsledky!GI37)</f>
        <v>20</v>
      </c>
      <c r="AK52" s="256" t="str">
        <f>IF(ISBLANK(Výsledky!$GP$3),"",Výsledky!GP37)</f>
        <v>-</v>
      </c>
      <c r="AL52" s="256">
        <f>IF(ISBLANK(Výsledky!$GW$3),"",Výsledky!GW37)</f>
        <v>20</v>
      </c>
      <c r="AM52" s="256" t="str">
        <f>IF(ISBLANK(Výsledky!$HD$3),"",Výsledky!HD37)</f>
        <v>-</v>
      </c>
      <c r="AN52" s="256" t="str">
        <f>IF(ISBLANK(Výsledky!$HK$3),"",Výsledky!HK37)</f>
        <v>-</v>
      </c>
      <c r="AO52" s="256">
        <f>IF(ISBLANK(Výsledky!$HR$3),"",Výsledky!HR37)</f>
        <v>80</v>
      </c>
      <c r="AP52" s="256">
        <f>IF(ISBLANK(Výsledky!$HY$3),"",Výsledky!HY37)</f>
        <v>0</v>
      </c>
      <c r="AQ52" s="256">
        <f>IF(ISBLANK(Výsledky!$IF$3),"",Výsledky!IF37)</f>
        <v>0</v>
      </c>
      <c r="AR52" s="256">
        <f>IF(ISBLANK(Výsledky!$IM$3),"",Výsledky!IM37)</f>
        <v>70</v>
      </c>
      <c r="AS52" s="256">
        <f>IF(ISBLANK(Výsledky!$IT$3),"",Výsledky!IT37)</f>
        <v>30</v>
      </c>
      <c r="AT52" s="256">
        <f>IF(ISBLANK(Výsledky!$JA$3),"",Výsledky!JA37)</f>
        <v>0</v>
      </c>
      <c r="AU52" s="256" t="str">
        <f>IF(ISBLANK(Výsledky!$JH$3),"",Výsledky!JH37)</f>
        <v>-</v>
      </c>
      <c r="AV52" s="256" t="str">
        <f>IF(ISBLANK(Výsledky!$JO$3),"",Výsledky!JO37)</f>
        <v/>
      </c>
      <c r="AW52" s="256" t="str">
        <f>IF(ISBLANK(Výsledky!$JV$3),"",Výsledky!JV37)</f>
        <v>-</v>
      </c>
      <c r="AX52" s="256" t="str">
        <f>IF(ISBLANK(Výsledky!$KC$3),"",Výsledky!KC37)</f>
        <v/>
      </c>
      <c r="AY52" s="256">
        <f>IF(ISBLANK(Výsledky!$KJ$3),"",Výsledky!KJ37)</f>
        <v>50</v>
      </c>
      <c r="AZ52" s="256">
        <f>IF(ISBLANK(Výsledky!$KQ$3),"",Výsledky!KQ37)</f>
        <v>0</v>
      </c>
      <c r="BA52" s="256" t="str">
        <f>IF(ISBLANK(Výsledky!$KX$3),"",Výsledky!KX37)</f>
        <v/>
      </c>
      <c r="BB52" s="256" t="str">
        <f>IF(ISBLANK(Výsledky!$LE$3),"",Výsledky!LE37)</f>
        <v/>
      </c>
      <c r="BC52" s="256" t="str">
        <f>IF(ISBLANK(Výsledky!$LL$3),"",Výsledky!LL37)</f>
        <v/>
      </c>
      <c r="BD52" s="256" t="str">
        <f>IF(ISBLANK(Výsledky!$LS$3),"",Výsledky!LS37)</f>
        <v/>
      </c>
      <c r="BE52" s="256" t="str">
        <f>IF(ISBLANK(Výsledky!$LZ$3),"",Výsledky!LZ37)</f>
        <v/>
      </c>
      <c r="BF52" s="256" t="str">
        <f>IF(ISBLANK(Výsledky!$MG$3),"",Výsledky!MG37)</f>
        <v/>
      </c>
      <c r="BG52" s="256" t="str">
        <f>IF(ISBLANK(Výsledky!$MN$3),"",Výsledky!MN37)</f>
        <v/>
      </c>
      <c r="BH52" s="256" t="str">
        <f>IF(ISBLANK(Výsledky!$MU$3),"",Výsledky!MU37)</f>
        <v/>
      </c>
      <c r="BI52" s="256" t="str">
        <f>IF(ISBLANK(Výsledky!$NB$3),"",Výsledky!NB37)</f>
        <v/>
      </c>
      <c r="BJ52" s="256" t="str">
        <f>IF(ISBLANK(Výsledky!$NI$3),"",Výsledky!NI37)</f>
        <v/>
      </c>
      <c r="BK52" s="256" t="str">
        <f>IF(ISBLANK(Výsledky!$NP$3),"",Výsledky!NP37)</f>
        <v/>
      </c>
      <c r="BL52" s="256" t="str">
        <f>IF(ISBLANK(Výsledky!$NW$3),"",Výsledky!NW37)</f>
        <v/>
      </c>
      <c r="BM52" s="256" t="str">
        <f>IF(ISBLANK(Výsledky!$OD$3),"",Výsledky!OD37)</f>
        <v/>
      </c>
      <c r="BN52" s="256" t="str">
        <f>IF(ISBLANK(Výsledky!$OK$3),"",Výsledky!OK37)</f>
        <v/>
      </c>
      <c r="BO52" s="256" t="str">
        <f>IF(ISBLANK(Výsledky!$OR$3),"",Výsledky!OR37)</f>
        <v/>
      </c>
      <c r="BP52" s="256" t="str">
        <f>IF(ISBLANK(Výsledky!$OY$3),"",Výsledky!OY37)</f>
        <v/>
      </c>
      <c r="BQ52" s="256" t="str">
        <f>IF(ISBLANK(Výsledky!$PF$3),"",Výsledky!PF37)</f>
        <v/>
      </c>
      <c r="BR52" s="256" t="str">
        <f>IF(ISBLANK(Výsledky!$PM$3),"",Výsledky!PM37)</f>
        <v/>
      </c>
      <c r="BS52" s="256" t="str">
        <f>IF(ISBLANK(Výsledky!$PT$3),"",Výsledky!PT37)</f>
        <v/>
      </c>
      <c r="BT52" s="256" t="str">
        <f>IF(ISBLANK(Výsledky!$QA$3),"",Výsledky!QA37)</f>
        <v/>
      </c>
      <c r="BU52" s="256" t="str">
        <f>IF(ISBLANK(Výsledky!$QH$3),"",Výsledky!QH37)</f>
        <v/>
      </c>
      <c r="BV52" s="256" t="str">
        <f>IF(ISBLANK(Výsledky!$QO$3),"",Výsledky!QO37)</f>
        <v/>
      </c>
      <c r="BW52" s="291" t="str">
        <f>IF(ISBLANK(Výsledky!$QV$3),"",Výsledky!QV37)</f>
        <v/>
      </c>
      <c r="BX52" s="122"/>
      <c r="BY52" s="122"/>
      <c r="BZ52" s="49"/>
      <c r="CA52" s="122"/>
      <c r="CB52" s="371"/>
      <c r="CC52" s="371"/>
      <c r="CD52" s="371"/>
      <c r="CE52" s="371"/>
      <c r="CF52" s="371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3.8">
      <c r="A53" s="1"/>
      <c r="B53" s="240" t="s">
        <v>139</v>
      </c>
      <c r="C53" s="53">
        <f>Tipy!A73</f>
        <v>41</v>
      </c>
      <c r="D53" s="242" t="str">
        <f>IF(Tipy!B73="","",Tipy!B73)</f>
        <v>Viliam Virgala</v>
      </c>
      <c r="E53" s="51">
        <f>SUM(F53:J53)</f>
        <v>860</v>
      </c>
      <c r="F53" s="246">
        <f>IF(ISBLANK(Výsledky!$I$3),"-",SUM(K53:O53,Q53,S53,U53,V53,X53,Z53,AB53,AC53,AE53:AG53,AI53,AK53:AM53,AP53,AS53:AU53,AW53,AY53,BB53,BD53,BG53:BJ53,BL53,BO53,BP53,BR53,BT53,BU53))</f>
        <v>510</v>
      </c>
      <c r="G53" s="267">
        <f>IF(ISBLANK(Výsledky!$AY$3),"-",SUM(P53,T53,W53,AA53,AD53,AH53,AV53,AX53,BC53,BE53,BK53,BM53,BQ53,BS53,BV53))</f>
        <v>110</v>
      </c>
      <c r="H53" s="268">
        <f>IF(ISBLANK(Výsledky!$BM$3),"-",SUM(R53,Y53,AJ53,AO53,AQ53,AZ53))</f>
        <v>120</v>
      </c>
      <c r="I53" s="247">
        <f>IF(ISBLANK(Výsledky!$GI$3),"-",SUM(AN53,AR53,BA53,BF53,BN53,BW53))</f>
        <v>120</v>
      </c>
      <c r="J53" s="262" t="str">
        <f>IF(ISBLANK(Výsledky!$I$3),"",Výsledky!I77)</f>
        <v>-</v>
      </c>
      <c r="K53" s="265">
        <f>IF(ISBLANK(Výsledky!$P$3),"",Výsledky!P79)</f>
        <v>0</v>
      </c>
      <c r="L53" s="266">
        <f>IF(ISBLANK(Výsledky!$W$3),"",Výsledky!W79)</f>
        <v>20</v>
      </c>
      <c r="M53" s="256">
        <f>IF(ISBLANK(Výsledky!$AD$3),"",Výsledky!AD79)</f>
        <v>60</v>
      </c>
      <c r="N53" s="256">
        <f>IF(ISBLANK(Výsledky!$AK$3),"",Výsledky!AK79)</f>
        <v>20</v>
      </c>
      <c r="O53" s="256">
        <f>IF(ISBLANK(Výsledky!$AR$3),"",Výsledky!AR79)</f>
        <v>40</v>
      </c>
      <c r="P53" s="256">
        <f>IF(ISBLANK(Výsledky!$AY$3),"",Výsledky!AY79)</f>
        <v>40</v>
      </c>
      <c r="Q53" s="256">
        <f>IF(ISBLANK(Výsledky!$BF$3),"",Výsledky!BF79)</f>
        <v>60</v>
      </c>
      <c r="R53" s="256">
        <f>IF(ISBLANK(Výsledky!$BM$3),"",Výsledky!BM79)</f>
        <v>20</v>
      </c>
      <c r="S53" s="256">
        <f>IF(ISBLANK(Výsledky!$BT$3),"",Výsledky!BT79)</f>
        <v>0</v>
      </c>
      <c r="T53" s="256">
        <f>IF(ISBLANK(Výsledky!$CA$3),"",Výsledky!CA79)</f>
        <v>30</v>
      </c>
      <c r="U53" s="256">
        <f>IF(ISBLANK(Výsledky!$CH$3),"",Výsledky!CH79)</f>
        <v>0</v>
      </c>
      <c r="V53" s="256">
        <f>IF(ISBLANK(Výsledky!$CO$3),"",Výsledky!CO79)</f>
        <v>30</v>
      </c>
      <c r="W53" s="256">
        <f>IF(ISBLANK(Výsledky!$CV$3),"",Výsledky!CV79)</f>
        <v>40</v>
      </c>
      <c r="X53" s="256">
        <f>IF(ISBLANK(Výsledky!$DC$3),"",Výsledky!DC79)</f>
        <v>40</v>
      </c>
      <c r="Y53" s="256">
        <f>IF(ISBLANK(Výsledky!$DJ$3),"",Výsledky!DJ79)</f>
        <v>60</v>
      </c>
      <c r="Z53" s="256">
        <f>IF(ISBLANK(Výsledky!$DQ$3),"",Výsledky!DQ79)</f>
        <v>0</v>
      </c>
      <c r="AA53" s="256" t="str">
        <f>IF(ISBLANK(Výsledky!$DX$3),"",Výsledky!DX79)</f>
        <v>-</v>
      </c>
      <c r="AB53" s="256" t="str">
        <f>IF(ISBLANK(Výsledky!$EE$3),"",Výsledky!EE79)</f>
        <v>-</v>
      </c>
      <c r="AC53" s="256" t="str">
        <f>IF(ISBLANK(Výsledky!$EL$3),"",Výsledky!EL79)</f>
        <v>-</v>
      </c>
      <c r="AD53" s="256" t="str">
        <f>IF(ISBLANK(Výsledky!$ES$3),"",Výsledky!ES79)</f>
        <v>-</v>
      </c>
      <c r="AE53" s="256" t="str">
        <f>IF(ISBLANK(Výsledky!$EZ$3),"",Výsledky!EZ79)</f>
        <v>-</v>
      </c>
      <c r="AF53" s="256" t="str">
        <f>IF(ISBLANK(Výsledky!$FG$3),"",Výsledky!FG79)</f>
        <v>-</v>
      </c>
      <c r="AG53" s="256" t="str">
        <f>IF(ISBLANK(Výsledky!$FN$3),"",Výsledky!FN79)</f>
        <v>-</v>
      </c>
      <c r="AH53" s="256" t="str">
        <f>IF(ISBLANK(Výsledky!$FU$3),"",Výsledky!FU79)</f>
        <v>-</v>
      </c>
      <c r="AI53" s="256" t="str">
        <f>IF(ISBLANK(Výsledky!$GB$3),"",Výsledky!GB79)</f>
        <v>-</v>
      </c>
      <c r="AJ53" s="256" t="str">
        <f>IF(ISBLANK(Výsledky!$GI$3),"",Výsledky!GI79)</f>
        <v>-</v>
      </c>
      <c r="AK53" s="256" t="str">
        <f>IF(ISBLANK(Výsledky!$GP$3),"",Výsledky!GP79)</f>
        <v>-</v>
      </c>
      <c r="AL53" s="256" t="str">
        <f>IF(ISBLANK(Výsledky!$GW$3),"",Výsledky!GW79)</f>
        <v>-</v>
      </c>
      <c r="AM53" s="256">
        <f>IF(ISBLANK(Výsledky!$HD$3),"",Výsledky!HD79)</f>
        <v>80</v>
      </c>
      <c r="AN53" s="256">
        <f>IF(ISBLANK(Výsledky!$HK$3),"",Výsledky!HK79)</f>
        <v>30</v>
      </c>
      <c r="AO53" s="256">
        <f>IF(ISBLANK(Výsledky!$HR$3),"",Výsledky!HR79)</f>
        <v>40</v>
      </c>
      <c r="AP53" s="256">
        <f>IF(ISBLANK(Výsledky!$HY$3),"",Výsledky!HY79)</f>
        <v>40</v>
      </c>
      <c r="AQ53" s="256">
        <f>IF(ISBLANK(Výsledky!$IF$3),"",Výsledky!IF79)</f>
        <v>0</v>
      </c>
      <c r="AR53" s="256">
        <f>IF(ISBLANK(Výsledky!$IM$3),"",Výsledky!IM79)</f>
        <v>90</v>
      </c>
      <c r="AS53" s="256">
        <f>IF(ISBLANK(Výsledky!$IT$3),"",Výsledky!IT79)</f>
        <v>20</v>
      </c>
      <c r="AT53" s="256">
        <f>IF(ISBLANK(Výsledky!$JA$3),"",Výsledky!JA79)</f>
        <v>0</v>
      </c>
      <c r="AU53" s="256">
        <f>IF(ISBLANK(Výsledky!$JH$3),"",Výsledky!JH79)</f>
        <v>40</v>
      </c>
      <c r="AV53" s="256" t="str">
        <f>IF(ISBLANK(Výsledky!$JO$3),"",Výsledky!JO79)</f>
        <v/>
      </c>
      <c r="AW53" s="256">
        <f>IF(ISBLANK(Výsledky!$JV$3),"",Výsledky!JV79)</f>
        <v>20</v>
      </c>
      <c r="AX53" s="256" t="str">
        <f>IF(ISBLANK(Výsledky!$KC$3),"",Výsledky!KC79)</f>
        <v/>
      </c>
      <c r="AY53" s="256">
        <f>IF(ISBLANK(Výsledky!$KJ$3),"",Výsledky!KJ79)</f>
        <v>40</v>
      </c>
      <c r="AZ53" s="256">
        <f>IF(ISBLANK(Výsledky!$KQ$3),"",Výsledky!KQ79)</f>
        <v>0</v>
      </c>
      <c r="BA53" s="256" t="str">
        <f>IF(ISBLANK(Výsledky!$KX$3),"",Výsledky!KX79)</f>
        <v/>
      </c>
      <c r="BB53" s="256" t="str">
        <f>IF(ISBLANK(Výsledky!$LE$3),"",Výsledky!LE79)</f>
        <v/>
      </c>
      <c r="BC53" s="256" t="str">
        <f>IF(ISBLANK(Výsledky!$LL$3),"",Výsledky!LL79)</f>
        <v/>
      </c>
      <c r="BD53" s="256" t="str">
        <f>IF(ISBLANK(Výsledky!$LS$3),"",Výsledky!LS79)</f>
        <v/>
      </c>
      <c r="BE53" s="256" t="str">
        <f>IF(ISBLANK(Výsledky!$LZ$3),"",Výsledky!LZ79)</f>
        <v/>
      </c>
      <c r="BF53" s="256" t="str">
        <f>IF(ISBLANK(Výsledky!$MG$3),"",Výsledky!MG79)</f>
        <v/>
      </c>
      <c r="BG53" s="256" t="str">
        <f>IF(ISBLANK(Výsledky!$MN$3),"",Výsledky!MN79)</f>
        <v/>
      </c>
      <c r="BH53" s="256" t="str">
        <f>IF(ISBLANK(Výsledky!$MU$3),"",Výsledky!MU79)</f>
        <v/>
      </c>
      <c r="BI53" s="256" t="str">
        <f>IF(ISBLANK(Výsledky!$NB$3),"",Výsledky!NB79)</f>
        <v/>
      </c>
      <c r="BJ53" s="256" t="str">
        <f>IF(ISBLANK(Výsledky!$NI$3),"",Výsledky!NI79)</f>
        <v/>
      </c>
      <c r="BK53" s="256" t="str">
        <f>IF(ISBLANK(Výsledky!$NP$3),"",Výsledky!NP79)</f>
        <v/>
      </c>
      <c r="BL53" s="256" t="str">
        <f>IF(ISBLANK(Výsledky!$NW$3),"",Výsledky!NW79)</f>
        <v/>
      </c>
      <c r="BM53" s="256" t="str">
        <f>IF(ISBLANK(Výsledky!$OD$3),"",Výsledky!OD79)</f>
        <v/>
      </c>
      <c r="BN53" s="256" t="str">
        <f>IF(ISBLANK(Výsledky!$OK$3),"",Výsledky!OK79)</f>
        <v/>
      </c>
      <c r="BO53" s="256" t="str">
        <f>IF(ISBLANK(Výsledky!$OR$3),"",Výsledky!OR79)</f>
        <v/>
      </c>
      <c r="BP53" s="256" t="str">
        <f>IF(ISBLANK(Výsledky!$OY$3),"",Výsledky!OY79)</f>
        <v/>
      </c>
      <c r="BQ53" s="256" t="str">
        <f>IF(ISBLANK(Výsledky!$PF$3),"",Výsledky!PF79)</f>
        <v/>
      </c>
      <c r="BR53" s="256" t="str">
        <f>IF(ISBLANK(Výsledky!$PM$3),"",Výsledky!PM79)</f>
        <v/>
      </c>
      <c r="BS53" s="256" t="str">
        <f>IF(ISBLANK(Výsledky!$PT$3),"",Výsledky!PT79)</f>
        <v/>
      </c>
      <c r="BT53" s="256" t="str">
        <f>IF(ISBLANK(Výsledky!$QA$3),"",Výsledky!QA79)</f>
        <v/>
      </c>
      <c r="BU53" s="256" t="str">
        <f>IF(ISBLANK(Výsledky!$QH$3),"",Výsledky!QH79)</f>
        <v/>
      </c>
      <c r="BV53" s="256" t="str">
        <f>IF(ISBLANK(Výsledky!$QO$3),"",Výsledky!QO79)</f>
        <v/>
      </c>
      <c r="BW53" s="291" t="str">
        <f>IF(ISBLANK(Výsledky!$QV$3),"",Výsledky!QV79)</f>
        <v/>
      </c>
      <c r="BX53" s="49"/>
      <c r="BY53" s="122"/>
      <c r="BZ53" s="49"/>
      <c r="CA53" s="122"/>
      <c r="CB53" s="371"/>
      <c r="CC53" s="371"/>
      <c r="CD53" s="371"/>
      <c r="CE53" s="371"/>
      <c r="CF53" s="371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3.8">
      <c r="A54" s="1"/>
      <c r="B54" s="240" t="s">
        <v>140</v>
      </c>
      <c r="C54" s="53">
        <f>Tipy!A30</f>
        <v>38</v>
      </c>
      <c r="D54" s="242" t="str">
        <f>IF(Tipy!B30="","",Tipy!B30)</f>
        <v>Kouba</v>
      </c>
      <c r="E54" s="51">
        <f>SUM(F54:J54)</f>
        <v>830</v>
      </c>
      <c r="F54" s="246">
        <f>IF(ISBLANK(Výsledky!$I$3),"-",SUM(K54:O54,Q54,S54,U54,V54,X54,Z54,AB54,AC54,AE54:AG54,AI54,AK54:AM54,AP54,AS54:AU54,AW54,AY54,BB54,BD54,BG54:BJ54,BL54,BO54,BP54,BR54,BT54,BU54))</f>
        <v>450</v>
      </c>
      <c r="G54" s="267">
        <f>IF(ISBLANK(Výsledky!$AY$3),"-",SUM(P54,T54,W54,AA54,AD54,AH54,AV54,AX54,BC54,BE54,BK54,BM54,BQ54,BS54,BV54))</f>
        <v>150</v>
      </c>
      <c r="H54" s="268">
        <f>IF(ISBLANK(Výsledky!$BM$3),"-",SUM(R54,Y54,AJ54,AO54,AQ54,AZ54))</f>
        <v>190</v>
      </c>
      <c r="I54" s="247">
        <f>IF(ISBLANK(Výsledky!$GI$3),"-",SUM(AN54,AR54,BA54,BF54,BN54,BW54))</f>
        <v>40</v>
      </c>
      <c r="J54" s="262" t="str">
        <f>IF(ISBLANK(Výsledky!$I$3),"",Výsledky!I36)</f>
        <v>-</v>
      </c>
      <c r="K54" s="265">
        <f>IF(ISBLANK(Výsledky!$P$3),"",Výsledky!P36)</f>
        <v>20</v>
      </c>
      <c r="L54" s="266" t="str">
        <f>IF(ISBLANK(Výsledky!$W$3),"",Výsledky!W36)</f>
        <v>-</v>
      </c>
      <c r="M54" s="256">
        <f>IF(ISBLANK(Výsledky!$AD$3),"",Výsledky!AD36)</f>
        <v>60</v>
      </c>
      <c r="N54" s="256" t="str">
        <f>IF(ISBLANK(Výsledky!$AK$3),"",Výsledky!AK36)</f>
        <v>-</v>
      </c>
      <c r="O54" s="256">
        <f>IF(ISBLANK(Výsledky!$AR$3),"",Výsledky!AR36)</f>
        <v>50</v>
      </c>
      <c r="P54" s="256" t="str">
        <f>IF(ISBLANK(Výsledky!$AY$3),"",Výsledky!AY36)</f>
        <v>-</v>
      </c>
      <c r="Q54" s="256" t="str">
        <f>IF(ISBLANK(Výsledky!$BF$3),"",Výsledky!BF36)</f>
        <v>-</v>
      </c>
      <c r="R54" s="256" t="str">
        <f>IF(ISBLANK(Výsledky!$BM$3),"",Výsledky!BM36)</f>
        <v>-</v>
      </c>
      <c r="S54" s="256" t="str">
        <f>IF(ISBLANK(Výsledky!$BT$3),"",Výsledky!BT36)</f>
        <v>-</v>
      </c>
      <c r="T54" s="256">
        <f>IF(ISBLANK(Výsledky!$CA$3),"",Výsledky!CA36)</f>
        <v>50</v>
      </c>
      <c r="U54" s="256" t="str">
        <f>IF(ISBLANK(Výsledky!$CH$3),"",Výsledky!CH36)</f>
        <v>-</v>
      </c>
      <c r="V54" s="256">
        <f>IF(ISBLANK(Výsledky!$CO$3),"",Výsledky!CO36)</f>
        <v>70</v>
      </c>
      <c r="W54" s="256">
        <f>IF(ISBLANK(Výsledky!$CV$3),"",Výsledky!CV36)</f>
        <v>40</v>
      </c>
      <c r="X54" s="256" t="str">
        <f>IF(ISBLANK(Výsledky!$DC$3),"",Výsledky!DC36)</f>
        <v>-</v>
      </c>
      <c r="Y54" s="256">
        <f>IF(ISBLANK(Výsledky!$DJ$3),"",Výsledky!DJ36)</f>
        <v>50</v>
      </c>
      <c r="Z54" s="256">
        <f>IF(ISBLANK(Výsledky!$DQ$3),"",Výsledky!DQ36)</f>
        <v>0</v>
      </c>
      <c r="AA54" s="256" t="str">
        <f>IF(ISBLANK(Výsledky!$DX$3),"",Výsledky!DX36)</f>
        <v>-</v>
      </c>
      <c r="AB54" s="256">
        <f>IF(ISBLANK(Výsledky!$EE$3),"",Výsledky!EE36)</f>
        <v>40</v>
      </c>
      <c r="AC54" s="256" t="str">
        <f>IF(ISBLANK(Výsledky!$EL$3),"",Výsledky!EL36)</f>
        <v>-</v>
      </c>
      <c r="AD54" s="256">
        <f>IF(ISBLANK(Výsledky!$ES$3),"",Výsledky!ES36)</f>
        <v>40</v>
      </c>
      <c r="AE54" s="256" t="str">
        <f>IF(ISBLANK(Výsledky!$EZ$3),"",Výsledky!EZ36)</f>
        <v>-</v>
      </c>
      <c r="AF54" s="256">
        <f>IF(ISBLANK(Výsledky!$FG$3),"",Výsledky!FG36)</f>
        <v>30</v>
      </c>
      <c r="AG54" s="256" t="str">
        <f>IF(ISBLANK(Výsledky!$FN$3),"",Výsledky!FN36)</f>
        <v>-</v>
      </c>
      <c r="AH54" s="256">
        <f>IF(ISBLANK(Výsledky!$FU$3),"",Výsledky!FU36)</f>
        <v>20</v>
      </c>
      <c r="AI54" s="256" t="str">
        <f>IF(ISBLANK(Výsledky!$GB$3),"",Výsledky!GB36)</f>
        <v>-</v>
      </c>
      <c r="AJ54" s="256">
        <f>IF(ISBLANK(Výsledky!$GI$3),"",Výsledky!GI36)</f>
        <v>40</v>
      </c>
      <c r="AK54" s="256">
        <f>IF(ISBLANK(Výsledky!$GP$3),"",Výsledky!GP36)</f>
        <v>10</v>
      </c>
      <c r="AL54" s="256">
        <f>IF(ISBLANK(Výsledky!$GW$3),"",Výsledky!GW36)</f>
        <v>30</v>
      </c>
      <c r="AM54" s="256">
        <f>IF(ISBLANK(Výsledky!$HD$3),"",Výsledky!HD36)</f>
        <v>60</v>
      </c>
      <c r="AN54" s="256">
        <f>IF(ISBLANK(Výsledky!$HK$3),"",Výsledky!HK36)</f>
        <v>0</v>
      </c>
      <c r="AO54" s="256">
        <f>IF(ISBLANK(Výsledky!$HR$3),"",Výsledky!HR36)</f>
        <v>80</v>
      </c>
      <c r="AP54" s="256">
        <f>IF(ISBLANK(Výsledky!$HY$3),"",Výsledky!HY36)</f>
        <v>40</v>
      </c>
      <c r="AQ54" s="256">
        <f>IF(ISBLANK(Výsledky!$IF$3),"",Výsledky!IF36)</f>
        <v>20</v>
      </c>
      <c r="AR54" s="256">
        <f>IF(ISBLANK(Výsledky!$IM$3),"",Výsledky!IM36)</f>
        <v>40</v>
      </c>
      <c r="AS54" s="256">
        <f>IF(ISBLANK(Výsledky!$IT$3),"",Výsledky!IT36)</f>
        <v>40</v>
      </c>
      <c r="AT54" s="256">
        <f>IF(ISBLANK(Výsledky!$JA$3),"",Výsledky!JA36)</f>
        <v>0</v>
      </c>
      <c r="AU54" s="256" t="str">
        <f>IF(ISBLANK(Výsledky!$JH$3),"",Výsledky!JH36)</f>
        <v>-</v>
      </c>
      <c r="AV54" s="256" t="str">
        <f>IF(ISBLANK(Výsledky!$JO$3),"",Výsledky!JO36)</f>
        <v/>
      </c>
      <c r="AW54" s="256" t="str">
        <f>IF(ISBLANK(Výsledky!$JV$3),"",Výsledky!JV36)</f>
        <v>-</v>
      </c>
      <c r="AX54" s="256" t="str">
        <f>IF(ISBLANK(Výsledky!$KC$3),"",Výsledky!KC36)</f>
        <v/>
      </c>
      <c r="AY54" s="256" t="str">
        <f>IF(ISBLANK(Výsledky!$KJ$3),"",Výsledky!KJ36)</f>
        <v>-</v>
      </c>
      <c r="AZ54" s="256" t="str">
        <f>IF(ISBLANK(Výsledky!$KQ$3),"",Výsledky!KQ36)</f>
        <v>-</v>
      </c>
      <c r="BA54" s="256" t="str">
        <f>IF(ISBLANK(Výsledky!$KX$3),"",Výsledky!KX36)</f>
        <v/>
      </c>
      <c r="BB54" s="256" t="str">
        <f>IF(ISBLANK(Výsledky!$LE$3),"",Výsledky!LE36)</f>
        <v/>
      </c>
      <c r="BC54" s="256" t="str">
        <f>IF(ISBLANK(Výsledky!$LL$3),"",Výsledky!LL36)</f>
        <v/>
      </c>
      <c r="BD54" s="256" t="str">
        <f>IF(ISBLANK(Výsledky!$LS$3),"",Výsledky!LS36)</f>
        <v/>
      </c>
      <c r="BE54" s="256" t="str">
        <f>IF(ISBLANK(Výsledky!$LZ$3),"",Výsledky!LZ36)</f>
        <v/>
      </c>
      <c r="BF54" s="256" t="str">
        <f>IF(ISBLANK(Výsledky!$MG$3),"",Výsledky!MG36)</f>
        <v/>
      </c>
      <c r="BG54" s="256" t="str">
        <f>IF(ISBLANK(Výsledky!$MN$3),"",Výsledky!MN36)</f>
        <v/>
      </c>
      <c r="BH54" s="256" t="str">
        <f>IF(ISBLANK(Výsledky!$MU$3),"",Výsledky!MU36)</f>
        <v/>
      </c>
      <c r="BI54" s="256" t="str">
        <f>IF(ISBLANK(Výsledky!$NB$3),"",Výsledky!NB36)</f>
        <v/>
      </c>
      <c r="BJ54" s="256" t="str">
        <f>IF(ISBLANK(Výsledky!$NI$3),"",Výsledky!NI36)</f>
        <v/>
      </c>
      <c r="BK54" s="256" t="str">
        <f>IF(ISBLANK(Výsledky!$NP$3),"",Výsledky!NP36)</f>
        <v/>
      </c>
      <c r="BL54" s="256" t="str">
        <f>IF(ISBLANK(Výsledky!$NW$3),"",Výsledky!NW36)</f>
        <v/>
      </c>
      <c r="BM54" s="256" t="str">
        <f>IF(ISBLANK(Výsledky!$OD$3),"",Výsledky!OD36)</f>
        <v/>
      </c>
      <c r="BN54" s="256" t="str">
        <f>IF(ISBLANK(Výsledky!$OK$3),"",Výsledky!OK36)</f>
        <v/>
      </c>
      <c r="BO54" s="256" t="str">
        <f>IF(ISBLANK(Výsledky!$OR$3),"",Výsledky!OR36)</f>
        <v/>
      </c>
      <c r="BP54" s="256" t="str">
        <f>IF(ISBLANK(Výsledky!$OY$3),"",Výsledky!OY36)</f>
        <v/>
      </c>
      <c r="BQ54" s="256" t="str">
        <f>IF(ISBLANK(Výsledky!$PF$3),"",Výsledky!PF36)</f>
        <v/>
      </c>
      <c r="BR54" s="256" t="str">
        <f>IF(ISBLANK(Výsledky!$PM$3),"",Výsledky!PM36)</f>
        <v/>
      </c>
      <c r="BS54" s="256" t="str">
        <f>IF(ISBLANK(Výsledky!$PT$3),"",Výsledky!PT36)</f>
        <v/>
      </c>
      <c r="BT54" s="256" t="str">
        <f>IF(ISBLANK(Výsledky!$QA$3),"",Výsledky!QA36)</f>
        <v/>
      </c>
      <c r="BU54" s="256" t="str">
        <f>IF(ISBLANK(Výsledky!$QH$3),"",Výsledky!QH36)</f>
        <v/>
      </c>
      <c r="BV54" s="256" t="str">
        <f>IF(ISBLANK(Výsledky!$QO$3),"",Výsledky!QO36)</f>
        <v/>
      </c>
      <c r="BW54" s="291" t="str">
        <f>IF(ISBLANK(Výsledky!$QV$3),"",Výsledky!QV36)</f>
        <v/>
      </c>
      <c r="BX54" s="49"/>
      <c r="BY54" s="122"/>
      <c r="BZ54" s="49"/>
      <c r="CA54" s="122"/>
      <c r="CB54" s="371"/>
      <c r="CC54" s="371"/>
      <c r="CD54" s="371"/>
      <c r="CE54" s="371"/>
      <c r="CF54" s="371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4.4" thickBot="1">
      <c r="A55" s="1"/>
      <c r="B55" s="394" t="s">
        <v>141</v>
      </c>
      <c r="C55" s="408">
        <f>Tipy!A15</f>
        <v>66</v>
      </c>
      <c r="D55" s="243" t="str">
        <f>IF(Tipy!B15="","",Tipy!B15)</f>
        <v>Cyro</v>
      </c>
      <c r="E55" s="52">
        <f>SUM(F55:J55)</f>
        <v>720</v>
      </c>
      <c r="F55" s="248">
        <f>IF(ISBLANK(Výsledky!$I$3),"-",SUM(K55:O55,Q55,S55,U55,V55,X55,Z55,AB55,AC55,AE55:AG55,AI55,AK55:AM55,AP55,AS55:AU55,AW55,AY55,BB55,BD55,BG55:BJ55,BL55,BO55,BP55,BR55,BT55,BU55))</f>
        <v>400</v>
      </c>
      <c r="G55" s="270">
        <f>IF(ISBLANK(Výsledky!$AY$3),"-",SUM(P55,T55,W55,AA55,AD55,AH55,AV55,AX55,BC55,BE55,BK55,BM55,BQ55,BS55,BV55))</f>
        <v>180</v>
      </c>
      <c r="H55" s="272">
        <f>IF(ISBLANK(Výsledky!$BM$3),"-",SUM(R55,Y55,AJ55,AO55,AQ55,AZ55))</f>
        <v>140</v>
      </c>
      <c r="I55" s="249">
        <f>IF(ISBLANK(Výsledky!$GI$3),"-",SUM(AN55,AR55,BA55,BF55,BN55,BW55))</f>
        <v>0</v>
      </c>
      <c r="J55" s="263" t="str">
        <f>IF(ISBLANK(Výsledky!$I$3),"",Výsledky!I21)</f>
        <v>-</v>
      </c>
      <c r="K55" s="364">
        <f>IF(ISBLANK(Výsledky!$P$3),"",Výsledky!P21)</f>
        <v>20</v>
      </c>
      <c r="L55" s="365">
        <f>IF(ISBLANK(Výsledky!$W$3),"",Výsledky!W21)</f>
        <v>80</v>
      </c>
      <c r="M55" s="366">
        <f>IF(ISBLANK(Výsledky!$AD$3),"",Výsledky!AD21)</f>
        <v>50</v>
      </c>
      <c r="N55" s="366">
        <f>IF(ISBLANK(Výsledky!$AK$3),"",Výsledky!AK21)</f>
        <v>60</v>
      </c>
      <c r="O55" s="366" t="str">
        <f>IF(ISBLANK(Výsledky!$AR$3),"",Výsledky!AR21)</f>
        <v>-</v>
      </c>
      <c r="P55" s="366">
        <f>IF(ISBLANK(Výsledky!$AY$3),"",Výsledky!AY21)</f>
        <v>20</v>
      </c>
      <c r="Q55" s="366" t="str">
        <f>IF(ISBLANK(Výsledky!$BF$3),"",Výsledky!BF21)</f>
        <v>-</v>
      </c>
      <c r="R55" s="366" t="str">
        <f>IF(ISBLANK(Výsledky!$BM$3),"",Výsledky!BM21)</f>
        <v>-</v>
      </c>
      <c r="S55" s="366" t="str">
        <f>IF(ISBLANK(Výsledky!$BT$3),"",Výsledky!BT21)</f>
        <v>-</v>
      </c>
      <c r="T55" s="366">
        <f>IF(ISBLANK(Výsledky!$CA$3),"",Výsledky!CA21)</f>
        <v>60</v>
      </c>
      <c r="U55" s="366">
        <f>IF(ISBLANK(Výsledky!$CH$3),"",Výsledky!CH21)</f>
        <v>0</v>
      </c>
      <c r="V55" s="366">
        <f>IF(ISBLANK(Výsledky!$CO$3),"",Výsledky!CO21)</f>
        <v>30</v>
      </c>
      <c r="W55" s="366">
        <f>IF(ISBLANK(Výsledky!$CV$3),"",Výsledky!CV21)</f>
        <v>40</v>
      </c>
      <c r="X55" s="366">
        <f>IF(ISBLANK(Výsledky!$DC$3),"",Výsledky!DC21)</f>
        <v>70</v>
      </c>
      <c r="Y55" s="366">
        <f>IF(ISBLANK(Výsledky!$DJ$3),"",Výsledky!DJ21)</f>
        <v>80</v>
      </c>
      <c r="Z55" s="366">
        <f>IF(ISBLANK(Výsledky!$DQ$3),"",Výsledky!DQ21)</f>
        <v>0</v>
      </c>
      <c r="AA55" s="366">
        <f>IF(ISBLANK(Výsledky!$DX$3),"",Výsledky!DX21)</f>
        <v>20</v>
      </c>
      <c r="AB55" s="366">
        <f>IF(ISBLANK(Výsledky!$EE$3),"",Výsledky!EE21)</f>
        <v>20</v>
      </c>
      <c r="AC55" s="366" t="str">
        <f>IF(ISBLANK(Výsledky!$EL$3),"",Výsledky!EL21)</f>
        <v>-</v>
      </c>
      <c r="AD55" s="366">
        <f>IF(ISBLANK(Výsledky!$ES$3),"",Výsledky!ES21)</f>
        <v>40</v>
      </c>
      <c r="AE55" s="366">
        <f>IF(ISBLANK(Výsledky!$EZ$3),"",Výsledky!EZ21)</f>
        <v>20</v>
      </c>
      <c r="AF55" s="366" t="str">
        <f>IF(ISBLANK(Výsledky!$FG$3),"",Výsledky!FG21)</f>
        <v>-</v>
      </c>
      <c r="AG55" s="366">
        <f>IF(ISBLANK(Výsledky!$FN$3),"",Výsledky!FN21)</f>
        <v>50</v>
      </c>
      <c r="AH55" s="366" t="str">
        <f>IF(ISBLANK(Výsledky!$FU$3),"",Výsledky!FU21)</f>
        <v>-</v>
      </c>
      <c r="AI55" s="366">
        <f>IF(ISBLANK(Výsledky!$GB$3),"",Výsledky!GB21)</f>
        <v>0</v>
      </c>
      <c r="AJ55" s="366" t="str">
        <f>IF(ISBLANK(Výsledky!$GI$3),"",Výsledky!GI21)</f>
        <v>-</v>
      </c>
      <c r="AK55" s="366">
        <f>IF(ISBLANK(Výsledky!$GP$3),"",Výsledky!GP21)</f>
        <v>0</v>
      </c>
      <c r="AL55" s="366" t="str">
        <f>IF(ISBLANK(Výsledky!$GW$3),"",Výsledky!GW21)</f>
        <v>-</v>
      </c>
      <c r="AM55" s="366" t="str">
        <f>IF(ISBLANK(Výsledky!$HD$3),"",Výsledky!HD21)</f>
        <v>-</v>
      </c>
      <c r="AN55" s="366" t="str">
        <f>IF(ISBLANK(Výsledky!$HK$3),"",Výsledky!HK21)</f>
        <v>-</v>
      </c>
      <c r="AO55" s="366">
        <f>IF(ISBLANK(Výsledky!$HR$3),"",Výsledky!HR21)</f>
        <v>60</v>
      </c>
      <c r="AP55" s="366" t="str">
        <f>IF(ISBLANK(Výsledky!$HY$3),"",Výsledky!HY21)</f>
        <v>-</v>
      </c>
      <c r="AQ55" s="366" t="str">
        <f>IF(ISBLANK(Výsledky!$IF$3),"",Výsledky!IF21)</f>
        <v>-</v>
      </c>
      <c r="AR55" s="366" t="str">
        <f>IF(ISBLANK(Výsledky!$IM$3),"",Výsledky!IM21)</f>
        <v>-</v>
      </c>
      <c r="AS55" s="366" t="str">
        <f>IF(ISBLANK(Výsledky!$IT$3),"",Výsledky!IT21)</f>
        <v>-</v>
      </c>
      <c r="AT55" s="366" t="str">
        <f>IF(ISBLANK(Výsledky!$JA$3),"",Výsledky!JA21)</f>
        <v>-</v>
      </c>
      <c r="AU55" s="366" t="str">
        <f>IF(ISBLANK(Výsledky!$JH$3),"",Výsledky!JH21)</f>
        <v>-</v>
      </c>
      <c r="AV55" s="366" t="str">
        <f>IF(ISBLANK(Výsledky!$JO$3),"",Výsledky!JO21)</f>
        <v/>
      </c>
      <c r="AW55" s="366" t="str">
        <f>IF(ISBLANK(Výsledky!$JV$3),"",Výsledky!JV21)</f>
        <v>-</v>
      </c>
      <c r="AX55" s="256" t="str">
        <f>IF(ISBLANK(Výsledky!$KC$3),"",Výsledky!KC21)</f>
        <v/>
      </c>
      <c r="AY55" s="256" t="str">
        <f>IF(ISBLANK(Výsledky!$KJ$3),"",Výsledky!KJ21)</f>
        <v>-</v>
      </c>
      <c r="AZ55" s="256" t="str">
        <f>IF(ISBLANK(Výsledky!$KQ$3),"",Výsledky!KQ21)</f>
        <v>-</v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1"/>
      <c r="CC55" s="371"/>
      <c r="CD55" s="371"/>
      <c r="CE55" s="371"/>
      <c r="CF55" s="371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3.8" hidden="1">
      <c r="A56" s="1"/>
      <c r="B56" s="393" t="s">
        <v>319</v>
      </c>
      <c r="C56" s="382">
        <f>Tipy!A70</f>
        <v>56</v>
      </c>
      <c r="D56" s="383" t="str">
        <f>IF(Tipy!B70="","",Tipy!B70)</f>
        <v>Šutr</v>
      </c>
      <c r="E56" s="384">
        <f t="shared" ref="E56:E57" si="26"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385" t="str">
        <f>IF(ISBLANK(Výsledky!$I$3),"",Výsledky!I75)</f>
        <v>-</v>
      </c>
      <c r="K56" s="386">
        <f>IF(ISBLANK(Výsledky!$P$3),"",Výsledky!P76)</f>
        <v>20</v>
      </c>
      <c r="L56" s="266">
        <f>IF(ISBLANK(Výsledky!$W$3),"",Výsledky!W76)</f>
        <v>80</v>
      </c>
      <c r="M56" s="266">
        <f>IF(ISBLANK(Výsledky!$AD$3),"",Výsledky!AD76)</f>
        <v>0</v>
      </c>
      <c r="N56" s="266">
        <f>IF(ISBLANK(Výsledky!$AK$3),"",Výsledky!AK76)</f>
        <v>0</v>
      </c>
      <c r="O56" s="266" t="str">
        <f>IF(ISBLANK(Výsledky!$AR$3),"",Výsledky!AR76)</f>
        <v>-</v>
      </c>
      <c r="P56" s="266">
        <f>IF(ISBLANK(Výsledky!$AY$3),"",Výsledky!AY76)</f>
        <v>50</v>
      </c>
      <c r="Q56" s="266">
        <f>IF(ISBLANK(Výsledky!$BF$3),"",Výsledky!BF76)</f>
        <v>50</v>
      </c>
      <c r="R56" s="266" t="str">
        <f>IF(ISBLANK(Výsledky!$BM$3),"",Výsledky!BM76)</f>
        <v>-</v>
      </c>
      <c r="S56" s="266">
        <f>IF(ISBLANK(Výsledky!$BT$3),"",Výsledky!BT76)</f>
        <v>0</v>
      </c>
      <c r="T56" s="266">
        <f>IF(ISBLANK(Výsledky!$CA$3),"",Výsledky!CA76)</f>
        <v>20</v>
      </c>
      <c r="U56" s="266">
        <f>IF(ISBLANK(Výsledky!$CH$3),"",Výsledky!CH76)</f>
        <v>30</v>
      </c>
      <c r="V56" s="266">
        <f>IF(ISBLANK(Výsledky!$CO$3),"",Výsledky!CO76)</f>
        <v>80</v>
      </c>
      <c r="W56" s="266">
        <f>IF(ISBLANK(Výsledky!$CV$3),"",Výsledky!CV76)</f>
        <v>50</v>
      </c>
      <c r="X56" s="266" t="str">
        <f>IF(ISBLANK(Výsledky!$DC$3),"",Výsledky!DC76)</f>
        <v>-</v>
      </c>
      <c r="Y56" s="266">
        <f>IF(ISBLANK(Výsledky!$DJ$3),"",Výsledky!DJ76)</f>
        <v>100</v>
      </c>
      <c r="Z56" s="266">
        <f>IF(ISBLANK(Výsledky!$DQ$3),"",Výsledky!DQ76)</f>
        <v>0</v>
      </c>
      <c r="AA56" s="266" t="str">
        <f>IF(ISBLANK(Výsledky!$DX$3),"",Výsledky!DX76)</f>
        <v>-</v>
      </c>
      <c r="AB56" s="266" t="str">
        <f>IF(ISBLANK(Výsledky!$EE$3),"",Výsledky!EE76)</f>
        <v>-</v>
      </c>
      <c r="AC56" s="266" t="str">
        <f>IF(ISBLANK(Výsledky!$EL$3),"",Výsledky!EL76)</f>
        <v>-</v>
      </c>
      <c r="AD56" s="266" t="str">
        <f>IF(ISBLANK(Výsledky!$ES$3),"",Výsledky!ES76)</f>
        <v>-</v>
      </c>
      <c r="AE56" s="266" t="str">
        <f>IF(ISBLANK(Výsledky!$EZ$3),"",Výsledky!EZ76)</f>
        <v>-</v>
      </c>
      <c r="AF56" s="266" t="str">
        <f>IF(ISBLANK(Výsledky!$FG$3),"",Výsledky!FG76)</f>
        <v>-</v>
      </c>
      <c r="AG56" s="266" t="str">
        <f>IF(ISBLANK(Výsledky!$FN$3),"",Výsledky!FN76)</f>
        <v>-</v>
      </c>
      <c r="AH56" s="266" t="str">
        <f>IF(ISBLANK(Výsledky!$FU$3),"",Výsledky!FU76)</f>
        <v>-</v>
      </c>
      <c r="AI56" s="266" t="str">
        <f>IF(ISBLANK(Výsledky!$GB$3),"",Výsledky!GB76)</f>
        <v>-</v>
      </c>
      <c r="AJ56" s="266" t="str">
        <f>IF(ISBLANK(Výsledky!$GI$3),"",Výsledky!GI76)</f>
        <v>-</v>
      </c>
      <c r="AK56" s="266" t="str">
        <f>IF(ISBLANK(Výsledky!$GP$3),"",Výsledky!GP76)</f>
        <v>-</v>
      </c>
      <c r="AL56" s="266" t="str">
        <f>IF(ISBLANK(Výsledky!$GW$3),"",Výsledky!GW76)</f>
        <v>-</v>
      </c>
      <c r="AM56" s="266" t="str">
        <f>IF(ISBLANK(Výsledky!$HD$3),"",Výsledky!HD76)</f>
        <v>-</v>
      </c>
      <c r="AN56" s="266" t="str">
        <f>IF(ISBLANK(Výsledky!$HK$3),"",Výsledky!HK76)</f>
        <v>-</v>
      </c>
      <c r="AO56" s="266" t="str">
        <f>IF(ISBLANK(Výsledky!$HR$3),"",Výsledky!HR76)</f>
        <v>-</v>
      </c>
      <c r="AP56" s="266" t="str">
        <f>IF(ISBLANK(Výsledky!$HY$3),"",Výsledky!HY76)</f>
        <v>-</v>
      </c>
      <c r="AQ56" s="266" t="str">
        <f>IF(ISBLANK(Výsledky!$IF$3),"",Výsledky!IF76)</f>
        <v>-</v>
      </c>
      <c r="AR56" s="266" t="str">
        <f>IF(ISBLANK(Výsledky!$IM$3),"",Výsledky!IM76)</f>
        <v>-</v>
      </c>
      <c r="AS56" s="266" t="str">
        <f>IF(ISBLANK(Výsledky!$IT$3),"",Výsledky!IT76)</f>
        <v>-</v>
      </c>
      <c r="AT56" s="266" t="str">
        <f>IF(ISBLANK(Výsledky!$JA$3),"",Výsledky!JA76)</f>
        <v>-</v>
      </c>
      <c r="AU56" s="266" t="str">
        <f>IF(ISBLANK(Výsledky!$JH$3),"",Výsledky!JH76)</f>
        <v>-</v>
      </c>
      <c r="AV56" s="266" t="str">
        <f>IF(ISBLANK(Výsledky!$JO$3),"",Výsledky!JO76)</f>
        <v/>
      </c>
      <c r="AW56" s="266" t="str">
        <f>IF(ISBLANK(Výsledky!$JV$3),"",Výsledky!JV76)</f>
        <v>-</v>
      </c>
      <c r="AX56" s="256" t="str">
        <f>IF(ISBLANK(Výsledky!$KC$3),"",Výsledky!KC76)</f>
        <v/>
      </c>
      <c r="AY56" s="256" t="str">
        <f>IF(ISBLANK(Výsledky!$KJ$3),"",Výsledky!KJ76)</f>
        <v>-</v>
      </c>
      <c r="AZ56" s="256" t="str">
        <f>IF(ISBLANK(Výsledky!$KQ$3),"",Výsledky!KQ76)</f>
        <v>-</v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1"/>
      <c r="CC56" s="371"/>
      <c r="CD56" s="371"/>
      <c r="CE56" s="371"/>
      <c r="CF56" s="371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4.4" hidden="1" thickBot="1">
      <c r="A57" s="1"/>
      <c r="B57" s="240" t="s">
        <v>142</v>
      </c>
      <c r="C57" s="53">
        <f>Tipy!A23</f>
        <v>19</v>
      </c>
      <c r="D57" s="242" t="str">
        <f>IF(Tipy!B23="","",Tipy!B23)</f>
        <v>GaboLFC</v>
      </c>
      <c r="E57" s="51">
        <f t="shared" si="26"/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>-</v>
      </c>
      <c r="AU57" s="256" t="str">
        <f>IF(ISBLANK(Výsledky!$JH$3),"",Výsledky!JH29)</f>
        <v>-</v>
      </c>
      <c r="AV57" s="256" t="str">
        <f>IF(ISBLANK(Výsledky!$JO$3),"",Výsledky!JO29)</f>
        <v/>
      </c>
      <c r="AW57" s="256" t="str">
        <f>IF(ISBLANK(Výsledky!$JV$3),"",Výsledky!JV29)</f>
        <v>-</v>
      </c>
      <c r="AX57" s="256" t="str">
        <f>IF(ISBLANK(Výsledky!$KC$3),"",Výsledky!KC29)</f>
        <v/>
      </c>
      <c r="AY57" s="256" t="str">
        <f>IF(ISBLANK(Výsledky!$KJ$3),"",Výsledky!KJ29)</f>
        <v>-</v>
      </c>
      <c r="AZ57" s="256" t="str">
        <f>IF(ISBLANK(Výsledky!$KQ$3),"",Výsledky!KQ29)</f>
        <v>-</v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1"/>
      <c r="CC57" s="371"/>
      <c r="CD57" s="371"/>
      <c r="CE57" s="371"/>
      <c r="CF57" s="371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3.8" hidden="1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7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>-</v>
      </c>
      <c r="AU58" s="256" t="str">
        <f>IF(ISBLANK(Výsledky!$JH$3),"",Výsledky!JH53)</f>
        <v>-</v>
      </c>
      <c r="AV58" s="256" t="str">
        <f>IF(ISBLANK(Výsledky!$JO$3),"",Výsledky!JO53)</f>
        <v/>
      </c>
      <c r="AW58" s="256" t="str">
        <f>IF(ISBLANK(Výsledky!$JV$3),"",Výsledky!JV53)</f>
        <v>-</v>
      </c>
      <c r="AX58" s="256" t="str">
        <f>IF(ISBLANK(Výsledky!$KC$3),"",Výsledky!KC53)</f>
        <v/>
      </c>
      <c r="AY58" s="256" t="str">
        <f>IF(ISBLANK(Výsledky!$KJ$3),"",Výsledky!KJ53)</f>
        <v>-</v>
      </c>
      <c r="AZ58" s="256" t="str">
        <f>IF(ISBLANK(Výsledky!$KQ$3),"",Výsledky!KQ53)</f>
        <v>-</v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1"/>
      <c r="CC58" s="371"/>
      <c r="CD58" s="371"/>
      <c r="CE58" s="371"/>
      <c r="CF58" s="371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3.8" hidden="1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7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>-</v>
      </c>
      <c r="AU59" s="256" t="str">
        <f>IF(ISBLANK(Výsledky!$JH$3),"",Výsledky!JH75)</f>
        <v>-</v>
      </c>
      <c r="AV59" s="256" t="str">
        <f>IF(ISBLANK(Výsledky!$JO$3),"",Výsledky!JO75)</f>
        <v/>
      </c>
      <c r="AW59" s="256" t="str">
        <f>IF(ISBLANK(Výsledky!$JV$3),"",Výsledky!JV75)</f>
        <v>-</v>
      </c>
      <c r="AX59" s="256" t="str">
        <f>IF(ISBLANK(Výsledky!$KC$3),"",Výsledky!KC75)</f>
        <v/>
      </c>
      <c r="AY59" s="256" t="str">
        <f>IF(ISBLANK(Výsledky!$KJ$3),"",Výsledky!KJ75)</f>
        <v>-</v>
      </c>
      <c r="AZ59" s="256" t="str">
        <f>IF(ISBLANK(Výsledky!$KQ$3),"",Výsledky!KQ75)</f>
        <v>-</v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1"/>
      <c r="CC59" s="371"/>
      <c r="CD59" s="371"/>
      <c r="CE59" s="371"/>
      <c r="CF59" s="371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3.8" hidden="1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7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>-</v>
      </c>
      <c r="AU60" s="256" t="str">
        <f>IF(ISBLANK(Výsledky!$JH$3),"",Výsledky!JH63)</f>
        <v>-</v>
      </c>
      <c r="AV60" s="256" t="str">
        <f>IF(ISBLANK(Výsledky!$JO$3),"",Výsledky!JO63)</f>
        <v/>
      </c>
      <c r="AW60" s="256" t="str">
        <f>IF(ISBLANK(Výsledky!$JV$3),"",Výsledky!JV63)</f>
        <v>-</v>
      </c>
      <c r="AX60" s="256" t="str">
        <f>IF(ISBLANK(Výsledky!$KC$3),"",Výsledky!KC63)</f>
        <v/>
      </c>
      <c r="AY60" s="256" t="str">
        <f>IF(ISBLANK(Výsledky!$KJ$3),"",Výsledky!KJ63)</f>
        <v>-</v>
      </c>
      <c r="AZ60" s="256" t="str">
        <f>IF(ISBLANK(Výsledky!$KQ$3),"",Výsledky!KQ63)</f>
        <v>-</v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1"/>
      <c r="CC60" s="371"/>
      <c r="CD60" s="371"/>
      <c r="CE60" s="371"/>
      <c r="CF60" s="371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4.4" hidden="1" thickBot="1">
      <c r="A61" s="1"/>
      <c r="B61" s="394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7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64">
        <f>IF(ISBLANK(Výsledky!$P$3),"",Výsledky!P15)</f>
        <v>0</v>
      </c>
      <c r="L61" s="365">
        <f>IF(ISBLANK(Výsledky!$W$3),"",Výsledky!W15)</f>
        <v>40</v>
      </c>
      <c r="M61" s="366" t="str">
        <f>IF(ISBLANK(Výsledky!$AD$3),"",Výsledky!AD15)</f>
        <v>-</v>
      </c>
      <c r="N61" s="366">
        <f>IF(ISBLANK(Výsledky!$AK$3),"",Výsledky!AK15)</f>
        <v>20</v>
      </c>
      <c r="O61" s="366">
        <f>IF(ISBLANK(Výsledky!$AR$3),"",Výsledky!AR15)</f>
        <v>20</v>
      </c>
      <c r="P61" s="366" t="str">
        <f>IF(ISBLANK(Výsledky!$AY$3),"",Výsledky!AY15)</f>
        <v>-</v>
      </c>
      <c r="Q61" s="366">
        <f>IF(ISBLANK(Výsledky!$BF$3),"",Výsledky!BF15)</f>
        <v>40</v>
      </c>
      <c r="R61" s="366">
        <f>IF(ISBLANK(Výsledky!$BM$3),"",Výsledky!BM15)</f>
        <v>50</v>
      </c>
      <c r="S61" s="366">
        <f>IF(ISBLANK(Výsledky!$BT$3),"",Výsledky!BT15)</f>
        <v>0</v>
      </c>
      <c r="T61" s="366" t="str">
        <f>IF(ISBLANK(Výsledky!$CA$3),"",Výsledky!CA15)</f>
        <v>-</v>
      </c>
      <c r="U61" s="366">
        <f>IF(ISBLANK(Výsledky!$CH$3),"",Výsledky!CH15)</f>
        <v>0</v>
      </c>
      <c r="V61" s="366">
        <f>IF(ISBLANK(Výsledky!$CO$3),"",Výsledky!CO15)</f>
        <v>30</v>
      </c>
      <c r="W61" s="366" t="str">
        <f>IF(ISBLANK(Výsledky!$CV$3),"",Výsledky!CV15)</f>
        <v>-</v>
      </c>
      <c r="X61" s="366">
        <f>IF(ISBLANK(Výsledky!$DC$3),"",Výsledky!DC15)</f>
        <v>30</v>
      </c>
      <c r="Y61" s="366">
        <f>IF(ISBLANK(Výsledky!$DJ$3),"",Výsledky!DJ15)</f>
        <v>50</v>
      </c>
      <c r="Z61" s="366" t="str">
        <f>IF(ISBLANK(Výsledky!$DQ$3),"",Výsledky!DQ15)</f>
        <v>-</v>
      </c>
      <c r="AA61" s="366" t="str">
        <f>IF(ISBLANK(Výsledky!$DX$3),"",Výsledky!DX15)</f>
        <v>-</v>
      </c>
      <c r="AB61" s="366">
        <f>IF(ISBLANK(Výsledky!$EE$3),"",Výsledky!EE15)</f>
        <v>30</v>
      </c>
      <c r="AC61" s="366">
        <f>IF(ISBLANK(Výsledky!$EL$3),"",Výsledky!EL15)</f>
        <v>20</v>
      </c>
      <c r="AD61" s="366" t="str">
        <f>IF(ISBLANK(Výsledky!$ES$3),"",Výsledky!ES15)</f>
        <v>-</v>
      </c>
      <c r="AE61" s="366" t="str">
        <f>IF(ISBLANK(Výsledky!$EZ$3),"",Výsledky!EZ15)</f>
        <v>-</v>
      </c>
      <c r="AF61" s="366" t="str">
        <f>IF(ISBLANK(Výsledky!$FG$3),"",Výsledky!FG15)</f>
        <v>-</v>
      </c>
      <c r="AG61" s="366">
        <f>IF(ISBLANK(Výsledky!$FN$3),"",Výsledky!FN15)</f>
        <v>40</v>
      </c>
      <c r="AH61" s="366">
        <f>IF(ISBLANK(Výsledky!$FU$3),"",Výsledky!FU15)</f>
        <v>0</v>
      </c>
      <c r="AI61" s="366">
        <f>IF(ISBLANK(Výsledky!$GB$3),"",Výsledky!GB15)</f>
        <v>0</v>
      </c>
      <c r="AJ61" s="366" t="str">
        <f>IF(ISBLANK(Výsledky!$GI$3),"",Výsledky!GI15)</f>
        <v>-</v>
      </c>
      <c r="AK61" s="366" t="str">
        <f>IF(ISBLANK(Výsledky!$GP$3),"",Výsledky!GP15)</f>
        <v>-</v>
      </c>
      <c r="AL61" s="366" t="str">
        <f>IF(ISBLANK(Výsledky!$GW$3),"",Výsledky!GW15)</f>
        <v>-</v>
      </c>
      <c r="AM61" s="366" t="str">
        <f>IF(ISBLANK(Výsledky!$HD$3),"",Výsledky!HD15)</f>
        <v>-</v>
      </c>
      <c r="AN61" s="366" t="str">
        <f>IF(ISBLANK(Výsledky!$HK$3),"",Výsledky!HK15)</f>
        <v>-</v>
      </c>
      <c r="AO61" s="366" t="str">
        <f>IF(ISBLANK(Výsledky!$HR$3),"",Výsledky!HR15)</f>
        <v>-</v>
      </c>
      <c r="AP61" s="366" t="str">
        <f>IF(ISBLANK(Výsledky!$HY$3),"",Výsledky!HY15)</f>
        <v>-</v>
      </c>
      <c r="AQ61" s="366" t="str">
        <f>IF(ISBLANK(Výsledky!$IF$3),"",Výsledky!IF15)</f>
        <v>-</v>
      </c>
      <c r="AR61" s="366" t="str">
        <f>IF(ISBLANK(Výsledky!$IM$3),"",Výsledky!IM15)</f>
        <v>-</v>
      </c>
      <c r="AS61" s="366" t="str">
        <f>IF(ISBLANK(Výsledky!$IT$3),"",Výsledky!IT15)</f>
        <v>-</v>
      </c>
      <c r="AT61" s="366" t="str">
        <f>IF(ISBLANK(Výsledky!$JA$3),"",Výsledky!JA15)</f>
        <v>-</v>
      </c>
      <c r="AU61" s="366" t="str">
        <f>IF(ISBLANK(Výsledky!$JH$3),"",Výsledky!JH15)</f>
        <v>-</v>
      </c>
      <c r="AV61" s="366" t="str">
        <f>IF(ISBLANK(Výsledky!$JO$3),"",Výsledky!JO15)</f>
        <v/>
      </c>
      <c r="AW61" s="366" t="str">
        <f>IF(ISBLANK(Výsledky!$JV$3),"",Výsledky!JV15)</f>
        <v>-</v>
      </c>
      <c r="AX61" s="366" t="str">
        <f>IF(ISBLANK(Výsledky!$KC$3),"",Výsledky!KC15)</f>
        <v/>
      </c>
      <c r="AY61" s="366" t="str">
        <f>IF(ISBLANK(Výsledky!$KJ$3),"",Výsledky!KJ15)</f>
        <v>-</v>
      </c>
      <c r="AZ61" s="366" t="str">
        <f>IF(ISBLANK(Výsledky!$KQ$3),"",Výsledky!KQ15)</f>
        <v>-</v>
      </c>
      <c r="BA61" s="366" t="str">
        <f>IF(ISBLANK(Výsledky!$KX$3),"",Výsledky!KX15)</f>
        <v/>
      </c>
      <c r="BB61" s="366" t="str">
        <f>IF(ISBLANK(Výsledky!$LE$3),"",Výsledky!LE15)</f>
        <v/>
      </c>
      <c r="BC61" s="366" t="str">
        <f>IF(ISBLANK(Výsledky!$LL$3),"",Výsledky!LL15)</f>
        <v/>
      </c>
      <c r="BD61" s="366" t="str">
        <f>IF(ISBLANK(Výsledky!$LS$3),"",Výsledky!LS15)</f>
        <v/>
      </c>
      <c r="BE61" s="366" t="str">
        <f>IF(ISBLANK(Výsledky!$LZ$3),"",Výsledky!LZ15)</f>
        <v/>
      </c>
      <c r="BF61" s="366" t="str">
        <f>IF(ISBLANK(Výsledky!$MG$3),"",Výsledky!MG15)</f>
        <v/>
      </c>
      <c r="BG61" s="366" t="str">
        <f>IF(ISBLANK(Výsledky!$MN$3),"",Výsledky!MN15)</f>
        <v/>
      </c>
      <c r="BH61" s="366" t="str">
        <f>IF(ISBLANK(Výsledky!$MU$3),"",Výsledky!MU15)</f>
        <v/>
      </c>
      <c r="BI61" s="366" t="str">
        <f>IF(ISBLANK(Výsledky!$NB$3),"",Výsledky!NB15)</f>
        <v/>
      </c>
      <c r="BJ61" s="366" t="str">
        <f>IF(ISBLANK(Výsledky!$NI$3),"",Výsledky!NI15)</f>
        <v/>
      </c>
      <c r="BK61" s="366" t="str">
        <f>IF(ISBLANK(Výsledky!$NP$3),"",Výsledky!NP15)</f>
        <v/>
      </c>
      <c r="BL61" s="366" t="str">
        <f>IF(ISBLANK(Výsledky!$NW$3),"",Výsledky!NW15)</f>
        <v/>
      </c>
      <c r="BM61" s="366" t="str">
        <f>IF(ISBLANK(Výsledky!$OD$3),"",Výsledky!OD15)</f>
        <v/>
      </c>
      <c r="BN61" s="366" t="str">
        <f>IF(ISBLANK(Výsledky!$OK$3),"",Výsledky!OK15)</f>
        <v/>
      </c>
      <c r="BO61" s="366" t="str">
        <f>IF(ISBLANK(Výsledky!$OR$3),"",Výsledky!OR15)</f>
        <v/>
      </c>
      <c r="BP61" s="366" t="str">
        <f>IF(ISBLANK(Výsledky!$OY$3),"",Výsledky!OY15)</f>
        <v/>
      </c>
      <c r="BQ61" s="366" t="str">
        <f>IF(ISBLANK(Výsledky!$PF$3),"",Výsledky!PF15)</f>
        <v/>
      </c>
      <c r="BR61" s="366" t="str">
        <f>IF(ISBLANK(Výsledky!$PM$3),"",Výsledky!PM15)</f>
        <v/>
      </c>
      <c r="BS61" s="366" t="str">
        <f>IF(ISBLANK(Výsledky!$PT$3),"",Výsledky!PT15)</f>
        <v/>
      </c>
      <c r="BT61" s="366" t="str">
        <f>IF(ISBLANK(Výsledky!$QA$3),"",Výsledky!QA15)</f>
        <v/>
      </c>
      <c r="BU61" s="366" t="str">
        <f>IF(ISBLANK(Výsledky!$QH$3),"",Výsledky!QH15)</f>
        <v/>
      </c>
      <c r="BV61" s="366" t="str">
        <f>IF(ISBLANK(Výsledky!$QO$3),"",Výsledky!QO15)</f>
        <v/>
      </c>
      <c r="BW61" s="367" t="str">
        <f>IF(ISBLANK(Výsledky!$QV$3),"",Výsledky!QV15)</f>
        <v/>
      </c>
      <c r="BX61" s="122"/>
      <c r="BY61" s="122"/>
      <c r="BZ61" s="49"/>
      <c r="CA61" s="122"/>
      <c r="CB61" s="371"/>
      <c r="CC61" s="371"/>
      <c r="CD61" s="371"/>
      <c r="CE61" s="371"/>
      <c r="CF61" s="371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4.4" hidden="1" thickBot="1">
      <c r="A62" s="1"/>
      <c r="B62" s="395" t="s">
        <v>321</v>
      </c>
      <c r="C62" s="396">
        <f>Tipy!A33</f>
        <v>71</v>
      </c>
      <c r="D62" s="397" t="str">
        <f>IF(Tipy!B33="","",Tipy!B33)</f>
        <v>lfcanfield</v>
      </c>
      <c r="E62" s="398">
        <f t="shared" ref="E62" si="28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399" t="str">
        <f>IF(ISBLANK(Výsledky!$I$3),"",Výsledky!I39)</f>
        <v>-</v>
      </c>
      <c r="K62" s="400" t="str">
        <f>IF(ISBLANK(Výsledky!$P$3),"",Výsledky!P39)</f>
        <v>-</v>
      </c>
      <c r="L62" s="365">
        <f>IF(ISBLANK(Výsledky!$W$3),"",Výsledky!W39)</f>
        <v>40</v>
      </c>
      <c r="M62" s="365">
        <f>IF(ISBLANK(Výsledky!$AD$3),"",Výsledky!AD39)</f>
        <v>10</v>
      </c>
      <c r="N62" s="365">
        <f>IF(ISBLANK(Výsledky!$AK$3),"",Výsledky!AK39)</f>
        <v>20</v>
      </c>
      <c r="O62" s="365">
        <f>IF(ISBLANK(Výsledky!$AR$3),"",Výsledky!AR39)</f>
        <v>50</v>
      </c>
      <c r="P62" s="365">
        <f>IF(ISBLANK(Výsledky!$AY$3),"",Výsledky!AY39)</f>
        <v>20</v>
      </c>
      <c r="Q62" s="365">
        <f>IF(ISBLANK(Výsledky!$BF$3),"",Výsledky!BF39)</f>
        <v>40</v>
      </c>
      <c r="R62" s="365">
        <f>IF(ISBLANK(Výsledky!$BM$3),"",Výsledky!BM39)</f>
        <v>30</v>
      </c>
      <c r="S62" s="365">
        <f>IF(ISBLANK(Výsledky!$BT$3),"",Výsledky!BT39)</f>
        <v>0</v>
      </c>
      <c r="T62" s="365">
        <f>IF(ISBLANK(Výsledky!$CA$3),"",Výsledky!CA39)</f>
        <v>20</v>
      </c>
      <c r="U62" s="365">
        <f>IF(ISBLANK(Výsledky!$CH$3),"",Výsledky!CH39)</f>
        <v>0</v>
      </c>
      <c r="V62" s="365">
        <f>IF(ISBLANK(Výsledky!$CO$3),"",Výsledky!CO39)</f>
        <v>20</v>
      </c>
      <c r="W62" s="365">
        <f>IF(ISBLANK(Výsledky!$CV$3),"",Výsledky!CV39)</f>
        <v>0</v>
      </c>
      <c r="X62" s="365">
        <f>IF(ISBLANK(Výsledky!$DC$3),"",Výsledky!DC39)</f>
        <v>40</v>
      </c>
      <c r="Y62" s="365" t="str">
        <f>IF(ISBLANK(Výsledky!$DJ$3),"",Výsledky!DJ39)</f>
        <v>-</v>
      </c>
      <c r="Z62" s="365">
        <f>IF(ISBLANK(Výsledky!$DQ$3),"",Výsledky!DQ39)</f>
        <v>0</v>
      </c>
      <c r="AA62" s="365">
        <f>IF(ISBLANK(Výsledky!$DX$3),"",Výsledky!DX39)</f>
        <v>10</v>
      </c>
      <c r="AB62" s="365">
        <f>IF(ISBLANK(Výsledky!$EE$3),"",Výsledky!EE39)</f>
        <v>50</v>
      </c>
      <c r="AC62" s="365">
        <f>IF(ISBLANK(Výsledky!$EL$3),"",Výsledky!EL39)</f>
        <v>20</v>
      </c>
      <c r="AD62" s="365" t="str">
        <f>IF(ISBLANK(Výsledky!$ES$3),"",Výsledky!ES39)</f>
        <v>-</v>
      </c>
      <c r="AE62" s="365" t="str">
        <f>IF(ISBLANK(Výsledky!$EZ$3),"",Výsledky!EZ39)</f>
        <v>-</v>
      </c>
      <c r="AF62" s="365" t="str">
        <f>IF(ISBLANK(Výsledky!$FG$3),"",Výsledky!FG39)</f>
        <v>-</v>
      </c>
      <c r="AG62" s="365" t="str">
        <f>IF(ISBLANK(Výsledky!$FN$3),"",Výsledky!FN39)</f>
        <v>-</v>
      </c>
      <c r="AH62" s="365" t="str">
        <f>IF(ISBLANK(Výsledky!$FU$3),"",Výsledky!FU39)</f>
        <v>-</v>
      </c>
      <c r="AI62" s="365" t="str">
        <f>IF(ISBLANK(Výsledky!$GB$3),"",Výsledky!GB39)</f>
        <v>-</v>
      </c>
      <c r="AJ62" s="365" t="str">
        <f>IF(ISBLANK(Výsledky!$GI$3),"",Výsledky!GI39)</f>
        <v>-</v>
      </c>
      <c r="AK62" s="365" t="str">
        <f>IF(ISBLANK(Výsledky!$GP$3),"",Výsledky!GP39)</f>
        <v>-</v>
      </c>
      <c r="AL62" s="365" t="str">
        <f>IF(ISBLANK(Výsledky!$GW$3),"",Výsledky!GW39)</f>
        <v>-</v>
      </c>
      <c r="AM62" s="365" t="str">
        <f>IF(ISBLANK(Výsledky!$HD$3),"",Výsledky!HD39)</f>
        <v>-</v>
      </c>
      <c r="AN62" s="365" t="str">
        <f>IF(ISBLANK(Výsledky!$HK$3),"",Výsledky!HK39)</f>
        <v>-</v>
      </c>
      <c r="AO62" s="365" t="str">
        <f>IF(ISBLANK(Výsledky!$HR$3),"",Výsledky!HR39)</f>
        <v>-</v>
      </c>
      <c r="AP62" s="365" t="str">
        <f>IF(ISBLANK(Výsledky!$HY$3),"",Výsledky!HY39)</f>
        <v>-</v>
      </c>
      <c r="AQ62" s="365" t="str">
        <f>IF(ISBLANK(Výsledky!$IF$3),"",Výsledky!IF39)</f>
        <v>-</v>
      </c>
      <c r="AR62" s="365" t="str">
        <f>IF(ISBLANK(Výsledky!$IM$3),"",Výsledky!IM39)</f>
        <v>-</v>
      </c>
      <c r="AS62" s="365" t="str">
        <f>IF(ISBLANK(Výsledky!$IT$3),"",Výsledky!IT39)</f>
        <v>-</v>
      </c>
      <c r="AT62" s="365" t="str">
        <f>IF(ISBLANK(Výsledky!$JA$3),"",Výsledky!JA39)</f>
        <v>-</v>
      </c>
      <c r="AU62" s="365" t="str">
        <f>IF(ISBLANK(Výsledky!$JH$3),"",Výsledky!JH39)</f>
        <v>-</v>
      </c>
      <c r="AV62" s="365" t="str">
        <f>IF(ISBLANK(Výsledky!$JO$3),"",Výsledky!JO39)</f>
        <v/>
      </c>
      <c r="AW62" s="365" t="str">
        <f>IF(ISBLANK(Výsledky!$JV$3),"",Výsledky!JV39)</f>
        <v>-</v>
      </c>
      <c r="AX62" s="365" t="str">
        <f>IF(ISBLANK(Výsledky!$KC$3),"",Výsledky!KC39)</f>
        <v/>
      </c>
      <c r="AY62" s="365" t="str">
        <f>IF(ISBLANK(Výsledky!$KJ$3),"",Výsledky!KJ39)</f>
        <v>-</v>
      </c>
      <c r="AZ62" s="365" t="str">
        <f>IF(ISBLANK(Výsledky!$KQ$3),"",Výsledky!KQ39)</f>
        <v>-</v>
      </c>
      <c r="BA62" s="365" t="str">
        <f>IF(ISBLANK(Výsledky!$KX$3),"",Výsledky!KX39)</f>
        <v/>
      </c>
      <c r="BB62" s="365" t="str">
        <f>IF(ISBLANK(Výsledky!$LE$3),"",Výsledky!LE39)</f>
        <v/>
      </c>
      <c r="BC62" s="365" t="str">
        <f>IF(ISBLANK(Výsledky!$LL$3),"",Výsledky!LL39)</f>
        <v/>
      </c>
      <c r="BD62" s="365" t="str">
        <f>IF(ISBLANK(Výsledky!$LS$3),"",Výsledky!LS39)</f>
        <v/>
      </c>
      <c r="BE62" s="365" t="str">
        <f>IF(ISBLANK(Výsledky!$LZ$3),"",Výsledky!LZ39)</f>
        <v/>
      </c>
      <c r="BF62" s="365" t="str">
        <f>IF(ISBLANK(Výsledky!$MG$3),"",Výsledky!MG39)</f>
        <v/>
      </c>
      <c r="BG62" s="365" t="str">
        <f>IF(ISBLANK(Výsledky!$MN$3),"",Výsledky!MN39)</f>
        <v/>
      </c>
      <c r="BH62" s="365" t="str">
        <f>IF(ISBLANK(Výsledky!$MU$3),"",Výsledky!MU39)</f>
        <v/>
      </c>
      <c r="BI62" s="365" t="str">
        <f>IF(ISBLANK(Výsledky!$NB$3),"",Výsledky!NB39)</f>
        <v/>
      </c>
      <c r="BJ62" s="365" t="str">
        <f>IF(ISBLANK(Výsledky!$NI$3),"",Výsledky!NI39)</f>
        <v/>
      </c>
      <c r="BK62" s="365" t="str">
        <f>IF(ISBLANK(Výsledky!$NP$3),"",Výsledky!NP39)</f>
        <v/>
      </c>
      <c r="BL62" s="365" t="str">
        <f>IF(ISBLANK(Výsledky!$NW$3),"",Výsledky!NW39)</f>
        <v/>
      </c>
      <c r="BM62" s="365" t="str">
        <f>IF(ISBLANK(Výsledky!$OD$3),"",Výsledky!OD39)</f>
        <v/>
      </c>
      <c r="BN62" s="365" t="str">
        <f>IF(ISBLANK(Výsledky!$OK$3),"",Výsledky!OK39)</f>
        <v/>
      </c>
      <c r="BO62" s="365" t="str">
        <f>IF(ISBLANK(Výsledky!$OR$3),"",Výsledky!OR39)</f>
        <v/>
      </c>
      <c r="BP62" s="365" t="str">
        <f>IF(ISBLANK(Výsledky!$OY$3),"",Výsledky!OY39)</f>
        <v/>
      </c>
      <c r="BQ62" s="365" t="str">
        <f>IF(ISBLANK(Výsledky!$PF$3),"",Výsledky!PF39)</f>
        <v/>
      </c>
      <c r="BR62" s="365" t="str">
        <f>IF(ISBLANK(Výsledky!$PM$3),"",Výsledky!PM39)</f>
        <v/>
      </c>
      <c r="BS62" s="365" t="str">
        <f>IF(ISBLANK(Výsledky!$PT$3),"",Výsledky!PT39)</f>
        <v/>
      </c>
      <c r="BT62" s="365" t="str">
        <f>IF(ISBLANK(Výsledky!$QA$3),"",Výsledky!QA39)</f>
        <v/>
      </c>
      <c r="BU62" s="365" t="str">
        <f>IF(ISBLANK(Výsledky!$QH$3),"",Výsledky!QH39)</f>
        <v/>
      </c>
      <c r="BV62" s="365" t="str">
        <f>IF(ISBLANK(Výsledky!$QO$3),"",Výsledky!QO39)</f>
        <v/>
      </c>
      <c r="BW62" s="401" t="str">
        <f>IF(ISBLANK(Výsledky!$QV$3),"",Výsledky!QV39)</f>
        <v/>
      </c>
      <c r="BX62" s="49"/>
      <c r="BY62" s="122"/>
      <c r="BZ62" s="49"/>
      <c r="CA62" s="122"/>
      <c r="CB62" s="371"/>
      <c r="CC62" s="371"/>
      <c r="CD62" s="371"/>
      <c r="CE62" s="371"/>
      <c r="CF62" s="371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3.8" hidden="1">
      <c r="A63" s="1"/>
      <c r="B63" s="393" t="s">
        <v>332</v>
      </c>
      <c r="C63" s="382">
        <f>Tipy!A58</f>
        <v>72</v>
      </c>
      <c r="D63" s="383" t="str">
        <f>IF(Tipy!B58="","",Tipy!B58)</f>
        <v>Pikardo</v>
      </c>
      <c r="E63" s="384">
        <f t="shared" ref="E63:E64" si="29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85" t="str">
        <f>IF(ISBLANK(Výsledky!$I$3),"",Výsledky!I62)</f>
        <v>-</v>
      </c>
      <c r="K63" s="386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>-</v>
      </c>
      <c r="AU63" s="266" t="str">
        <f>IF(ISBLANK(Výsledky!$JH$3),"",Výsledky!JH64)</f>
        <v>-</v>
      </c>
      <c r="AV63" s="266" t="str">
        <f>IF(ISBLANK(Výsledky!$JO$3),"",Výsledky!JO64)</f>
        <v/>
      </c>
      <c r="AW63" s="266" t="str">
        <f>IF(ISBLANK(Výsledky!$JV$3),"",Výsledky!JV64)</f>
        <v>-</v>
      </c>
      <c r="AX63" s="266" t="str">
        <f>IF(ISBLANK(Výsledky!$KC$3),"",Výsledky!KC64)</f>
        <v/>
      </c>
      <c r="AY63" s="266" t="str">
        <f>IF(ISBLANK(Výsledky!$KJ$3),"",Výsledky!KJ64)</f>
        <v>-</v>
      </c>
      <c r="AZ63" s="266" t="str">
        <f>IF(ISBLANK(Výsledky!$KQ$3),"",Výsledky!KQ64)</f>
        <v>-</v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87" t="str">
        <f>IF(ISBLANK(Výsledky!$QV$3),"",Výsledky!QV64)</f>
        <v/>
      </c>
      <c r="BX63" s="49"/>
      <c r="BY63" s="122"/>
      <c r="BZ63" s="49"/>
      <c r="CA63" s="122"/>
      <c r="CB63" s="371"/>
      <c r="CC63" s="371"/>
      <c r="CD63" s="371"/>
      <c r="CE63" s="371"/>
      <c r="CF63" s="371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4.4" hidden="1" thickBot="1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9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64">
        <f>IF(ISBLANK(Výsledky!$P$3),"",Výsledky!P60)</f>
        <v>40</v>
      </c>
      <c r="L64" s="365">
        <f>IF(ISBLANK(Výsledky!$W$3),"",Výsledky!W60)</f>
        <v>50</v>
      </c>
      <c r="M64" s="366">
        <f>IF(ISBLANK(Výsledky!$AD$3),"",Výsledky!AD60)</f>
        <v>30</v>
      </c>
      <c r="N64" s="366">
        <f>IF(ISBLANK(Výsledky!$AK$3),"",Výsledky!AK60)</f>
        <v>0</v>
      </c>
      <c r="O64" s="366">
        <f>IF(ISBLANK(Výsledky!$AR$3),"",Výsledky!AR60)</f>
        <v>80</v>
      </c>
      <c r="P64" s="366">
        <f>IF(ISBLANK(Výsledky!$AY$3),"",Výsledky!AY60)</f>
        <v>40</v>
      </c>
      <c r="Q64" s="366" t="str">
        <f>IF(ISBLANK(Výsledky!$BF$3),"",Výsledky!BF60)</f>
        <v>-</v>
      </c>
      <c r="R64" s="366" t="str">
        <f>IF(ISBLANK(Výsledky!$BM$3),"",Výsledky!BM60)</f>
        <v>-</v>
      </c>
      <c r="S64" s="366">
        <f>IF(ISBLANK(Výsledky!$BT$3),"",Výsledky!BT60)</f>
        <v>0</v>
      </c>
      <c r="T64" s="366" t="str">
        <f>IF(ISBLANK(Výsledky!$CA$3),"",Výsledky!CA60)</f>
        <v>-</v>
      </c>
      <c r="U64" s="366" t="str">
        <f>IF(ISBLANK(Výsledky!$CH$3),"",Výsledky!CH60)</f>
        <v>-</v>
      </c>
      <c r="V64" s="366">
        <f>IF(ISBLANK(Výsledky!$CO$3),"",Výsledky!CO60)</f>
        <v>30</v>
      </c>
      <c r="W64" s="366" t="str">
        <f>IF(ISBLANK(Výsledky!$CV$3),"",Výsledky!CV60)</f>
        <v>-</v>
      </c>
      <c r="X64" s="366" t="str">
        <f>IF(ISBLANK(Výsledky!$DC$3),"",Výsledky!DC60)</f>
        <v>-</v>
      </c>
      <c r="Y64" s="366" t="str">
        <f>IF(ISBLANK(Výsledky!$DJ$3),"",Výsledky!DJ60)</f>
        <v>-</v>
      </c>
      <c r="Z64" s="366" t="str">
        <f>IF(ISBLANK(Výsledky!$DQ$3),"",Výsledky!DQ60)</f>
        <v>-</v>
      </c>
      <c r="AA64" s="366" t="str">
        <f>IF(ISBLANK(Výsledky!$DX$3),"",Výsledky!DX60)</f>
        <v>-</v>
      </c>
      <c r="AB64" s="366" t="str">
        <f>IF(ISBLANK(Výsledky!$EE$3),"",Výsledky!EE60)</f>
        <v>-</v>
      </c>
      <c r="AC64" s="366" t="str">
        <f>IF(ISBLANK(Výsledky!$EL$3),"",Výsledky!EL60)</f>
        <v>-</v>
      </c>
      <c r="AD64" s="366" t="str">
        <f>IF(ISBLANK(Výsledky!$ES$3),"",Výsledky!ES60)</f>
        <v>-</v>
      </c>
      <c r="AE64" s="366" t="str">
        <f>IF(ISBLANK(Výsledky!$EZ$3),"",Výsledky!EZ60)</f>
        <v>-</v>
      </c>
      <c r="AF64" s="366" t="str">
        <f>IF(ISBLANK(Výsledky!$FG$3),"",Výsledky!FG60)</f>
        <v>-</v>
      </c>
      <c r="AG64" s="366" t="str">
        <f>IF(ISBLANK(Výsledky!$FN$3),"",Výsledky!FN60)</f>
        <v>-</v>
      </c>
      <c r="AH64" s="366" t="str">
        <f>IF(ISBLANK(Výsledky!$FU$3),"",Výsledky!FU60)</f>
        <v>-</v>
      </c>
      <c r="AI64" s="366" t="str">
        <f>IF(ISBLANK(Výsledky!$GB$3),"",Výsledky!GB60)</f>
        <v>-</v>
      </c>
      <c r="AJ64" s="366" t="str">
        <f>IF(ISBLANK(Výsledky!$GI$3),"",Výsledky!GI60)</f>
        <v>-</v>
      </c>
      <c r="AK64" s="366" t="str">
        <f>IF(ISBLANK(Výsledky!$GP$3),"",Výsledky!GP60)</f>
        <v>-</v>
      </c>
      <c r="AL64" s="366" t="str">
        <f>IF(ISBLANK(Výsledky!$GW$3),"",Výsledky!GW60)</f>
        <v>-</v>
      </c>
      <c r="AM64" s="366" t="str">
        <f>IF(ISBLANK(Výsledky!$HD$3),"",Výsledky!HD60)</f>
        <v>-</v>
      </c>
      <c r="AN64" s="366" t="str">
        <f>IF(ISBLANK(Výsledky!$HK$3),"",Výsledky!HK60)</f>
        <v>-</v>
      </c>
      <c r="AO64" s="366" t="str">
        <f>IF(ISBLANK(Výsledky!$HR$3),"",Výsledky!HR60)</f>
        <v>-</v>
      </c>
      <c r="AP64" s="366" t="str">
        <f>IF(ISBLANK(Výsledky!$HY$3),"",Výsledky!HY60)</f>
        <v>-</v>
      </c>
      <c r="AQ64" s="366" t="str">
        <f>IF(ISBLANK(Výsledky!$IF$3),"",Výsledky!IF60)</f>
        <v>-</v>
      </c>
      <c r="AR64" s="366" t="str">
        <f>IF(ISBLANK(Výsledky!$IM$3),"",Výsledky!IM60)</f>
        <v>-</v>
      </c>
      <c r="AS64" s="366" t="str">
        <f>IF(ISBLANK(Výsledky!$IT$3),"",Výsledky!IT60)</f>
        <v>-</v>
      </c>
      <c r="AT64" s="366" t="str">
        <f>IF(ISBLANK(Výsledky!$JA$3),"",Výsledky!JA60)</f>
        <v>-</v>
      </c>
      <c r="AU64" s="366" t="str">
        <f>IF(ISBLANK(Výsledky!$JH$3),"",Výsledky!JH60)</f>
        <v>-</v>
      </c>
      <c r="AV64" s="366" t="str">
        <f>IF(ISBLANK(Výsledky!$JO$3),"",Výsledky!JO60)</f>
        <v/>
      </c>
      <c r="AW64" s="366" t="str">
        <f>IF(ISBLANK(Výsledky!$JV$3),"",Výsledky!JV60)</f>
        <v>-</v>
      </c>
      <c r="AX64" s="366" t="str">
        <f>IF(ISBLANK(Výsledky!$KC$3),"",Výsledky!KC60)</f>
        <v/>
      </c>
      <c r="AY64" s="366" t="str">
        <f>IF(ISBLANK(Výsledky!$KJ$3),"",Výsledky!KJ60)</f>
        <v>-</v>
      </c>
      <c r="AZ64" s="366" t="str">
        <f>IF(ISBLANK(Výsledky!$KQ$3),"",Výsledky!KQ60)</f>
        <v>-</v>
      </c>
      <c r="BA64" s="366" t="str">
        <f>IF(ISBLANK(Výsledky!$KX$3),"",Výsledky!KX60)</f>
        <v/>
      </c>
      <c r="BB64" s="366" t="str">
        <f>IF(ISBLANK(Výsledky!$LE$3),"",Výsledky!LE60)</f>
        <v/>
      </c>
      <c r="BC64" s="366" t="str">
        <f>IF(ISBLANK(Výsledky!$LL$3),"",Výsledky!LL60)</f>
        <v/>
      </c>
      <c r="BD64" s="366" t="str">
        <f>IF(ISBLANK(Výsledky!$LS$3),"",Výsledky!LS60)</f>
        <v/>
      </c>
      <c r="BE64" s="366" t="str">
        <f>IF(ISBLANK(Výsledky!$LZ$3),"",Výsledky!LZ60)</f>
        <v/>
      </c>
      <c r="BF64" s="366" t="str">
        <f>IF(ISBLANK(Výsledky!$MG$3),"",Výsledky!MG60)</f>
        <v/>
      </c>
      <c r="BG64" s="366" t="str">
        <f>IF(ISBLANK(Výsledky!$MN$3),"",Výsledky!MN60)</f>
        <v/>
      </c>
      <c r="BH64" s="366" t="str">
        <f>IF(ISBLANK(Výsledky!$MU$3),"",Výsledky!MU60)</f>
        <v/>
      </c>
      <c r="BI64" s="366" t="str">
        <f>IF(ISBLANK(Výsledky!$NB$3),"",Výsledky!NB60)</f>
        <v/>
      </c>
      <c r="BJ64" s="366" t="str">
        <f>IF(ISBLANK(Výsledky!$NI$3),"",Výsledky!NI60)</f>
        <v/>
      </c>
      <c r="BK64" s="366" t="str">
        <f>IF(ISBLANK(Výsledky!$NP$3),"",Výsledky!NP60)</f>
        <v/>
      </c>
      <c r="BL64" s="366" t="str">
        <f>IF(ISBLANK(Výsledky!$NW$3),"",Výsledky!NW60)</f>
        <v/>
      </c>
      <c r="BM64" s="366" t="str">
        <f>IF(ISBLANK(Výsledky!$OD$3),"",Výsledky!OD60)</f>
        <v/>
      </c>
      <c r="BN64" s="366" t="str">
        <f>IF(ISBLANK(Výsledky!$OK$3),"",Výsledky!OK60)</f>
        <v/>
      </c>
      <c r="BO64" s="366" t="str">
        <f>IF(ISBLANK(Výsledky!$OR$3),"",Výsledky!OR60)</f>
        <v/>
      </c>
      <c r="BP64" s="366" t="str">
        <f>IF(ISBLANK(Výsledky!$OY$3),"",Výsledky!OY60)</f>
        <v/>
      </c>
      <c r="BQ64" s="366" t="str">
        <f>IF(ISBLANK(Výsledky!$PF$3),"",Výsledky!PF60)</f>
        <v/>
      </c>
      <c r="BR64" s="366" t="str">
        <f>IF(ISBLANK(Výsledky!$PM$3),"",Výsledky!PM60)</f>
        <v/>
      </c>
      <c r="BS64" s="366" t="str">
        <f>IF(ISBLANK(Výsledky!$PT$3),"",Výsledky!PT60)</f>
        <v/>
      </c>
      <c r="BT64" s="366" t="str">
        <f>IF(ISBLANK(Výsledky!$QA$3),"",Výsledky!QA60)</f>
        <v/>
      </c>
      <c r="BU64" s="366" t="str">
        <f>IF(ISBLANK(Výsledky!$QH$3),"",Výsledky!QH60)</f>
        <v/>
      </c>
      <c r="BV64" s="366" t="str">
        <f>IF(ISBLANK(Výsledky!$QO$3),"",Výsledky!QO60)</f>
        <v/>
      </c>
      <c r="BW64" s="367" t="str">
        <f>IF(ISBLANK(Výsledky!$QV$3),"",Výsledky!QV60)</f>
        <v/>
      </c>
      <c r="BX64" s="49"/>
      <c r="BY64" s="122"/>
      <c r="BZ64" s="49"/>
      <c r="CA64" s="122"/>
      <c r="CB64" s="371"/>
      <c r="CC64" s="371"/>
      <c r="CD64" s="371"/>
      <c r="CE64" s="371"/>
      <c r="CF64" s="371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4.4" hidden="1" thickBot="1">
      <c r="A65" s="1"/>
      <c r="B65" s="240" t="s">
        <v>333</v>
      </c>
      <c r="C65" s="382">
        <f>Tipy!A50</f>
        <v>70</v>
      </c>
      <c r="D65" s="383" t="str">
        <f>IF(Tipy!B50="","",Tipy!B50)</f>
        <v>Ondra Xabi Kreželok</v>
      </c>
      <c r="E65" s="384">
        <f t="shared" ref="E65:E75" si="30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85" t="str">
        <f>IF(ISBLANK(Výsledky!$I$3),"",Výsledky!I56)</f>
        <v>-</v>
      </c>
      <c r="K65" s="386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>-</v>
      </c>
      <c r="AU65" s="266" t="str">
        <f>IF(ISBLANK(Výsledky!$JH$3),"",Výsledky!JH56)</f>
        <v>-</v>
      </c>
      <c r="AV65" s="266" t="str">
        <f>IF(ISBLANK(Výsledky!$JO$3),"",Výsledky!JO56)</f>
        <v/>
      </c>
      <c r="AW65" s="266" t="str">
        <f>IF(ISBLANK(Výsledky!$JV$3),"",Výsledky!JV56)</f>
        <v>-</v>
      </c>
      <c r="AX65" s="266" t="str">
        <f>IF(ISBLANK(Výsledky!$KC$3),"",Výsledky!KC56)</f>
        <v/>
      </c>
      <c r="AY65" s="266" t="str">
        <f>IF(ISBLANK(Výsledky!$KJ$3),"",Výsledky!KJ56)</f>
        <v>-</v>
      </c>
      <c r="AZ65" s="266" t="str">
        <f>IF(ISBLANK(Výsledky!$KQ$3),"",Výsledky!KQ56)</f>
        <v>-</v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87" t="str">
        <f>IF(ISBLANK(Výsledky!$QV$3),"",Výsledky!QV56)</f>
        <v/>
      </c>
      <c r="BX65" s="49"/>
      <c r="BY65" s="122"/>
      <c r="BZ65" s="49"/>
      <c r="CA65" s="122"/>
      <c r="CB65" s="371"/>
      <c r="CC65" s="371"/>
      <c r="CD65" s="371"/>
      <c r="CE65" s="371"/>
      <c r="CF65" s="371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4.4" hidden="1" thickBot="1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30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>-</v>
      </c>
      <c r="AU66" s="256" t="str">
        <f>IF(ISBLANK(Výsledky!$JH$3),"",Výsledky!JH52)</f>
        <v>-</v>
      </c>
      <c r="AV66" s="256" t="str">
        <f>IF(ISBLANK(Výsledky!$JO$3),"",Výsledky!JO52)</f>
        <v/>
      </c>
      <c r="AW66" s="256" t="str">
        <f>IF(ISBLANK(Výsledky!$JV$3),"",Výsledky!JV52)</f>
        <v>-</v>
      </c>
      <c r="AX66" s="256" t="str">
        <f>IF(ISBLANK(Výsledky!$KC$3),"",Výsledky!KC52)</f>
        <v/>
      </c>
      <c r="AY66" s="256" t="str">
        <f>IF(ISBLANK(Výsledky!$KJ$3),"",Výsledky!KJ52)</f>
        <v>-</v>
      </c>
      <c r="AZ66" s="256" t="str">
        <f>IF(ISBLANK(Výsledky!$KQ$3),"",Výsledky!KQ52)</f>
        <v>-</v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1"/>
      <c r="CC66" s="371"/>
      <c r="CD66" s="371"/>
      <c r="CE66" s="371"/>
      <c r="CF66" s="371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4.4" hidden="1" thickBot="1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30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66" t="str">
        <f>IF(ISBLANK(Výsledky!$BT$3),"",Výsledky!BT25)</f>
        <v>-</v>
      </c>
      <c r="T67" s="366">
        <f>IF(ISBLANK(Výsledky!$CA$3),"",Výsledky!CA25)</f>
        <v>40</v>
      </c>
      <c r="U67" s="366" t="str">
        <f>IF(ISBLANK(Výsledky!$CH$3),"",Výsledky!CH25)</f>
        <v>-</v>
      </c>
      <c r="V67" s="366" t="str">
        <f>IF(ISBLANK(Výsledky!$CO$3),"",Výsledky!CO25)</f>
        <v>-</v>
      </c>
      <c r="W67" s="366" t="str">
        <f>IF(ISBLANK(Výsledky!$CV$3),"",Výsledky!CV25)</f>
        <v>-</v>
      </c>
      <c r="X67" s="366" t="str">
        <f>IF(ISBLANK(Výsledky!$DC$3),"",Výsledky!DC25)</f>
        <v>-</v>
      </c>
      <c r="Y67" s="366" t="str">
        <f>IF(ISBLANK(Výsledky!$DJ$3),"",Výsledky!DJ25)</f>
        <v>-</v>
      </c>
      <c r="Z67" s="366" t="str">
        <f>IF(ISBLANK(Výsledky!$DQ$3),"",Výsledky!DQ25)</f>
        <v>-</v>
      </c>
      <c r="AA67" s="366" t="str">
        <f>IF(ISBLANK(Výsledky!$DX$3),"",Výsledky!DX25)</f>
        <v>-</v>
      </c>
      <c r="AB67" s="366" t="str">
        <f>IF(ISBLANK(Výsledky!$EE$3),"",Výsledky!EE25)</f>
        <v>-</v>
      </c>
      <c r="AC67" s="366" t="str">
        <f>IF(ISBLANK(Výsledky!$EL$3),"",Výsledky!EL25)</f>
        <v>-</v>
      </c>
      <c r="AD67" s="366" t="str">
        <f>IF(ISBLANK(Výsledky!$ES$3),"",Výsledky!ES25)</f>
        <v>-</v>
      </c>
      <c r="AE67" s="366" t="str">
        <f>IF(ISBLANK(Výsledky!$EZ$3),"",Výsledky!EZ25)</f>
        <v>-</v>
      </c>
      <c r="AF67" s="366" t="str">
        <f>IF(ISBLANK(Výsledky!$FG$3),"",Výsledky!FG25)</f>
        <v>-</v>
      </c>
      <c r="AG67" s="366" t="str">
        <f>IF(ISBLANK(Výsledky!$FN$3),"",Výsledky!FN25)</f>
        <v>-</v>
      </c>
      <c r="AH67" s="366" t="str">
        <f>IF(ISBLANK(Výsledky!$FU$3),"",Výsledky!FU25)</f>
        <v>-</v>
      </c>
      <c r="AI67" s="366" t="str">
        <f>IF(ISBLANK(Výsledky!$GB$3),"",Výsledky!GB25)</f>
        <v>-</v>
      </c>
      <c r="AJ67" s="366" t="str">
        <f>IF(ISBLANK(Výsledky!$GI$3),"",Výsledky!GI25)</f>
        <v>-</v>
      </c>
      <c r="AK67" s="366" t="str">
        <f>IF(ISBLANK(Výsledky!$GP$3),"",Výsledky!GP25)</f>
        <v>-</v>
      </c>
      <c r="AL67" s="366" t="str">
        <f>IF(ISBLANK(Výsledky!$GW$3),"",Výsledky!GW25)</f>
        <v>-</v>
      </c>
      <c r="AM67" s="366" t="str">
        <f>IF(ISBLANK(Výsledky!$HD$3),"",Výsledky!HD25)</f>
        <v>-</v>
      </c>
      <c r="AN67" s="366" t="str">
        <f>IF(ISBLANK(Výsledky!$HK$3),"",Výsledky!HK25)</f>
        <v>-</v>
      </c>
      <c r="AO67" s="366" t="str">
        <f>IF(ISBLANK(Výsledky!$HR$3),"",Výsledky!HR25)</f>
        <v>-</v>
      </c>
      <c r="AP67" s="366" t="str">
        <f>IF(ISBLANK(Výsledky!$HY$3),"",Výsledky!HY25)</f>
        <v>-</v>
      </c>
      <c r="AQ67" s="366" t="str">
        <f>IF(ISBLANK(Výsledky!$IF$3),"",Výsledky!IF25)</f>
        <v>-</v>
      </c>
      <c r="AR67" s="366" t="str">
        <f>IF(ISBLANK(Výsledky!$IM$3),"",Výsledky!IM25)</f>
        <v>-</v>
      </c>
      <c r="AS67" s="366" t="str">
        <f>IF(ISBLANK(Výsledky!$IT$3),"",Výsledky!IT25)</f>
        <v>-</v>
      </c>
      <c r="AT67" s="366" t="str">
        <f>IF(ISBLANK(Výsledky!$JA$3),"",Výsledky!JA25)</f>
        <v>-</v>
      </c>
      <c r="AU67" s="366" t="str">
        <f>IF(ISBLANK(Výsledky!$JH$3),"",Výsledky!JH25)</f>
        <v>-</v>
      </c>
      <c r="AV67" s="366" t="str">
        <f>IF(ISBLANK(Výsledky!$JO$3),"",Výsledky!JO25)</f>
        <v/>
      </c>
      <c r="AW67" s="366" t="str">
        <f>IF(ISBLANK(Výsledky!$JV$3),"",Výsledky!JV25)</f>
        <v>-</v>
      </c>
      <c r="AX67" s="256" t="str">
        <f>IF(ISBLANK(Výsledky!$KC$3),"",Výsledky!KC25)</f>
        <v/>
      </c>
      <c r="AY67" s="256" t="str">
        <f>IF(ISBLANK(Výsledky!$KJ$3),"",Výsledky!KJ25)</f>
        <v>-</v>
      </c>
      <c r="AZ67" s="256" t="str">
        <f>IF(ISBLANK(Výsledky!$KQ$3),"",Výsledky!KQ25)</f>
        <v>-</v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66" t="str">
        <f>IF(ISBLANK(Výsledky!$NP$3),"",Výsledky!NP25)</f>
        <v/>
      </c>
      <c r="BL67" s="366" t="str">
        <f>IF(ISBLANK(Výsledky!$NW$3),"",Výsledky!NW25)</f>
        <v/>
      </c>
      <c r="BM67" s="366" t="str">
        <f>IF(ISBLANK(Výsledky!$OD$3),"",Výsledky!OD25)</f>
        <v/>
      </c>
      <c r="BN67" s="366" t="str">
        <f>IF(ISBLANK(Výsledky!$OK$3),"",Výsledky!OK25)</f>
        <v/>
      </c>
      <c r="BO67" s="366" t="str">
        <f>IF(ISBLANK(Výsledky!$OR$3),"",Výsledky!OR25)</f>
        <v/>
      </c>
      <c r="BP67" s="366" t="str">
        <f>IF(ISBLANK(Výsledky!$OY$3),"",Výsledky!OY25)</f>
        <v/>
      </c>
      <c r="BQ67" s="366" t="str">
        <f>IF(ISBLANK(Výsledky!$PF$3),"",Výsledky!PF25)</f>
        <v/>
      </c>
      <c r="BR67" s="366" t="str">
        <f>IF(ISBLANK(Výsledky!$PM$3),"",Výsledky!PM25)</f>
        <v/>
      </c>
      <c r="BS67" s="366" t="str">
        <f>IF(ISBLANK(Výsledky!$PT$3),"",Výsledky!PT25)</f>
        <v/>
      </c>
      <c r="BT67" s="366" t="str">
        <f>IF(ISBLANK(Výsledky!$QA$3),"",Výsledky!QA25)</f>
        <v/>
      </c>
      <c r="BU67" s="366" t="str">
        <f>IF(ISBLANK(Výsledky!$QH$3),"",Výsledky!QH25)</f>
        <v/>
      </c>
      <c r="BV67" s="366" t="str">
        <f>IF(ISBLANK(Výsledky!$QO$3),"",Výsledky!QO25)</f>
        <v/>
      </c>
      <c r="BW67" s="367" t="str">
        <f>IF(ISBLANK(Výsledky!$QV$3),"",Výsledky!QV25)</f>
        <v/>
      </c>
      <c r="BX67" s="49"/>
      <c r="BY67" s="122"/>
      <c r="BZ67" s="49"/>
      <c r="CA67" s="122"/>
      <c r="CB67" s="371"/>
      <c r="CC67" s="371"/>
      <c r="CD67" s="371"/>
      <c r="CE67" s="371"/>
      <c r="CF67" s="371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1">IF(ISBLANK(CA67),"",VLOOKUP(CA67,$BF$83:$BZ$161,17,FALSE))</f>
        <v/>
      </c>
      <c r="DY67" s="6" t="str">
        <f t="shared" ref="DY67:DY81" si="32">IF(ISBLANK(CA67),"",VLOOKUP(CA67,$BG$83:$BZ$161,16,FALSE))</f>
        <v/>
      </c>
      <c r="DZ67" s="6" t="str">
        <f t="shared" ref="DZ67:DZ81" si="33">IF(ISBLANK(CA67),"",VLOOKUP(CA67,$BH$83:$BZ$161,15,FALSE))</f>
        <v/>
      </c>
      <c r="EA67" s="6" t="str">
        <f t="shared" ref="EA67:EA81" si="34">IF(ISBLANK(CA67),"",VLOOKUP(CA67,$BI$83:$BZ$161,14,FALSE))</f>
        <v/>
      </c>
      <c r="EB67" s="6" t="str">
        <f t="shared" ref="EB67:EB81" si="35">IF(ISBLANK(CA67),"",VLOOKUP(CA67,$BJ$83:$BZ$161,13,FALSE))</f>
        <v/>
      </c>
      <c r="EC67" s="6" t="str">
        <f t="shared" ref="EC67:EC81" si="36">IF(ISBLANK(CA67),"",VLOOKUP(CA67,$BK$83:$BZ$161,12,FALSE))</f>
        <v/>
      </c>
      <c r="ED67" s="6" t="str">
        <f t="shared" ref="ED67:ED81" si="37">IF(ISBLANK(CA67),"",VLOOKUP(CA67,$BL$83:$BZ$161,11,FALSE))</f>
        <v/>
      </c>
      <c r="EE67" s="6" t="str">
        <f t="shared" ref="EE67:EE81" si="38">IF(ISBLANK(CA67),"",VLOOKUP(CA67,$BM$83:$BZ$161,10,FALSE))</f>
        <v/>
      </c>
      <c r="EF67" s="6" t="str">
        <f t="shared" ref="EF67:EF81" si="39">IF(ISBLANK(CA67),"",VLOOKUP(CA67,$BN$83:$BZ$161,9,FALSE))</f>
        <v/>
      </c>
      <c r="EG67" s="6" t="str">
        <f t="shared" ref="EG67:EG81" si="40">IF(ISBLANK(CA67),"",VLOOKUP(CA67,$BO$83:$BZ$161,8,FALSE))</f>
        <v/>
      </c>
      <c r="EH67" s="6" t="str">
        <f t="shared" ref="EH67:EH81" si="41">IF(ISBLANK(CA67),"",VLOOKUP(CA67,$BP$83:$BZ$161,7,FALSE))</f>
        <v/>
      </c>
      <c r="EI67" s="6" t="str">
        <f t="shared" ref="EI67:EI81" si="42">IF(ISBLANK(CA67),"",VLOOKUP(CA67,$BQ$83:$BZ$161,6,FALSE))</f>
        <v/>
      </c>
      <c r="EJ67" s="6" t="str">
        <f t="shared" ref="EJ67:EJ81" si="43">IF(ISBLANK(CA67),"",VLOOKUP(CA67,$BU$83:$BZ$161,2,FALSE))</f>
        <v/>
      </c>
    </row>
    <row r="68" spans="1:140" ht="14.4" hidden="1" thickBot="1">
      <c r="A68" s="1"/>
      <c r="B68" s="240" t="s">
        <v>336</v>
      </c>
      <c r="C68" s="382">
        <f>Tipy!A66</f>
        <v>54</v>
      </c>
      <c r="D68" s="383" t="str">
        <f>IF(Tipy!B66="","",Tipy!B66)</f>
        <v>Stiflerovamama</v>
      </c>
      <c r="E68" s="384">
        <f t="shared" si="30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>-</v>
      </c>
      <c r="AU68" s="266" t="str">
        <f>IF(ISBLANK(Výsledky!$JH$3),"",Výsledky!JH72)</f>
        <v>-</v>
      </c>
      <c r="AV68" s="266" t="str">
        <f>IF(ISBLANK(Výsledky!$JO$3),"",Výsledky!JO72)</f>
        <v/>
      </c>
      <c r="AW68" s="266" t="str">
        <f>IF(ISBLANK(Výsledky!$JV$3),"",Výsledky!JV72)</f>
        <v>-</v>
      </c>
      <c r="AX68" s="256" t="str">
        <f>IF(ISBLANK(Výsledky!$KC$3),"",Výsledky!KC72)</f>
        <v/>
      </c>
      <c r="AY68" s="256" t="str">
        <f>IF(ISBLANK(Výsledky!$KJ$3),"",Výsledky!KJ72)</f>
        <v>-</v>
      </c>
      <c r="AZ68" s="256" t="str">
        <f>IF(ISBLANK(Výsledky!$KQ$3),"",Výsledky!KQ72)</f>
        <v>-</v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87" t="str">
        <f>IF(ISBLANK(Výsledky!$QV$3),"",Výsledky!QV72)</f>
        <v/>
      </c>
      <c r="BX68" s="49"/>
      <c r="BY68" s="122"/>
      <c r="BZ68" s="49"/>
      <c r="CA68" s="122"/>
      <c r="CB68" s="371"/>
      <c r="CC68" s="371"/>
      <c r="CD68" s="371"/>
      <c r="CE68" s="371"/>
      <c r="CF68" s="371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1"/>
        <v/>
      </c>
      <c r="DY68" s="6" t="str">
        <f t="shared" si="32"/>
        <v/>
      </c>
      <c r="DZ68" s="6" t="str">
        <f t="shared" si="33"/>
        <v/>
      </c>
      <c r="EA68" s="6" t="str">
        <f t="shared" si="34"/>
        <v/>
      </c>
      <c r="EB68" s="6" t="str">
        <f t="shared" si="35"/>
        <v/>
      </c>
      <c r="EC68" s="6" t="str">
        <f t="shared" si="36"/>
        <v/>
      </c>
      <c r="ED68" s="6" t="str">
        <f t="shared" si="37"/>
        <v/>
      </c>
      <c r="EE68" s="6" t="str">
        <f t="shared" si="38"/>
        <v/>
      </c>
      <c r="EF68" s="6" t="str">
        <f t="shared" si="39"/>
        <v/>
      </c>
      <c r="EG68" s="6" t="str">
        <f t="shared" si="40"/>
        <v/>
      </c>
      <c r="EH68" s="6" t="str">
        <f t="shared" si="41"/>
        <v/>
      </c>
      <c r="EI68" s="6" t="str">
        <f t="shared" si="42"/>
        <v/>
      </c>
      <c r="EJ68" s="6" t="str">
        <f t="shared" si="43"/>
        <v/>
      </c>
    </row>
    <row r="69" spans="1:140" ht="14.4" hidden="1" thickBot="1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30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>-</v>
      </c>
      <c r="AU69" s="256" t="str">
        <f>IF(ISBLANK(Výsledky!$JH$3),"",Výsledky!JH44)</f>
        <v>-</v>
      </c>
      <c r="AV69" s="256" t="str">
        <f>IF(ISBLANK(Výsledky!$JO$3),"",Výsledky!JO44)</f>
        <v/>
      </c>
      <c r="AW69" s="256" t="str">
        <f>IF(ISBLANK(Výsledky!$JV$3),"",Výsledky!JV44)</f>
        <v>-</v>
      </c>
      <c r="AX69" s="256" t="str">
        <f>IF(ISBLANK(Výsledky!$KC$3),"",Výsledky!KC44)</f>
        <v/>
      </c>
      <c r="AY69" s="256" t="str">
        <f>IF(ISBLANK(Výsledky!$KJ$3),"",Výsledky!KJ44)</f>
        <v>-</v>
      </c>
      <c r="AZ69" s="256" t="str">
        <f>IF(ISBLANK(Výsledky!$KQ$3),"",Výsledky!KQ44)</f>
        <v>-</v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1"/>
      <c r="CC69" s="371"/>
      <c r="CD69" s="371"/>
      <c r="CE69" s="371"/>
      <c r="CF69" s="371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1"/>
        <v/>
      </c>
      <c r="DY69" s="6" t="str">
        <f t="shared" si="32"/>
        <v/>
      </c>
      <c r="DZ69" s="6" t="str">
        <f t="shared" si="33"/>
        <v/>
      </c>
      <c r="EA69" s="6" t="str">
        <f t="shared" si="34"/>
        <v/>
      </c>
      <c r="EB69" s="6" t="str">
        <f t="shared" si="35"/>
        <v/>
      </c>
      <c r="EC69" s="6" t="str">
        <f t="shared" si="36"/>
        <v/>
      </c>
      <c r="ED69" s="6" t="str">
        <f t="shared" si="37"/>
        <v/>
      </c>
      <c r="EE69" s="6" t="str">
        <f t="shared" si="38"/>
        <v/>
      </c>
      <c r="EF69" s="6" t="str">
        <f t="shared" si="39"/>
        <v/>
      </c>
      <c r="EG69" s="6" t="str">
        <f t="shared" si="40"/>
        <v/>
      </c>
      <c r="EH69" s="6" t="str">
        <f t="shared" si="41"/>
        <v/>
      </c>
      <c r="EI69" s="6" t="str">
        <f t="shared" si="42"/>
        <v/>
      </c>
      <c r="EJ69" s="6" t="str">
        <f t="shared" si="43"/>
        <v/>
      </c>
    </row>
    <row r="70" spans="1:140" ht="14.4" hidden="1" thickBot="1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30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>-</v>
      </c>
      <c r="AU70" s="256" t="str">
        <f>IF(ISBLANK(Výsledky!$JH$3),"",Výsledky!JH49)</f>
        <v>-</v>
      </c>
      <c r="AV70" s="256" t="str">
        <f>IF(ISBLANK(Výsledky!$JO$3),"",Výsledky!JO49)</f>
        <v/>
      </c>
      <c r="AW70" s="256" t="str">
        <f>IF(ISBLANK(Výsledky!$JV$3),"",Výsledky!JV49)</f>
        <v>-</v>
      </c>
      <c r="AX70" s="256" t="str">
        <f>IF(ISBLANK(Výsledky!$KC$3),"",Výsledky!KC49)</f>
        <v/>
      </c>
      <c r="AY70" s="256" t="str">
        <f>IF(ISBLANK(Výsledky!$KJ$3),"",Výsledky!KJ49)</f>
        <v>-</v>
      </c>
      <c r="AZ70" s="256" t="str">
        <f>IF(ISBLANK(Výsledky!$KQ$3),"",Výsledky!KQ49)</f>
        <v>-</v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1"/>
      <c r="CC70" s="371"/>
      <c r="CD70" s="371"/>
      <c r="CE70" s="371"/>
      <c r="CF70" s="371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1"/>
        <v/>
      </c>
      <c r="DY70" s="6" t="str">
        <f t="shared" si="32"/>
        <v/>
      </c>
      <c r="DZ70" s="6" t="str">
        <f t="shared" si="33"/>
        <v/>
      </c>
      <c r="EA70" s="6" t="str">
        <f t="shared" si="34"/>
        <v/>
      </c>
      <c r="EB70" s="6" t="str">
        <f t="shared" si="35"/>
        <v/>
      </c>
      <c r="EC70" s="6" t="str">
        <f t="shared" si="36"/>
        <v/>
      </c>
      <c r="ED70" s="6" t="str">
        <f t="shared" si="37"/>
        <v/>
      </c>
      <c r="EE70" s="6" t="str">
        <f t="shared" si="38"/>
        <v/>
      </c>
      <c r="EF70" s="6" t="str">
        <f t="shared" si="39"/>
        <v/>
      </c>
      <c r="EG70" s="6" t="str">
        <f t="shared" si="40"/>
        <v/>
      </c>
      <c r="EH70" s="6" t="str">
        <f t="shared" si="41"/>
        <v/>
      </c>
      <c r="EI70" s="6" t="str">
        <f t="shared" si="42"/>
        <v/>
      </c>
      <c r="EJ70" s="6" t="str">
        <f t="shared" si="43"/>
        <v/>
      </c>
    </row>
    <row r="71" spans="1:140" ht="14.4" hidden="1" thickBot="1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30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>-</v>
      </c>
      <c r="AU71" s="256" t="str">
        <f>IF(ISBLANK(Výsledky!$JH$3),"",Výsledky!JH78)</f>
        <v>-</v>
      </c>
      <c r="AV71" s="256" t="str">
        <f>IF(ISBLANK(Výsledky!$JO$3),"",Výsledky!JO78)</f>
        <v/>
      </c>
      <c r="AW71" s="256" t="str">
        <f>IF(ISBLANK(Výsledky!$JV$3),"",Výsledky!JV78)</f>
        <v>-</v>
      </c>
      <c r="AX71" s="256" t="str">
        <f>IF(ISBLANK(Výsledky!$KC$3),"",Výsledky!KC78)</f>
        <v/>
      </c>
      <c r="AY71" s="256" t="str">
        <f>IF(ISBLANK(Výsledky!$KJ$3),"",Výsledky!KJ78)</f>
        <v>-</v>
      </c>
      <c r="AZ71" s="256" t="str">
        <f>IF(ISBLANK(Výsledky!$KQ$3),"",Výsledky!KQ78)</f>
        <v>-</v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1"/>
      <c r="CC71" s="371"/>
      <c r="CD71" s="371"/>
      <c r="CE71" s="371"/>
      <c r="CF71" s="371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1"/>
        <v/>
      </c>
      <c r="DY71" s="6" t="str">
        <f t="shared" si="32"/>
        <v/>
      </c>
      <c r="DZ71" s="6" t="str">
        <f t="shared" si="33"/>
        <v/>
      </c>
      <c r="EA71" s="6" t="str">
        <f t="shared" si="34"/>
        <v/>
      </c>
      <c r="EB71" s="6" t="str">
        <f t="shared" si="35"/>
        <v/>
      </c>
      <c r="EC71" s="6" t="str">
        <f t="shared" si="36"/>
        <v/>
      </c>
      <c r="ED71" s="6" t="str">
        <f t="shared" si="37"/>
        <v/>
      </c>
      <c r="EE71" s="6" t="str">
        <f t="shared" si="38"/>
        <v/>
      </c>
      <c r="EF71" s="6" t="str">
        <f t="shared" si="39"/>
        <v/>
      </c>
      <c r="EG71" s="6" t="str">
        <f t="shared" si="40"/>
        <v/>
      </c>
      <c r="EH71" s="6" t="str">
        <f t="shared" si="41"/>
        <v/>
      </c>
      <c r="EI71" s="6" t="str">
        <f t="shared" si="42"/>
        <v/>
      </c>
      <c r="EJ71" s="6" t="str">
        <f t="shared" si="43"/>
        <v/>
      </c>
    </row>
    <row r="72" spans="1:140" ht="14.4" hidden="1" thickBot="1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30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64">
        <f>IF(ISBLANK(Výsledky!$P$3),"",Výsledky!P51)</f>
        <v>0</v>
      </c>
      <c r="L72" s="365">
        <f>IF(ISBLANK(Výsledky!$W$3),"",Výsledky!W51)</f>
        <v>20</v>
      </c>
      <c r="M72" s="366">
        <f>IF(ISBLANK(Výsledky!$AD$3),"",Výsledky!AD51)</f>
        <v>0</v>
      </c>
      <c r="N72" s="366">
        <f>IF(ISBLANK(Výsledky!$AK$3),"",Výsledky!AK51)</f>
        <v>30</v>
      </c>
      <c r="O72" s="366" t="str">
        <f>IF(ISBLANK(Výsledky!$AR$3),"",Výsledky!AR51)</f>
        <v>-</v>
      </c>
      <c r="P72" s="366" t="str">
        <f>IF(ISBLANK(Výsledky!$AY$3),"",Výsledky!AY51)</f>
        <v>-</v>
      </c>
      <c r="Q72" s="366" t="str">
        <f>IF(ISBLANK(Výsledky!$BF$3),"",Výsledky!BF51)</f>
        <v>-</v>
      </c>
      <c r="R72" s="366" t="str">
        <f>IF(ISBLANK(Výsledky!$BM$3),"",Výsledky!BM51)</f>
        <v>-</v>
      </c>
      <c r="S72" s="366" t="str">
        <f>IF(ISBLANK(Výsledky!$BT$3),"",Výsledky!BT51)</f>
        <v>-</v>
      </c>
      <c r="T72" s="366" t="str">
        <f>IF(ISBLANK(Výsledky!$CA$3),"",Výsledky!CA51)</f>
        <v>-</v>
      </c>
      <c r="U72" s="366" t="str">
        <f>IF(ISBLANK(Výsledky!$CH$3),"",Výsledky!CH51)</f>
        <v>-</v>
      </c>
      <c r="V72" s="366" t="str">
        <f>IF(ISBLANK(Výsledky!$CO$3),"",Výsledky!CO51)</f>
        <v>-</v>
      </c>
      <c r="W72" s="366" t="str">
        <f>IF(ISBLANK(Výsledky!$CV$3),"",Výsledky!CV51)</f>
        <v>-</v>
      </c>
      <c r="X72" s="366" t="str">
        <f>IF(ISBLANK(Výsledky!$DC$3),"",Výsledky!DC51)</f>
        <v>-</v>
      </c>
      <c r="Y72" s="366" t="str">
        <f>IF(ISBLANK(Výsledky!$DJ$3),"",Výsledky!DJ51)</f>
        <v>-</v>
      </c>
      <c r="Z72" s="366" t="str">
        <f>IF(ISBLANK(Výsledky!$DQ$3),"",Výsledky!DQ51)</f>
        <v>-</v>
      </c>
      <c r="AA72" s="366" t="str">
        <f>IF(ISBLANK(Výsledky!$DX$3),"",Výsledky!DX51)</f>
        <v>-</v>
      </c>
      <c r="AB72" s="366" t="str">
        <f>IF(ISBLANK(Výsledky!$EE$3),"",Výsledky!EE51)</f>
        <v>-</v>
      </c>
      <c r="AC72" s="366" t="str">
        <f>IF(ISBLANK(Výsledky!$EL$3),"",Výsledky!EL51)</f>
        <v>-</v>
      </c>
      <c r="AD72" s="366" t="str">
        <f>IF(ISBLANK(Výsledky!$ES$3),"",Výsledky!ES51)</f>
        <v>-</v>
      </c>
      <c r="AE72" s="366" t="str">
        <f>IF(ISBLANK(Výsledky!$EZ$3),"",Výsledky!EZ51)</f>
        <v>-</v>
      </c>
      <c r="AF72" s="366" t="str">
        <f>IF(ISBLANK(Výsledky!$FG$3),"",Výsledky!FG51)</f>
        <v>-</v>
      </c>
      <c r="AG72" s="366" t="str">
        <f>IF(ISBLANK(Výsledky!$FN$3),"",Výsledky!FN51)</f>
        <v>-</v>
      </c>
      <c r="AH72" s="366" t="str">
        <f>IF(ISBLANK(Výsledky!$FU$3),"",Výsledky!FU51)</f>
        <v>-</v>
      </c>
      <c r="AI72" s="366" t="str">
        <f>IF(ISBLANK(Výsledky!$GB$3),"",Výsledky!GB51)</f>
        <v>-</v>
      </c>
      <c r="AJ72" s="366" t="str">
        <f>IF(ISBLANK(Výsledky!$GI$3),"",Výsledky!GI51)</f>
        <v>-</v>
      </c>
      <c r="AK72" s="366" t="str">
        <f>IF(ISBLANK(Výsledky!$GP$3),"",Výsledky!GP51)</f>
        <v>-</v>
      </c>
      <c r="AL72" s="366" t="str">
        <f>IF(ISBLANK(Výsledky!$GW$3),"",Výsledky!GW51)</f>
        <v>-</v>
      </c>
      <c r="AM72" s="366" t="str">
        <f>IF(ISBLANK(Výsledky!$HD$3),"",Výsledky!HD51)</f>
        <v>-</v>
      </c>
      <c r="AN72" s="366" t="str">
        <f>IF(ISBLANK(Výsledky!$HK$3),"",Výsledky!HK51)</f>
        <v>-</v>
      </c>
      <c r="AO72" s="366" t="str">
        <f>IF(ISBLANK(Výsledky!$HR$3),"",Výsledky!HR51)</f>
        <v>-</v>
      </c>
      <c r="AP72" s="366" t="str">
        <f>IF(ISBLANK(Výsledky!$HY$3),"",Výsledky!HY51)</f>
        <v>-</v>
      </c>
      <c r="AQ72" s="366" t="str">
        <f>IF(ISBLANK(Výsledky!$IF$3),"",Výsledky!IF51)</f>
        <v>-</v>
      </c>
      <c r="AR72" s="366" t="str">
        <f>IF(ISBLANK(Výsledky!$IM$3),"",Výsledky!IM51)</f>
        <v>-</v>
      </c>
      <c r="AS72" s="366" t="str">
        <f>IF(ISBLANK(Výsledky!$IT$3),"",Výsledky!IT51)</f>
        <v>-</v>
      </c>
      <c r="AT72" s="366" t="str">
        <f>IF(ISBLANK(Výsledky!$JA$3),"",Výsledky!JA51)</f>
        <v>-</v>
      </c>
      <c r="AU72" s="366" t="str">
        <f>IF(ISBLANK(Výsledky!$JH$3),"",Výsledky!JH51)</f>
        <v>-</v>
      </c>
      <c r="AV72" s="366" t="str">
        <f>IF(ISBLANK(Výsledky!$JO$3),"",Výsledky!JO51)</f>
        <v/>
      </c>
      <c r="AW72" s="366" t="str">
        <f>IF(ISBLANK(Výsledky!$JV$3),"",Výsledky!JV51)</f>
        <v>-</v>
      </c>
      <c r="AX72" s="366" t="str">
        <f>IF(ISBLANK(Výsledky!$KC$3),"",Výsledky!KC51)</f>
        <v/>
      </c>
      <c r="AY72" s="366" t="str">
        <f>IF(ISBLANK(Výsledky!$KJ$3),"",Výsledky!KJ51)</f>
        <v>-</v>
      </c>
      <c r="AZ72" s="366" t="str">
        <f>IF(ISBLANK(Výsledky!$KQ$3),"",Výsledky!KQ51)</f>
        <v>-</v>
      </c>
      <c r="BA72" s="366" t="str">
        <f>IF(ISBLANK(Výsledky!$KX$3),"",Výsledky!KX51)</f>
        <v/>
      </c>
      <c r="BB72" s="366" t="str">
        <f>IF(ISBLANK(Výsledky!$LE$3),"",Výsledky!LE51)</f>
        <v/>
      </c>
      <c r="BC72" s="366" t="str">
        <f>IF(ISBLANK(Výsledky!$LL$3),"",Výsledky!LL51)</f>
        <v/>
      </c>
      <c r="BD72" s="366" t="str">
        <f>IF(ISBLANK(Výsledky!$LS$3),"",Výsledky!LS51)</f>
        <v/>
      </c>
      <c r="BE72" s="366" t="str">
        <f>IF(ISBLANK(Výsledky!$LZ$3),"",Výsledky!LZ51)</f>
        <v/>
      </c>
      <c r="BF72" s="366" t="str">
        <f>IF(ISBLANK(Výsledky!$MG$3),"",Výsledky!MG51)</f>
        <v/>
      </c>
      <c r="BG72" s="366" t="str">
        <f>IF(ISBLANK(Výsledky!$MN$3),"",Výsledky!MN51)</f>
        <v/>
      </c>
      <c r="BH72" s="366" t="str">
        <f>IF(ISBLANK(Výsledky!$MU$3),"",Výsledky!MU51)</f>
        <v/>
      </c>
      <c r="BI72" s="366" t="str">
        <f>IF(ISBLANK(Výsledky!$NB$3),"",Výsledky!NB51)</f>
        <v/>
      </c>
      <c r="BJ72" s="366" t="str">
        <f>IF(ISBLANK(Výsledky!$NI$3),"",Výsledky!NI51)</f>
        <v/>
      </c>
      <c r="BK72" s="366" t="str">
        <f>IF(ISBLANK(Výsledky!$NP$3),"",Výsledky!NP51)</f>
        <v/>
      </c>
      <c r="BL72" s="366" t="str">
        <f>IF(ISBLANK(Výsledky!$NW$3),"",Výsledky!NW51)</f>
        <v/>
      </c>
      <c r="BM72" s="366" t="str">
        <f>IF(ISBLANK(Výsledky!$OD$3),"",Výsledky!OD51)</f>
        <v/>
      </c>
      <c r="BN72" s="366" t="str">
        <f>IF(ISBLANK(Výsledky!$OK$3),"",Výsledky!OK51)</f>
        <v/>
      </c>
      <c r="BO72" s="366" t="str">
        <f>IF(ISBLANK(Výsledky!$OR$3),"",Výsledky!OR51)</f>
        <v/>
      </c>
      <c r="BP72" s="366" t="str">
        <f>IF(ISBLANK(Výsledky!$OY$3),"",Výsledky!OY51)</f>
        <v/>
      </c>
      <c r="BQ72" s="366" t="str">
        <f>IF(ISBLANK(Výsledky!$PF$3),"",Výsledky!PF51)</f>
        <v/>
      </c>
      <c r="BR72" s="366" t="str">
        <f>IF(ISBLANK(Výsledky!$PM$3),"",Výsledky!PM51)</f>
        <v/>
      </c>
      <c r="BS72" s="366" t="str">
        <f>IF(ISBLANK(Výsledky!$PT$3),"",Výsledky!PT51)</f>
        <v/>
      </c>
      <c r="BT72" s="366" t="str">
        <f>IF(ISBLANK(Výsledky!$QA$3),"",Výsledky!QA51)</f>
        <v/>
      </c>
      <c r="BU72" s="366" t="str">
        <f>IF(ISBLANK(Výsledky!$QH$3),"",Výsledky!QH51)</f>
        <v/>
      </c>
      <c r="BV72" s="366" t="str">
        <f>IF(ISBLANK(Výsledky!$QO$3),"",Výsledky!QO51)</f>
        <v/>
      </c>
      <c r="BW72" s="367" t="str">
        <f>IF(ISBLANK(Výsledky!$QV$3),"",Výsledky!QV51)</f>
        <v/>
      </c>
      <c r="BX72" s="49"/>
      <c r="BY72" s="122"/>
      <c r="BZ72" s="49"/>
      <c r="CA72" s="122"/>
      <c r="CB72" s="371"/>
      <c r="CC72" s="371"/>
      <c r="CD72" s="371"/>
      <c r="CE72" s="371"/>
      <c r="CF72" s="371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1"/>
        <v/>
      </c>
      <c r="DY72" s="6" t="str">
        <f t="shared" si="32"/>
        <v/>
      </c>
      <c r="DZ72" s="6" t="str">
        <f t="shared" si="33"/>
        <v/>
      </c>
      <c r="EA72" s="6" t="str">
        <f t="shared" si="34"/>
        <v/>
      </c>
      <c r="EB72" s="6" t="str">
        <f t="shared" si="35"/>
        <v/>
      </c>
      <c r="EC72" s="6" t="str">
        <f t="shared" si="36"/>
        <v/>
      </c>
      <c r="ED72" s="6" t="str">
        <f t="shared" si="37"/>
        <v/>
      </c>
      <c r="EE72" s="6" t="str">
        <f t="shared" si="38"/>
        <v/>
      </c>
      <c r="EF72" s="6" t="str">
        <f t="shared" si="39"/>
        <v/>
      </c>
      <c r="EG72" s="6" t="str">
        <f t="shared" si="40"/>
        <v/>
      </c>
      <c r="EH72" s="6" t="str">
        <f t="shared" si="41"/>
        <v/>
      </c>
      <c r="EI72" s="6" t="str">
        <f t="shared" si="42"/>
        <v/>
      </c>
      <c r="EJ72" s="6" t="str">
        <f t="shared" si="43"/>
        <v/>
      </c>
    </row>
    <row r="73" spans="1:140" ht="14.4" hidden="1" thickBot="1">
      <c r="A73" s="1"/>
      <c r="B73" s="240" t="s">
        <v>352</v>
      </c>
      <c r="C73" s="382">
        <f>Tipy!A39</f>
        <v>40</v>
      </c>
      <c r="D73" s="383" t="str">
        <f>IF(Tipy!B39="","",Tipy!B39)</f>
        <v>Marek Konečný</v>
      </c>
      <c r="E73" s="384">
        <f t="shared" si="30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85" t="str">
        <f>IF(ISBLANK(Výsledky!$I$3),"",Výsledky!I45)</f>
        <v>-</v>
      </c>
      <c r="K73" s="386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>-</v>
      </c>
      <c r="AU73" s="266" t="str">
        <f>IF(ISBLANK(Výsledky!$JH$3),"",Výsledky!JH45)</f>
        <v>-</v>
      </c>
      <c r="AV73" s="266" t="str">
        <f>IF(ISBLANK(Výsledky!$JO$3),"",Výsledky!JO45)</f>
        <v/>
      </c>
      <c r="AW73" s="266" t="str">
        <f>IF(ISBLANK(Výsledky!$JV$3),"",Výsledky!JV45)</f>
        <v>-</v>
      </c>
      <c r="AX73" s="266" t="str">
        <f>IF(ISBLANK(Výsledky!$KC$3),"",Výsledky!KC45)</f>
        <v/>
      </c>
      <c r="AY73" s="266" t="str">
        <f>IF(ISBLANK(Výsledky!$KJ$3),"",Výsledky!KJ45)</f>
        <v>-</v>
      </c>
      <c r="AZ73" s="266" t="str">
        <f>IF(ISBLANK(Výsledky!$KQ$3),"",Výsledky!KQ45)</f>
        <v>-</v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87" t="str">
        <f>IF(ISBLANK(Výsledky!$QV$3),"",Výsledky!QV45)</f>
        <v/>
      </c>
      <c r="BX73" s="49"/>
      <c r="BY73" s="122"/>
      <c r="BZ73" s="49"/>
      <c r="CA73" s="122"/>
      <c r="CB73" s="371"/>
      <c r="CC73" s="371"/>
      <c r="CD73" s="371"/>
      <c r="CE73" s="371"/>
      <c r="CF73" s="371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1"/>
        <v/>
      </c>
      <c r="DY73" s="6" t="str">
        <f t="shared" si="32"/>
        <v/>
      </c>
      <c r="DZ73" s="6" t="str">
        <f t="shared" si="33"/>
        <v/>
      </c>
      <c r="EA73" s="6" t="str">
        <f t="shared" si="34"/>
        <v/>
      </c>
      <c r="EB73" s="6" t="str">
        <f t="shared" si="35"/>
        <v/>
      </c>
      <c r="EC73" s="6" t="str">
        <f t="shared" si="36"/>
        <v/>
      </c>
      <c r="ED73" s="6" t="str">
        <f t="shared" si="37"/>
        <v/>
      </c>
      <c r="EE73" s="6" t="str">
        <f t="shared" si="38"/>
        <v/>
      </c>
      <c r="EF73" s="6" t="str">
        <f t="shared" si="39"/>
        <v/>
      </c>
      <c r="EG73" s="6" t="str">
        <f t="shared" si="40"/>
        <v/>
      </c>
      <c r="EH73" s="6" t="str">
        <f t="shared" si="41"/>
        <v/>
      </c>
      <c r="EI73" s="6" t="str">
        <f t="shared" si="42"/>
        <v/>
      </c>
      <c r="EJ73" s="6" t="str">
        <f t="shared" si="43"/>
        <v/>
      </c>
    </row>
    <row r="74" spans="1:140" ht="14.4" hidden="1" thickBot="1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30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>-</v>
      </c>
      <c r="AU74" s="256" t="str">
        <f>IF(ISBLANK(Výsledky!$JH$3),"",Výsledky!JH41)</f>
        <v>-</v>
      </c>
      <c r="AV74" s="256" t="str">
        <f>IF(ISBLANK(Výsledky!$JO$3),"",Výsledky!JO41)</f>
        <v/>
      </c>
      <c r="AW74" s="256" t="str">
        <f>IF(ISBLANK(Výsledky!$JV$3),"",Výsledky!JV41)</f>
        <v>-</v>
      </c>
      <c r="AX74" s="256" t="str">
        <f>IF(ISBLANK(Výsledky!$KC$3),"",Výsledky!KC41)</f>
        <v/>
      </c>
      <c r="AY74" s="256" t="str">
        <f>IF(ISBLANK(Výsledky!$KJ$3),"",Výsledky!KJ41)</f>
        <v>-</v>
      </c>
      <c r="AZ74" s="256" t="str">
        <f>IF(ISBLANK(Výsledky!$KQ$3),"",Výsledky!KQ41)</f>
        <v>-</v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1"/>
      <c r="CC74" s="371"/>
      <c r="CD74" s="371"/>
      <c r="CE74" s="371"/>
      <c r="CF74" s="371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1"/>
        <v/>
      </c>
      <c r="DY74" s="6" t="str">
        <f t="shared" si="32"/>
        <v/>
      </c>
      <c r="DZ74" s="6" t="str">
        <f t="shared" si="33"/>
        <v/>
      </c>
      <c r="EA74" s="6" t="str">
        <f t="shared" si="34"/>
        <v/>
      </c>
      <c r="EB74" s="6" t="str">
        <f t="shared" si="35"/>
        <v/>
      </c>
      <c r="EC74" s="6" t="str">
        <f t="shared" si="36"/>
        <v/>
      </c>
      <c r="ED74" s="6" t="str">
        <f t="shared" si="37"/>
        <v/>
      </c>
      <c r="EE74" s="6" t="str">
        <f t="shared" si="38"/>
        <v/>
      </c>
      <c r="EF74" s="6" t="str">
        <f t="shared" si="39"/>
        <v/>
      </c>
      <c r="EG74" s="6" t="str">
        <f t="shared" si="40"/>
        <v/>
      </c>
      <c r="EH74" s="6" t="str">
        <f t="shared" si="41"/>
        <v/>
      </c>
      <c r="EI74" s="6" t="str">
        <f t="shared" si="42"/>
        <v/>
      </c>
      <c r="EJ74" s="6" t="str">
        <f t="shared" si="43"/>
        <v/>
      </c>
    </row>
    <row r="75" spans="1:140" ht="14.4" hidden="1" thickBot="1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30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64" t="str">
        <f>IF(ISBLANK(Výsledky!$P$3),"",Výsledky!P13)</f>
        <v>-</v>
      </c>
      <c r="L75" s="365" t="str">
        <f>IF(ISBLANK(Výsledky!$W$3),"",Výsledky!W13)</f>
        <v>-</v>
      </c>
      <c r="M75" s="366" t="str">
        <f>IF(ISBLANK(Výsledky!$AD$3),"",Výsledky!AD13)</f>
        <v>-</v>
      </c>
      <c r="N75" s="366" t="str">
        <f>IF(ISBLANK(Výsledky!$AK$3),"",Výsledky!AK13)</f>
        <v>-</v>
      </c>
      <c r="O75" s="366" t="str">
        <f>IF(ISBLANK(Výsledky!$AR$3),"",Výsledky!AR13)</f>
        <v>-</v>
      </c>
      <c r="P75" s="366" t="str">
        <f>IF(ISBLANK(Výsledky!$AY$3),"",Výsledky!AY13)</f>
        <v>-</v>
      </c>
      <c r="Q75" s="366" t="str">
        <f>IF(ISBLANK(Výsledky!$BF$3),"",Výsledky!BF13)</f>
        <v>-</v>
      </c>
      <c r="R75" s="366" t="str">
        <f>IF(ISBLANK(Výsledky!$BM$3),"",Výsledky!BM13)</f>
        <v>-</v>
      </c>
      <c r="S75" s="366" t="str">
        <f>IF(ISBLANK(Výsledky!$BT$3),"",Výsledky!BT13)</f>
        <v>-</v>
      </c>
      <c r="T75" s="366" t="str">
        <f>IF(ISBLANK(Výsledky!$CA$3),"",Výsledky!CA13)</f>
        <v>-</v>
      </c>
      <c r="U75" s="366" t="str">
        <f>IF(ISBLANK(Výsledky!$CH$3),"",Výsledky!CH13)</f>
        <v>-</v>
      </c>
      <c r="V75" s="366" t="str">
        <f>IF(ISBLANK(Výsledky!$CO$3),"",Výsledky!CO13)</f>
        <v>-</v>
      </c>
      <c r="W75" s="366" t="str">
        <f>IF(ISBLANK(Výsledky!$CV$3),"",Výsledky!CV13)</f>
        <v>-</v>
      </c>
      <c r="X75" s="366" t="str">
        <f>IF(ISBLANK(Výsledky!$DC$3),"",Výsledky!DC13)</f>
        <v>-</v>
      </c>
      <c r="Y75" s="366" t="str">
        <f>IF(ISBLANK(Výsledky!$DJ$3),"",Výsledky!DJ13)</f>
        <v>-</v>
      </c>
      <c r="Z75" s="366" t="str">
        <f>IF(ISBLANK(Výsledky!$DQ$3),"",Výsledky!DQ13)</f>
        <v>-</v>
      </c>
      <c r="AA75" s="366" t="str">
        <f>IF(ISBLANK(Výsledky!$DX$3),"",Výsledky!DX13)</f>
        <v>-</v>
      </c>
      <c r="AB75" s="366" t="str">
        <f>IF(ISBLANK(Výsledky!$EE$3),"",Výsledky!EE13)</f>
        <v>-</v>
      </c>
      <c r="AC75" s="366" t="str">
        <f>IF(ISBLANK(Výsledky!$EL$3),"",Výsledky!EL13)</f>
        <v>-</v>
      </c>
      <c r="AD75" s="366" t="str">
        <f>IF(ISBLANK(Výsledky!$ES$3),"",Výsledky!ES13)</f>
        <v>-</v>
      </c>
      <c r="AE75" s="366" t="str">
        <f>IF(ISBLANK(Výsledky!$EZ$3),"",Výsledky!EZ13)</f>
        <v>-</v>
      </c>
      <c r="AF75" s="366" t="str">
        <f>IF(ISBLANK(Výsledky!$FG$3),"",Výsledky!FG13)</f>
        <v>-</v>
      </c>
      <c r="AG75" s="366" t="str">
        <f>IF(ISBLANK(Výsledky!$FN$3),"",Výsledky!FN13)</f>
        <v>-</v>
      </c>
      <c r="AH75" s="366" t="str">
        <f>IF(ISBLANK(Výsledky!$FU$3),"",Výsledky!FU13)</f>
        <v>-</v>
      </c>
      <c r="AI75" s="366" t="str">
        <f>IF(ISBLANK(Výsledky!$GB$3),"",Výsledky!GB13)</f>
        <v>-</v>
      </c>
      <c r="AJ75" s="366" t="str">
        <f>IF(ISBLANK(Výsledky!$GI$3),"",Výsledky!GI13)</f>
        <v>-</v>
      </c>
      <c r="AK75" s="366" t="str">
        <f>IF(ISBLANK(Výsledky!$GP$3),"",Výsledky!GP13)</f>
        <v>-</v>
      </c>
      <c r="AL75" s="366" t="str">
        <f>IF(ISBLANK(Výsledky!$GW$3),"",Výsledky!GW13)</f>
        <v>-</v>
      </c>
      <c r="AM75" s="366" t="str">
        <f>IF(ISBLANK(Výsledky!$HD$3),"",Výsledky!HD13)</f>
        <v>-</v>
      </c>
      <c r="AN75" s="366" t="str">
        <f>IF(ISBLANK(Výsledky!$HK$3),"",Výsledky!HK13)</f>
        <v>-</v>
      </c>
      <c r="AO75" s="366" t="str">
        <f>IF(ISBLANK(Výsledky!$HR$3),"",Výsledky!HR13)</f>
        <v>-</v>
      </c>
      <c r="AP75" s="366" t="str">
        <f>IF(ISBLANK(Výsledky!$HY$3),"",Výsledky!HY13)</f>
        <v>-</v>
      </c>
      <c r="AQ75" s="366" t="str">
        <f>IF(ISBLANK(Výsledky!$IF$3),"",Výsledky!IF13)</f>
        <v>-</v>
      </c>
      <c r="AR75" s="366" t="str">
        <f>IF(ISBLANK(Výsledky!$IM$3),"",Výsledky!IM13)</f>
        <v>-</v>
      </c>
      <c r="AS75" s="366" t="str">
        <f>IF(ISBLANK(Výsledky!$IT$3),"",Výsledky!IT13)</f>
        <v>-</v>
      </c>
      <c r="AT75" s="366" t="str">
        <f>IF(ISBLANK(Výsledky!$JA$3),"",Výsledky!JA13)</f>
        <v>-</v>
      </c>
      <c r="AU75" s="366" t="str">
        <f>IF(ISBLANK(Výsledky!$JH$3),"",Výsledky!JH13)</f>
        <v>-</v>
      </c>
      <c r="AV75" s="366" t="str">
        <f>IF(ISBLANK(Výsledky!$JO$3),"",Výsledky!JO13)</f>
        <v/>
      </c>
      <c r="AW75" s="366" t="str">
        <f>IF(ISBLANK(Výsledky!$JV$3),"",Výsledky!JV13)</f>
        <v>-</v>
      </c>
      <c r="AX75" s="366" t="str">
        <f>IF(ISBLANK(Výsledky!$KC$3),"",Výsledky!KC13)</f>
        <v/>
      </c>
      <c r="AY75" s="366" t="str">
        <f>IF(ISBLANK(Výsledky!$KJ$3),"",Výsledky!KJ13)</f>
        <v>-</v>
      </c>
      <c r="AZ75" s="366" t="str">
        <f>IF(ISBLANK(Výsledky!$KQ$3),"",Výsledky!KQ13)</f>
        <v>-</v>
      </c>
      <c r="BA75" s="366" t="str">
        <f>IF(ISBLANK(Výsledky!$KX$3),"",Výsledky!KX13)</f>
        <v/>
      </c>
      <c r="BB75" s="366" t="str">
        <f>IF(ISBLANK(Výsledky!$LE$3),"",Výsledky!LE13)</f>
        <v/>
      </c>
      <c r="BC75" s="366" t="str">
        <f>IF(ISBLANK(Výsledky!$LL$3),"",Výsledky!LL13)</f>
        <v/>
      </c>
      <c r="BD75" s="366" t="str">
        <f>IF(ISBLANK(Výsledky!$LS$3),"",Výsledky!LS13)</f>
        <v/>
      </c>
      <c r="BE75" s="366" t="str">
        <f>IF(ISBLANK(Výsledky!$LZ$3),"",Výsledky!LZ13)</f>
        <v/>
      </c>
      <c r="BF75" s="366" t="str">
        <f>IF(ISBLANK(Výsledky!$MG$3),"",Výsledky!MG13)</f>
        <v/>
      </c>
      <c r="BG75" s="366" t="str">
        <f>IF(ISBLANK(Výsledky!$MN$3),"",Výsledky!MN13)</f>
        <v/>
      </c>
      <c r="BH75" s="366" t="str">
        <f>IF(ISBLANK(Výsledky!$MU$3),"",Výsledky!MU13)</f>
        <v/>
      </c>
      <c r="BI75" s="366" t="str">
        <f>IF(ISBLANK(Výsledky!$NB$3),"",Výsledky!NB13)</f>
        <v/>
      </c>
      <c r="BJ75" s="366" t="str">
        <f>IF(ISBLANK(Výsledky!$NI$3),"",Výsledky!NI13)</f>
        <v/>
      </c>
      <c r="BK75" s="366" t="str">
        <f>IF(ISBLANK(Výsledky!$NP$3),"",Výsledky!NP13)</f>
        <v/>
      </c>
      <c r="BL75" s="366" t="str">
        <f>IF(ISBLANK(Výsledky!$NW$3),"",Výsledky!NW13)</f>
        <v/>
      </c>
      <c r="BM75" s="366" t="str">
        <f>IF(ISBLANK(Výsledky!$OD$3),"",Výsledky!OD13)</f>
        <v/>
      </c>
      <c r="BN75" s="366" t="str">
        <f>IF(ISBLANK(Výsledky!$OK$3),"",Výsledky!OK13)</f>
        <v/>
      </c>
      <c r="BO75" s="366" t="str">
        <f>IF(ISBLANK(Výsledky!$OR$3),"",Výsledky!OR13)</f>
        <v/>
      </c>
      <c r="BP75" s="366" t="str">
        <f>IF(ISBLANK(Výsledky!$OY$3),"",Výsledky!OY13)</f>
        <v/>
      </c>
      <c r="BQ75" s="366" t="str">
        <f>IF(ISBLANK(Výsledky!$PF$3),"",Výsledky!PF13)</f>
        <v/>
      </c>
      <c r="BR75" s="366" t="str">
        <f>IF(ISBLANK(Výsledky!$PM$3),"",Výsledky!PM13)</f>
        <v/>
      </c>
      <c r="BS75" s="366" t="str">
        <f>IF(ISBLANK(Výsledky!$PT$3),"",Výsledky!PT13)</f>
        <v/>
      </c>
      <c r="BT75" s="366" t="str">
        <f>IF(ISBLANK(Výsledky!$QA$3),"",Výsledky!QA13)</f>
        <v/>
      </c>
      <c r="BU75" s="366" t="str">
        <f>IF(ISBLANK(Výsledky!$QH$3),"",Výsledky!QH13)</f>
        <v/>
      </c>
      <c r="BV75" s="366" t="str">
        <f>IF(ISBLANK(Výsledky!$QO$3),"",Výsledky!QO13)</f>
        <v/>
      </c>
      <c r="BW75" s="367" t="str">
        <f>IF(ISBLANK(Výsledky!$QV$3),"",Výsledky!QV13)</f>
        <v/>
      </c>
      <c r="BX75" s="49"/>
      <c r="BY75" s="122"/>
      <c r="BZ75" s="49"/>
      <c r="CA75" s="122"/>
      <c r="CB75" s="371"/>
      <c r="CC75" s="371"/>
      <c r="CD75" s="371"/>
      <c r="CE75" s="371"/>
      <c r="CF75" s="371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1"/>
        <v/>
      </c>
      <c r="DY75" s="6" t="str">
        <f t="shared" si="32"/>
        <v/>
      </c>
      <c r="DZ75" s="6" t="str">
        <f t="shared" si="33"/>
        <v/>
      </c>
      <c r="EA75" s="6" t="str">
        <f t="shared" si="34"/>
        <v/>
      </c>
      <c r="EB75" s="6" t="str">
        <f t="shared" si="35"/>
        <v/>
      </c>
      <c r="EC75" s="6" t="str">
        <f t="shared" si="36"/>
        <v/>
      </c>
      <c r="ED75" s="6" t="str">
        <f t="shared" si="37"/>
        <v/>
      </c>
      <c r="EE75" s="6" t="str">
        <f t="shared" si="38"/>
        <v/>
      </c>
      <c r="EF75" s="6" t="str">
        <f t="shared" si="39"/>
        <v/>
      </c>
      <c r="EG75" s="6" t="str">
        <f t="shared" si="40"/>
        <v/>
      </c>
      <c r="EH75" s="6" t="str">
        <f t="shared" si="41"/>
        <v/>
      </c>
      <c r="EI75" s="6" t="str">
        <f t="shared" si="42"/>
        <v/>
      </c>
      <c r="EJ75" s="6" t="str">
        <f t="shared" si="43"/>
        <v/>
      </c>
    </row>
    <row r="76" spans="1:140" ht="14.4" hidden="1" thickBot="1">
      <c r="A76" s="1"/>
      <c r="B76" s="240" t="s">
        <v>356</v>
      </c>
      <c r="C76" s="354"/>
      <c r="D76" s="355"/>
      <c r="E76" s="356"/>
      <c r="F76" s="328"/>
      <c r="G76" s="329"/>
      <c r="H76" s="330"/>
      <c r="I76" s="331"/>
      <c r="J76" s="357"/>
      <c r="K76" s="358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59"/>
      <c r="BW76" s="368"/>
      <c r="BX76" s="372"/>
      <c r="BY76" s="372"/>
      <c r="BZ76" s="49"/>
      <c r="CA76" s="122"/>
      <c r="CB76" s="371"/>
      <c r="CC76" s="371"/>
      <c r="CD76" s="371"/>
      <c r="CE76" s="371"/>
      <c r="CF76" s="371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1"/>
        <v/>
      </c>
      <c r="DY76" s="6" t="str">
        <f t="shared" si="32"/>
        <v/>
      </c>
      <c r="DZ76" s="6" t="str">
        <f t="shared" si="33"/>
        <v/>
      </c>
      <c r="EA76" s="6" t="str">
        <f t="shared" si="34"/>
        <v/>
      </c>
      <c r="EB76" s="6" t="str">
        <f t="shared" si="35"/>
        <v/>
      </c>
      <c r="EC76" s="6" t="str">
        <f t="shared" si="36"/>
        <v/>
      </c>
      <c r="ED76" s="6" t="str">
        <f t="shared" si="37"/>
        <v/>
      </c>
      <c r="EE76" s="6" t="str">
        <f t="shared" si="38"/>
        <v/>
      </c>
      <c r="EF76" s="6" t="str">
        <f t="shared" si="39"/>
        <v/>
      </c>
      <c r="EG76" s="6" t="str">
        <f t="shared" si="40"/>
        <v/>
      </c>
      <c r="EH76" s="6" t="str">
        <f t="shared" si="41"/>
        <v/>
      </c>
      <c r="EI76" s="6" t="str">
        <f t="shared" si="42"/>
        <v/>
      </c>
      <c r="EJ76" s="6" t="str">
        <f t="shared" si="43"/>
        <v/>
      </c>
    </row>
    <row r="77" spans="1:140" ht="14.4" hidden="1" thickBot="1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69"/>
      <c r="BX77" s="372"/>
      <c r="BY77" s="372"/>
      <c r="BZ77" s="49"/>
      <c r="CA77" s="122"/>
      <c r="CB77" s="371"/>
      <c r="CC77" s="371"/>
      <c r="CD77" s="371"/>
      <c r="CE77" s="371"/>
      <c r="CF77" s="371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1"/>
        <v/>
      </c>
      <c r="DY77" s="6" t="str">
        <f t="shared" si="32"/>
        <v/>
      </c>
      <c r="DZ77" s="6" t="str">
        <f t="shared" si="33"/>
        <v/>
      </c>
      <c r="EA77" s="6" t="str">
        <f t="shared" si="34"/>
        <v/>
      </c>
      <c r="EB77" s="6" t="str">
        <f t="shared" si="35"/>
        <v/>
      </c>
      <c r="EC77" s="6" t="str">
        <f t="shared" si="36"/>
        <v/>
      </c>
      <c r="ED77" s="6" t="str">
        <f t="shared" si="37"/>
        <v/>
      </c>
      <c r="EE77" s="6" t="str">
        <f t="shared" si="38"/>
        <v/>
      </c>
      <c r="EF77" s="6" t="str">
        <f t="shared" si="39"/>
        <v/>
      </c>
      <c r="EG77" s="6" t="str">
        <f t="shared" si="40"/>
        <v/>
      </c>
      <c r="EH77" s="6" t="str">
        <f t="shared" si="41"/>
        <v/>
      </c>
      <c r="EI77" s="6" t="str">
        <f t="shared" si="42"/>
        <v/>
      </c>
      <c r="EJ77" s="6" t="str">
        <f t="shared" si="43"/>
        <v/>
      </c>
    </row>
    <row r="78" spans="1:140" ht="14.4" hidden="1" thickBot="1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69"/>
      <c r="BX78" s="372"/>
      <c r="BY78" s="372"/>
      <c r="BZ78" s="49"/>
      <c r="CA78" s="122"/>
      <c r="CB78" s="371"/>
      <c r="CC78" s="371"/>
      <c r="CD78" s="371"/>
      <c r="CE78" s="371"/>
      <c r="CF78" s="371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1"/>
        <v/>
      </c>
      <c r="DY78" s="6" t="str">
        <f t="shared" si="32"/>
        <v/>
      </c>
      <c r="DZ78" s="6" t="str">
        <f t="shared" si="33"/>
        <v/>
      </c>
      <c r="EA78" s="6" t="str">
        <f t="shared" si="34"/>
        <v/>
      </c>
      <c r="EB78" s="6" t="str">
        <f t="shared" si="35"/>
        <v/>
      </c>
      <c r="EC78" s="6" t="str">
        <f t="shared" si="36"/>
        <v/>
      </c>
      <c r="ED78" s="6" t="str">
        <f t="shared" si="37"/>
        <v/>
      </c>
      <c r="EE78" s="6" t="str">
        <f t="shared" si="38"/>
        <v/>
      </c>
      <c r="EF78" s="6" t="str">
        <f t="shared" si="39"/>
        <v/>
      </c>
      <c r="EG78" s="6" t="str">
        <f t="shared" si="40"/>
        <v/>
      </c>
      <c r="EH78" s="6" t="str">
        <f t="shared" si="41"/>
        <v/>
      </c>
      <c r="EI78" s="6" t="str">
        <f t="shared" si="42"/>
        <v/>
      </c>
      <c r="EJ78" s="6" t="str">
        <f t="shared" si="43"/>
        <v/>
      </c>
    </row>
    <row r="79" spans="1:140" ht="14.4" hidden="1" thickBot="1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69"/>
      <c r="BX79" s="372"/>
      <c r="BY79" s="372"/>
      <c r="BZ79" s="49"/>
      <c r="CA79" s="122"/>
      <c r="CB79" s="371"/>
      <c r="CC79" s="371"/>
      <c r="CD79" s="371"/>
      <c r="CE79" s="371"/>
      <c r="CF79" s="371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1"/>
        <v/>
      </c>
      <c r="DY79" s="6" t="str">
        <f t="shared" si="32"/>
        <v/>
      </c>
      <c r="DZ79" s="6" t="str">
        <f t="shared" si="33"/>
        <v/>
      </c>
      <c r="EA79" s="6" t="str">
        <f t="shared" si="34"/>
        <v/>
      </c>
      <c r="EB79" s="6" t="str">
        <f t="shared" si="35"/>
        <v/>
      </c>
      <c r="EC79" s="6" t="str">
        <f t="shared" si="36"/>
        <v/>
      </c>
      <c r="ED79" s="6" t="str">
        <f t="shared" si="37"/>
        <v/>
      </c>
      <c r="EE79" s="6" t="str">
        <f t="shared" si="38"/>
        <v/>
      </c>
      <c r="EF79" s="6" t="str">
        <f t="shared" si="39"/>
        <v/>
      </c>
      <c r="EG79" s="6" t="str">
        <f t="shared" si="40"/>
        <v/>
      </c>
      <c r="EH79" s="6" t="str">
        <f t="shared" si="41"/>
        <v/>
      </c>
      <c r="EI79" s="6" t="str">
        <f t="shared" si="42"/>
        <v/>
      </c>
      <c r="EJ79" s="6" t="str">
        <f t="shared" si="43"/>
        <v/>
      </c>
    </row>
    <row r="80" spans="1:140" ht="14.4" hidden="1" thickBot="1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69"/>
      <c r="BX80" s="372"/>
      <c r="BY80" s="372"/>
      <c r="BZ80" s="49"/>
      <c r="CA80" s="122"/>
      <c r="CB80" s="371"/>
      <c r="CC80" s="371"/>
      <c r="CD80" s="371"/>
      <c r="CE80" s="371"/>
      <c r="CF80" s="371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1"/>
        <v/>
      </c>
      <c r="DY80" s="6" t="str">
        <f t="shared" si="32"/>
        <v/>
      </c>
      <c r="DZ80" s="6" t="str">
        <f t="shared" si="33"/>
        <v/>
      </c>
      <c r="EA80" s="6" t="str">
        <f t="shared" si="34"/>
        <v/>
      </c>
      <c r="EB80" s="6" t="str">
        <f t="shared" si="35"/>
        <v/>
      </c>
      <c r="EC80" s="6" t="str">
        <f t="shared" si="36"/>
        <v/>
      </c>
      <c r="ED80" s="6" t="str">
        <f t="shared" si="37"/>
        <v/>
      </c>
      <c r="EE80" s="6" t="str">
        <f t="shared" si="38"/>
        <v/>
      </c>
      <c r="EF80" s="6" t="str">
        <f t="shared" si="39"/>
        <v/>
      </c>
      <c r="EG80" s="6" t="str">
        <f t="shared" si="40"/>
        <v/>
      </c>
      <c r="EH80" s="6" t="str">
        <f t="shared" si="41"/>
        <v/>
      </c>
      <c r="EI80" s="6" t="str">
        <f t="shared" si="42"/>
        <v/>
      </c>
      <c r="EJ80" s="6" t="str">
        <f t="shared" si="43"/>
        <v/>
      </c>
    </row>
    <row r="81" spans="1:140" ht="14.4" hidden="1" thickBot="1">
      <c r="A81" s="1"/>
      <c r="B81" s="240" t="s">
        <v>386</v>
      </c>
      <c r="C81" s="337"/>
      <c r="D81" s="404"/>
      <c r="E81" s="405"/>
      <c r="F81" s="328"/>
      <c r="G81" s="329"/>
      <c r="H81" s="330"/>
      <c r="I81" s="331"/>
      <c r="J81" s="406"/>
      <c r="K81" s="390"/>
      <c r="L81" s="391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>
        <f>IF(ISBLANK(Výsledky!$IF$3),"",Výsledky!IF90)</f>
        <v>0</v>
      </c>
      <c r="AR81" s="388"/>
      <c r="AS81" s="388"/>
      <c r="AT81" s="388"/>
      <c r="AU81" s="388"/>
      <c r="AV81" s="388"/>
      <c r="AW81" s="388"/>
      <c r="AX81" s="388"/>
      <c r="AY81" s="388"/>
      <c r="AZ81" s="388"/>
      <c r="BA81" s="388"/>
      <c r="BB81" s="388"/>
      <c r="BC81" s="388" t="str">
        <f>IF(ISBLANK(Výsledky!$LL$3),"",Výsledky!LL90)</f>
        <v/>
      </c>
      <c r="BD81" s="388"/>
      <c r="BE81" s="388"/>
      <c r="BF81" s="388"/>
      <c r="BG81" s="388"/>
      <c r="BH81" s="388"/>
      <c r="BI81" s="388"/>
      <c r="BJ81" s="388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69"/>
      <c r="BX81" s="372"/>
      <c r="BY81" s="372"/>
      <c r="BZ81" s="49"/>
      <c r="CA81" s="122"/>
      <c r="CB81" s="371"/>
      <c r="CC81" s="371"/>
      <c r="CD81" s="371"/>
      <c r="CE81" s="371"/>
      <c r="CF81" s="371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1"/>
        <v/>
      </c>
      <c r="DY81" s="6" t="str">
        <f t="shared" si="32"/>
        <v/>
      </c>
      <c r="DZ81" s="6" t="str">
        <f t="shared" si="33"/>
        <v/>
      </c>
      <c r="EA81" s="6" t="str">
        <f t="shared" si="34"/>
        <v/>
      </c>
      <c r="EB81" s="6" t="str">
        <f t="shared" si="35"/>
        <v/>
      </c>
      <c r="EC81" s="6" t="str">
        <f t="shared" si="36"/>
        <v/>
      </c>
      <c r="ED81" s="6" t="str">
        <f t="shared" si="37"/>
        <v/>
      </c>
      <c r="EE81" s="6" t="str">
        <f t="shared" si="38"/>
        <v/>
      </c>
      <c r="EF81" s="6" t="str">
        <f t="shared" si="39"/>
        <v/>
      </c>
      <c r="EG81" s="6" t="str">
        <f t="shared" si="40"/>
        <v/>
      </c>
      <c r="EH81" s="6" t="str">
        <f t="shared" si="41"/>
        <v/>
      </c>
      <c r="EI81" s="6" t="str">
        <f t="shared" si="42"/>
        <v/>
      </c>
      <c r="EJ81" s="6" t="str">
        <f t="shared" si="43"/>
        <v/>
      </c>
    </row>
    <row r="82" spans="1:140" ht="13.8" thickBot="1">
      <c r="D82" s="407"/>
      <c r="E82" s="407"/>
      <c r="F82" s="407"/>
      <c r="G82" s="407"/>
      <c r="H82" s="407"/>
      <c r="I82" s="407"/>
      <c r="J82" s="407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X82" s="122"/>
      <c r="BY82" s="122"/>
      <c r="BZ82" s="49"/>
      <c r="CA82" s="122"/>
      <c r="CB82" s="122"/>
      <c r="CC82" s="371"/>
      <c r="CD82" s="371"/>
      <c r="CE82" s="371"/>
      <c r="CF82" s="371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6">
      <c r="B83" s="531" t="s">
        <v>240</v>
      </c>
      <c r="C83" s="532"/>
      <c r="D83" s="533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1"/>
      <c r="CC83" s="371"/>
      <c r="CD83" s="371"/>
      <c r="CE83" s="371"/>
      <c r="CF83" s="371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6">
      <c r="B84" s="56"/>
      <c r="C84" s="534" t="s">
        <v>241</v>
      </c>
      <c r="D84" s="535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1"/>
      <c r="CC84" s="371"/>
      <c r="CD84" s="371"/>
      <c r="CE84" s="371"/>
      <c r="CF84" s="371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6">
      <c r="B85" s="57"/>
      <c r="C85" s="536" t="s">
        <v>242</v>
      </c>
      <c r="D85" s="537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1"/>
      <c r="CC85" s="371"/>
      <c r="CD85" s="371"/>
      <c r="CE85" s="371"/>
      <c r="CF85" s="371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6">
      <c r="B86" s="58"/>
      <c r="C86" s="538" t="s">
        <v>243</v>
      </c>
      <c r="D86" s="539"/>
      <c r="E86" s="3"/>
      <c r="F86" s="3"/>
      <c r="G86" s="3"/>
      <c r="H86" s="3"/>
      <c r="I86" s="3"/>
      <c r="J86" s="138" t="s">
        <v>199</v>
      </c>
      <c r="K86" s="392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1"/>
      <c r="CC86" s="371"/>
      <c r="CD86" s="371"/>
      <c r="CE86" s="371"/>
      <c r="CF86" s="371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2" thickBot="1">
      <c r="B87" s="59"/>
      <c r="C87" s="528" t="s">
        <v>244</v>
      </c>
      <c r="D87" s="529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1"/>
      <c r="CC87" s="371"/>
      <c r="CD87" s="371"/>
      <c r="CE87" s="371"/>
      <c r="CF87" s="371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1"/>
      <c r="CC88" s="371"/>
      <c r="CD88" s="371"/>
      <c r="CE88" s="371"/>
      <c r="CF88" s="371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1"/>
      <c r="CC89" s="371"/>
      <c r="CD89" s="371"/>
      <c r="CE89" s="371"/>
      <c r="CF89" s="371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1"/>
      <c r="CC90" s="371"/>
      <c r="CD90" s="371"/>
      <c r="CE90" s="371"/>
      <c r="CF90" s="371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1"/>
      <c r="CC91" s="371"/>
      <c r="CD91" s="371"/>
      <c r="CE91" s="371"/>
      <c r="CF91" s="371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1"/>
      <c r="CC92" s="371"/>
      <c r="CD92" s="371"/>
      <c r="CE92" s="371"/>
      <c r="CF92" s="371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73"/>
      <c r="CC93" s="373"/>
      <c r="CD93" s="373"/>
      <c r="CE93" s="373"/>
      <c r="CF93" s="373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73"/>
      <c r="CC94" s="373"/>
      <c r="CD94" s="373"/>
      <c r="CE94" s="373"/>
      <c r="CF94" s="373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73"/>
      <c r="CC95" s="373"/>
      <c r="CD95" s="373"/>
      <c r="CE95" s="373"/>
      <c r="CF95" s="373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73"/>
      <c r="CC96" s="373"/>
      <c r="CD96" s="373"/>
      <c r="CE96" s="373"/>
      <c r="CF96" s="373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73"/>
      <c r="CC97" s="373"/>
      <c r="CD97" s="373"/>
      <c r="CE97" s="373"/>
      <c r="CF97" s="373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73"/>
      <c r="CC98" s="373"/>
      <c r="CD98" s="373"/>
      <c r="CE98" s="373"/>
      <c r="CF98" s="373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73"/>
      <c r="CC99" s="373"/>
      <c r="CD99" s="373"/>
      <c r="CE99" s="373"/>
      <c r="CF99" s="373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73"/>
      <c r="CC100" s="373"/>
      <c r="CD100" s="373"/>
      <c r="CE100" s="373"/>
      <c r="CF100" s="373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73"/>
      <c r="CC101" s="373"/>
      <c r="CD101" s="373"/>
      <c r="CE101" s="373"/>
      <c r="CF101" s="373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73"/>
      <c r="CC102" s="373"/>
      <c r="CD102" s="373"/>
      <c r="CE102" s="373"/>
      <c r="CF102" s="373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73"/>
      <c r="CC103" s="373"/>
      <c r="CD103" s="373"/>
      <c r="CE103" s="373"/>
      <c r="CF103" s="373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73"/>
      <c r="CC104" s="373"/>
      <c r="CD104" s="373"/>
      <c r="CE104" s="373"/>
      <c r="CF104" s="373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73"/>
      <c r="CC105" s="373"/>
      <c r="CD105" s="373"/>
      <c r="CE105" s="373"/>
      <c r="CF105" s="373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73"/>
      <c r="CC106" s="373"/>
      <c r="CD106" s="373"/>
      <c r="CE106" s="373"/>
      <c r="CF106" s="373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73"/>
      <c r="CC107" s="373"/>
      <c r="CD107" s="373"/>
      <c r="CE107" s="373"/>
      <c r="CF107" s="373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73"/>
      <c r="CC108" s="373"/>
      <c r="CD108" s="373"/>
      <c r="CE108" s="373"/>
      <c r="CF108" s="373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73"/>
      <c r="CC109" s="373"/>
      <c r="CD109" s="373"/>
      <c r="CE109" s="373"/>
      <c r="CF109" s="373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73"/>
      <c r="CC110" s="373"/>
      <c r="CD110" s="373"/>
      <c r="CE110" s="373"/>
      <c r="CF110" s="373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73"/>
      <c r="CC111" s="373"/>
      <c r="CD111" s="373"/>
      <c r="CE111" s="373"/>
      <c r="CF111" s="373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73"/>
      <c r="CC112" s="373"/>
      <c r="CD112" s="373"/>
      <c r="CE112" s="373"/>
      <c r="CF112" s="373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73"/>
      <c r="CC113" s="373"/>
      <c r="CD113" s="373"/>
      <c r="CE113" s="373"/>
      <c r="CF113" s="373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73"/>
      <c r="CC114" s="373"/>
      <c r="CD114" s="373"/>
      <c r="CE114" s="373"/>
      <c r="CF114" s="373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73"/>
      <c r="CC115" s="373"/>
      <c r="CD115" s="373"/>
      <c r="CE115" s="373"/>
      <c r="CF115" s="373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73"/>
      <c r="CC116" s="373"/>
      <c r="CD116" s="373"/>
      <c r="CE116" s="373"/>
      <c r="CF116" s="373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73"/>
      <c r="CC117" s="373"/>
      <c r="CD117" s="373"/>
      <c r="CE117" s="373"/>
      <c r="CF117" s="373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73"/>
      <c r="CC118" s="373"/>
      <c r="CD118" s="373"/>
      <c r="CE118" s="373"/>
      <c r="CF118" s="373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73"/>
      <c r="CC119" s="373"/>
      <c r="CD119" s="373"/>
      <c r="CE119" s="373"/>
      <c r="CF119" s="373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73"/>
      <c r="CC120" s="373"/>
      <c r="CD120" s="373"/>
      <c r="CE120" s="373"/>
      <c r="CF120" s="373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73"/>
      <c r="CC121" s="373"/>
      <c r="CD121" s="373"/>
      <c r="CE121" s="373"/>
      <c r="CF121" s="373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73"/>
      <c r="CC122" s="373"/>
      <c r="CD122" s="373"/>
      <c r="CE122" s="373"/>
      <c r="CF122" s="373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73"/>
      <c r="CC123" s="373"/>
      <c r="CD123" s="373"/>
      <c r="CE123" s="373"/>
      <c r="CF123" s="373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73"/>
      <c r="CC124" s="373"/>
      <c r="CD124" s="373"/>
      <c r="CE124" s="373"/>
      <c r="CF124" s="373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73"/>
      <c r="CC125" s="373"/>
      <c r="CD125" s="373"/>
      <c r="CE125" s="373"/>
      <c r="CF125" s="373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73"/>
      <c r="CC126" s="373"/>
      <c r="CD126" s="373"/>
      <c r="CE126" s="373"/>
      <c r="CF126" s="373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73"/>
      <c r="CC127" s="373"/>
      <c r="CD127" s="373"/>
      <c r="CE127" s="373"/>
      <c r="CF127" s="373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73"/>
      <c r="CC128" s="373"/>
      <c r="CD128" s="373"/>
      <c r="CE128" s="373"/>
      <c r="CF128" s="373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73"/>
      <c r="CC129" s="373"/>
      <c r="CD129" s="373"/>
      <c r="CE129" s="373"/>
      <c r="CF129" s="373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73"/>
      <c r="CC130" s="373"/>
      <c r="CD130" s="373"/>
      <c r="CE130" s="373"/>
      <c r="CF130" s="373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73"/>
      <c r="CC131" s="373"/>
      <c r="CD131" s="373"/>
      <c r="CE131" s="373"/>
      <c r="CF131" s="373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73"/>
      <c r="CC132" s="373"/>
      <c r="CD132" s="373"/>
      <c r="CE132" s="373"/>
      <c r="CF132" s="373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73"/>
      <c r="CC133" s="373"/>
      <c r="CD133" s="373"/>
      <c r="CE133" s="373"/>
      <c r="CF133" s="373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73"/>
      <c r="CC134" s="373"/>
      <c r="CD134" s="373"/>
      <c r="CE134" s="373"/>
      <c r="CF134" s="373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73"/>
      <c r="CC135" s="373"/>
      <c r="CD135" s="373"/>
      <c r="CE135" s="373"/>
      <c r="CF135" s="373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73"/>
      <c r="CC136" s="373"/>
      <c r="CD136" s="373"/>
      <c r="CE136" s="373"/>
      <c r="CF136" s="373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73"/>
      <c r="CC137" s="373"/>
      <c r="CD137" s="373"/>
      <c r="CE137" s="373"/>
      <c r="CF137" s="373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73"/>
      <c r="CC138" s="373"/>
      <c r="CD138" s="373"/>
      <c r="CE138" s="373"/>
      <c r="CF138" s="373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73"/>
      <c r="BY139" s="373"/>
      <c r="BZ139" s="49"/>
      <c r="CA139" s="49"/>
      <c r="CB139" s="373"/>
      <c r="CC139" s="373"/>
      <c r="CD139" s="373"/>
      <c r="CE139" s="373"/>
      <c r="CF139" s="373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W2">
    <sortState ref="C3:BW5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09375" defaultRowHeight="13.2"/>
  <cols>
    <col min="1" max="1" width="2.6640625" style="144" customWidth="1"/>
    <col min="2" max="2" width="4.6640625" style="144" customWidth="1"/>
    <col min="3" max="3" width="20.6640625" style="144" customWidth="1"/>
    <col min="4" max="64" width="6.6640625" style="144" customWidth="1"/>
    <col min="65" max="65" width="0.88671875" style="144" customWidth="1"/>
    <col min="66" max="66" width="4.6640625" style="144" customWidth="1"/>
    <col min="67" max="67" width="20.6640625" style="144" customWidth="1"/>
    <col min="68" max="68" width="9.109375" style="144"/>
    <col min="69" max="70" width="15.109375" style="144" bestFit="1" customWidth="1"/>
    <col min="71" max="16384" width="9.109375" style="144"/>
  </cols>
  <sheetData>
    <row r="1" spans="1:82" ht="12.75" customHeight="1" thickBot="1">
      <c r="A1" s="143"/>
      <c r="B1" s="143"/>
    </row>
    <row r="2" spans="1:82" ht="35.1" customHeight="1">
      <c r="A2" s="145"/>
      <c r="B2" s="146"/>
      <c r="C2" s="147"/>
      <c r="D2" s="551" t="s">
        <v>50</v>
      </c>
      <c r="E2" s="552"/>
      <c r="F2" s="553"/>
      <c r="G2" s="554" t="s">
        <v>270</v>
      </c>
      <c r="H2" s="555"/>
      <c r="I2" s="556"/>
      <c r="J2" s="554" t="s">
        <v>271</v>
      </c>
      <c r="K2" s="555"/>
      <c r="L2" s="556"/>
      <c r="M2" s="554" t="s">
        <v>272</v>
      </c>
      <c r="N2" s="555"/>
      <c r="O2" s="556"/>
      <c r="P2" s="554" t="s">
        <v>273</v>
      </c>
      <c r="Q2" s="555"/>
      <c r="R2" s="557"/>
      <c r="S2" s="542" t="s">
        <v>274</v>
      </c>
      <c r="T2" s="543"/>
      <c r="U2" s="546" t="s">
        <v>275</v>
      </c>
      <c r="V2" s="547"/>
      <c r="W2" s="546" t="s">
        <v>276</v>
      </c>
      <c r="X2" s="547"/>
      <c r="Y2" s="546" t="s">
        <v>284</v>
      </c>
      <c r="Z2" s="547"/>
      <c r="AA2" s="546" t="s">
        <v>286</v>
      </c>
      <c r="AB2" s="547"/>
      <c r="AC2" s="546" t="s">
        <v>277</v>
      </c>
      <c r="AD2" s="547"/>
      <c r="AE2" s="546" t="s">
        <v>285</v>
      </c>
      <c r="AF2" s="547"/>
      <c r="AG2" s="546" t="s">
        <v>287</v>
      </c>
      <c r="AH2" s="547"/>
      <c r="AI2" s="546" t="s">
        <v>278</v>
      </c>
      <c r="AJ2" s="547"/>
      <c r="AK2" s="548" t="s">
        <v>279</v>
      </c>
      <c r="AL2" s="549"/>
      <c r="AM2" s="542" t="s">
        <v>280</v>
      </c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49"/>
    </row>
    <row r="3" spans="1:82" ht="24.9" customHeight="1" thickBot="1">
      <c r="A3" s="145"/>
      <c r="B3" s="558" t="s">
        <v>152</v>
      </c>
      <c r="C3" s="559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60">
        <v>0</v>
      </c>
      <c r="AN3" s="545"/>
      <c r="AO3" s="544">
        <v>10</v>
      </c>
      <c r="AP3" s="545"/>
      <c r="AQ3" s="544">
        <v>20</v>
      </c>
      <c r="AR3" s="545"/>
      <c r="AS3" s="544">
        <v>30</v>
      </c>
      <c r="AT3" s="545"/>
      <c r="AU3" s="544">
        <v>40</v>
      </c>
      <c r="AV3" s="545"/>
      <c r="AW3" s="544">
        <v>50</v>
      </c>
      <c r="AX3" s="545"/>
      <c r="AY3" s="544">
        <v>60</v>
      </c>
      <c r="AZ3" s="545"/>
      <c r="BA3" s="544">
        <v>70</v>
      </c>
      <c r="BB3" s="545"/>
      <c r="BC3" s="544">
        <v>80</v>
      </c>
      <c r="BD3" s="545"/>
      <c r="BE3" s="544">
        <v>90</v>
      </c>
      <c r="BF3" s="545"/>
      <c r="BG3" s="544">
        <v>100</v>
      </c>
      <c r="BH3" s="545"/>
      <c r="BI3" s="544">
        <v>110</v>
      </c>
      <c r="BJ3" s="545"/>
      <c r="BK3" s="544">
        <v>120</v>
      </c>
      <c r="BL3" s="561"/>
    </row>
    <row r="4" spans="1:82" ht="35.1" customHeight="1" thickBot="1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40" t="s">
        <v>153</v>
      </c>
      <c r="BO4" s="541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3.8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1310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33.589743589743591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740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29.6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300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42.857142857142854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1.3333333333333333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160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7.6923076923076927E-2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23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0.58974358974358976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26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18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0.46153846153846156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18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0.46153846153846156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9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0.23076923076923078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2.564102564102564E-2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10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0.25641025641025639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0.15384615384615385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3.8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3.8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1130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32.285714285714285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710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30.869565217391305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190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38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90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30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17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0.53125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21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0.65625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16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16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4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2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6.25E-2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6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0.1875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9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0.28125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3.8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0.34615384615384615</v>
      </c>
      <c r="H8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3.8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0.61538461538461542</v>
      </c>
      <c r="H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3.8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0.77500000000000002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0.69230769230769229</v>
      </c>
      <c r="H1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200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33.333333333333336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1.3333333333333333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35</v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7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0.22580645161290322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7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0.22580645161290322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0.25806451612903225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0.25806451612903225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3.8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1240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33.513513513513516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0.80769230769230771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770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33.478260869565219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190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31.666666666666668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1.3333333333333333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140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35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4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0.11764705882352941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21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0.61764705882352944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25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0.73529411764705888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15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0.44117647058823528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15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0.44117647058823528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6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0.17647058823529413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5.8823529411764705E-2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8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0.23529411764705882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10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0.29411764705882354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3.8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1410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37.10526315789474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860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34.4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360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51.428571428571431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0.10526315789473684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22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0.57894736842105265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26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0.68421052631578949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20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0.52631578947368418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20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0.52631578947368418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7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0.18421052631578946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7.8947368421052627E-2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10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0.26315789473684209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10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0.26315789473684209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3.8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0.92500000000000004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1050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28.378378378378379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440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54.285714285714285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1.3333333333333333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110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27.5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4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0.10810810810810811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18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0.48648648648648651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22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0.59459459459459463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0.32432432432432434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0.32432432432432434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5.4054054054054057E-2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5.4054054054054057E-2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0.10810810810810811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0.1891891891891892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3.8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0.57692307692307687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3.8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930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25.833333333333332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520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22.608695652173914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170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34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1.3333333333333333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170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42.5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20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20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0.5714285714285714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0.37142857142857144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0.37142857142857144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3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8.5714285714285715E-2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5.7142857142857141E-2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5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0.14285714285714285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0.31428571428571428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3.8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0.92500000000000004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1460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37.435897435897438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740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30.833333333333332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370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52.857142857142854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1.3333333333333333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190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47.5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7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0.1891891891891892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18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0.48648648648648651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25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0.67567567567567566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18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0.48648648648648651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18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0.48648648648648651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0.16216216216216217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5.4054054054054057E-2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0.21621621621621623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14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0.3783783783783784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3.8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1190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30.512820512820515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750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30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230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38.333333333333336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1.3333333333333333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100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25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2.564102564102564E-2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27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0.69230769230769229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28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0.71794871794871795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0.4358974358974359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0.4358974358974359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0.23076923076923078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2.564102564102564E-2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0.25641025641025639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0.10256410256410256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3.8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3.8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1450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37.179487179487182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890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35.6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360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51.428571428571431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30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0.12820512820512819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23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0.58974358974358976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28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0.71794871794871795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0.46153846153846156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0.46153846153846156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0.12820512820512819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7.6923076923076927E-2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0.20512820512820512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14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0.35897435897435898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3.8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1390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34.75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880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35.200000000000003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220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31.428571428571427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1.3333333333333333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140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35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28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17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0.42499999999999999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17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0.42499999999999999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0.32500000000000001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3.8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1160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33.142857142857146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640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29.09090909090909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1.3333333333333333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140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35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0.11428571428571428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21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25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0.7142857142857143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13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0.37142857142857144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13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0.37142857142857144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7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7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0.2857142857142857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3.8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0.67500000000000004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0.69230769230769229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3.8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1130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28.974358974358974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670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26.8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260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43.333333333333336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1.3333333333333333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100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25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2.564102564102564E-2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25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0.64102564102564108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26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19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0.48717948717948717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19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0.48717948717948717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0.10256410256410256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0.10256410256410256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11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0.28205128205128205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3.8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1270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32.564102564102562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710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29.583333333333332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250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35.714285714285715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1.3333333333333333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200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5.128205128205128E-2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24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0.61538461538461542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26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16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0.41025641025641024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16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0.41025641025641024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6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0.15384615384615385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7.6923076923076927E-2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9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0.23076923076923078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0.25641025641025639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3.8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1470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38.684210526315788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36.666666666666664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1.3333333333333333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110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27.5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0.15789473684210525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20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0.52631578947368418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26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0.68421052631578949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16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0.42105263157894735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16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0.42105263157894735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13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0.34210526315789475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5.2631578947368418E-2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15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0.39473684210526316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0.18421052631578946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3.8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1270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33.421052631578945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640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27.826086956521738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380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54.285714285714285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1.3333333333333333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140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35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7.8947368421052627E-2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23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0.60526315789473684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26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0.68421052631578949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16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0.42105263157894735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16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0.42105263157894735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0.18421052631578946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5.2631578947368418E-2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0.23684210526315788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0.28947368421052633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3.8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1190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29.75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700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28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250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35.714285714285715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1.3333333333333333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7.6923076923076927E-2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25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0.64102564102564108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28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0.71794871794871795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0.28205128205128205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0.28205128205128205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0.12820512820512819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2.564102564102564E-2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6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0.15384615384615385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0.30769230769230771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3.8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1310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34.473684210526315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740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32.173913043478258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330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47.142857142857146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1.3333333333333333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110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27.5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0.10256410256410256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0.53846153846153844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25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0.64102564102564108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18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0.46153846153846156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18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0.46153846153846156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0.10256410256410256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7.6923076923076927E-2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0.17948717948717949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0.30769230769230771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3.8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0.57499999999999996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3.8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0.77500000000000002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900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29.032258064516128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0.69230769230769229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430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23.888888888888889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1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70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23.333333333333332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6.4516129032258063E-2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18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0.58064516129032262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20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0.64516129032258063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0.38709677419354838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0.38709677419354838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6.4516129032258063E-2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3.2258064516129031E-2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9.6774193548387094E-2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11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0.35483870967741937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3.8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1510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37.75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780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31.2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57.142857142857146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1.3333333333333333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0.15384615384615385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23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0.58974358974358976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29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0.74358974358974361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19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0.48717948717948717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19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0.48717948717948717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0.17948717948717949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5.128205128205128E-2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0.23076923076923078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11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0.28205128205128205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3.8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3.8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1290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33.07692307692308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670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27.916666666666668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360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51.428571428571431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1.3333333333333333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130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32.5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0.13157894736842105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23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0.60526315789473684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28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0.73684210526315785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18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0.47368421052631576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18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0.47368421052631576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7.8947368421052627E-2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7.8947368421052627E-2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0.28947368421052633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3.8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0.05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7.6923076923076927E-2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3.8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1460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38.421052631578945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730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31.739130434782609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440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62.857142857142854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1.3333333333333333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170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42.5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0.15384615384615385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21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0.53846153846153844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27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0.69230769230769229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0.53846153846153844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0.53846153846153844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0.20512820512820512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0.20512820512820512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10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0.25641025641025639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3.8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1180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40.689655172413794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700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36.842105263157897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58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140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46.666666666666664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16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0.53333333333333333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24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9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9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6.6666666666666666E-2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3.8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0.05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7.6923076923076927E-2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3.8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7.4999999999999997E-2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0.11538461538461539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3.8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0.82499999999999996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1180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34.705882352941174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0.73076923076923073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610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30.5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320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45.714285714285715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1.3333333333333333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6.0606060606060608E-2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22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0.66666666666666663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24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0.72727272727272729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15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0.45454545454545453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15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0.45454545454545453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0.24242424242424243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3.0303030303030304E-2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0.27272727272727271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0.39393939393939392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3.8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0.92500000000000004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31.111111111111111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1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33.333333333333336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3.8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0.57499999999999996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0.57692307692307687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3.8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0.19230769230769232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3.8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1320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34.736842105263158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730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30.416666666666668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300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1.3333333333333333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140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35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5.2631578947368418E-2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22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0.57894736842105265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24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0.63157894736842102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0.57894736842105265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0.57894736842105265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0.18421052631578946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3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7.8947368421052627E-2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10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0.26315789473684209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0.23684210526315788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3.8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0.15384615384615385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3.8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0.19230769230769232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3.8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0.32500000000000001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0.42307692307692307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3.8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0.92500000000000004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1190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32.162162162162161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660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27.5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280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46.666666666666664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1.3333333333333333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130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32.5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5.4054054054054057E-2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25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0.67567567567567566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27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0.72972972972972971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17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0.45945945945945948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17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0.45945945945945948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0.1891891891891892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2.7027027027027029E-2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0.21621621621621623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6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0.16216216216216217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3.8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1320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28.4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310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44.285714285714285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1.3333333333333333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37.5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24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28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18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18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0.05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10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3.8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0.17499999999999999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3.8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1460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830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33.200000000000003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330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47.142857142857146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1.3333333333333333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150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37.5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21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0.52500000000000002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27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0.67500000000000004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19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0.47499999999999998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19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0.47499999999999998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0.05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6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14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3.8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1430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35.75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32.799999999999997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51.428571428571431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1.3333333333333333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120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30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23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0.57499999999999996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29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0.72499999999999998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20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20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4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2.5000000000000001E-2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5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10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3.8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1400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860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34.4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300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42.857142857142854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1.3333333333333333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110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27.5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7.4999999999999997E-2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24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27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0.67500000000000004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0.55000000000000004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0.55000000000000004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14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3.8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3.8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1250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32.051282051282051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720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35.714285714285715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1.3333333333333333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40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2.564102564102564E-2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27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0.69230769230769229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0.71794871794871795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14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0.35897435897435898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14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0.35897435897435898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9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0.23076923076923078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0.10256410256410256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13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7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0.17948717948717949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3.8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1240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690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27.6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48.571428571428569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1.3333333333333333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90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22.5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4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0.10256410256410256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24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0.61538461538461542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28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0.71794871794871795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0.4358974358974359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0.4358974358974359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5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0.12820512820512819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5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0.12820512820512819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0.20512820512820512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3.8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0.38461538461538464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3.8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3.8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0.26923076923076922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3.8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0.05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7.6923076923076927E-2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3.8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0.67500000000000004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0.65384615384615385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3.8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320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45.714285714285715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1.3333333333333333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150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37.5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14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0.36842105263157893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14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0.36842105263157893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0.13157894736842105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2.6315789473684209E-2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0.15789473684210525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3.8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1280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32.820512820512818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680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28.333333333333332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310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44.285714285714285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1.3333333333333333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4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0.10256410256410256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23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0.58974358974358976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27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0.69230769230769229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18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0.46153846153846156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18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0.46153846153846156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5.128205128205128E-2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2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5.128205128205128E-2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4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0.10256410256410256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0.30769230769230771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3.8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0.80769230769230771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350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1.3333333333333333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30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15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0.41666666666666669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15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0.41666666666666669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0.19444444444444445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0.19444444444444445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3.8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3.8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0.92500000000000004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1270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33.421052631578945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27.083333333333332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58.571428571428569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1.3333333333333333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110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27.5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0.13513513513513514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21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0.56756756756756754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26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0.70270270270270274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14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0.3783783783783784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14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0.3783783783783784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0.1891891891891892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2.7027027027027029E-2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0.21621621621621623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0.27027027027027029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3.8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1100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34.375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0.73076923076923073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34.210526315789473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1.3333333333333333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52.5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18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0.5625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24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0.21875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0.21875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6.25E-2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3.8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0.92500000000000004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240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34.285714285714285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1.3333333333333333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230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57.5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17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0.45945945945945948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17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0.45945945945945948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8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0.21621621621621623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8.1081081081081086E-2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0.29729729729729731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3.8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3.8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0.77500000000000002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3.8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260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43.333333333333336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1.3333333333333333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180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45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13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0.3611111111111111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13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0.3611111111111111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3.8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0.17499999999999999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0.19230769230769232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3.8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1380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36.315789473684212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790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34.347826086956523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48.571428571428569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1.3333333333333333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120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30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7.6923076923076927E-2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25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0.64102564102564108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28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0.71794871794871795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18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0.46153846153846156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18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0.46153846153846156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0.20512820512820512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2.564102564102564E-2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0.23076923076923078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15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0.38461538461538464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3.8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0.61538461538461542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170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34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120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7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0.26923076923076922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7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0.26923076923076922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0.23076923076923078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3.8461538461538464E-2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0.26923076923076922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3.8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3.8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0.97499999999999998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1280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33.684210526315788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570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24.782608695652176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310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44.285714285714285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1.3333333333333333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47.5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0.12820512820512819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21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0.53846153846153844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26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0.30769230769230771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0.30769230769230771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0.15384615384615385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5.128205128205128E-2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0.20512820512820512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10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0.25641025641025639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3.8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0.34615384615384615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3.8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3.8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3.8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7.4999999999999997E-2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0.11538461538461539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3.8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1.3333333333333333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15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0.44117647058823528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15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0.44117647058823528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4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0.11764705882352941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5.8823529411764705E-2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6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0.17647058823529413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3.8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1480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37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0.96153846153846156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740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29.6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450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64.285714285714292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1.3333333333333333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42.5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0.125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23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0.57499999999999996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28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20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20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7.4999999999999997E-2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0.22500000000000001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11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0.27500000000000002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3.8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0.17499999999999999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4.4" thickBot="1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300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42.857142857142854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1.3333333333333333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130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32.5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12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0.31578947368421051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12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0.31578947368421051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7.8947368421052627E-2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0.10526315789473684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0.18421052631578946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0"/>
  <sheetViews>
    <sheetView topLeftCell="A25" zoomScale="85" zoomScaleNormal="85" workbookViewId="0">
      <selection activeCell="C80" sqref="C80"/>
    </sheetView>
  </sheetViews>
  <sheetFormatPr defaultRowHeight="13.2"/>
  <cols>
    <col min="1" max="2" width="15.6640625" customWidth="1"/>
  </cols>
  <sheetData>
    <row r="1" spans="1:2" ht="20.100000000000001" customHeight="1">
      <c r="A1" s="212" t="s">
        <v>221</v>
      </c>
      <c r="B1" s="213" t="s">
        <v>222</v>
      </c>
    </row>
    <row r="2" spans="1:2">
      <c r="A2" s="214" t="s">
        <v>267</v>
      </c>
      <c r="B2" s="215">
        <v>40</v>
      </c>
    </row>
    <row r="3" spans="1:2">
      <c r="A3" s="216" t="s">
        <v>206</v>
      </c>
      <c r="B3" s="127">
        <v>40</v>
      </c>
    </row>
    <row r="4" spans="1:2">
      <c r="A4" s="44" t="s">
        <v>389</v>
      </c>
      <c r="B4" s="127">
        <v>40</v>
      </c>
    </row>
    <row r="5" spans="1:2">
      <c r="A5" s="216" t="s">
        <v>207</v>
      </c>
      <c r="B5" s="127">
        <v>40</v>
      </c>
    </row>
    <row r="6" spans="1:2">
      <c r="A6" s="216" t="s">
        <v>220</v>
      </c>
      <c r="B6" s="127">
        <v>40</v>
      </c>
    </row>
    <row r="7" spans="1:2">
      <c r="A7" s="216" t="s">
        <v>208</v>
      </c>
      <c r="B7" s="127">
        <v>40</v>
      </c>
    </row>
    <row r="8" spans="1:2">
      <c r="A8" s="216" t="s">
        <v>209</v>
      </c>
      <c r="B8" s="127">
        <v>40</v>
      </c>
    </row>
    <row r="9" spans="1:2">
      <c r="A9" s="216" t="s">
        <v>210</v>
      </c>
      <c r="B9" s="127">
        <v>40</v>
      </c>
    </row>
    <row r="10" spans="1:2">
      <c r="A10" s="216" t="s">
        <v>211</v>
      </c>
      <c r="B10" s="127">
        <v>40</v>
      </c>
    </row>
    <row r="11" spans="1:2">
      <c r="A11" s="216" t="s">
        <v>357</v>
      </c>
      <c r="B11" s="127">
        <v>40</v>
      </c>
    </row>
    <row r="12" spans="1:2">
      <c r="A12" s="217" t="s">
        <v>212</v>
      </c>
      <c r="B12" s="218">
        <v>40</v>
      </c>
    </row>
    <row r="13" spans="1:2">
      <c r="A13" s="214" t="s">
        <v>290</v>
      </c>
      <c r="B13" s="220">
        <v>40</v>
      </c>
    </row>
    <row r="14" spans="1:2">
      <c r="A14" s="216" t="s">
        <v>291</v>
      </c>
      <c r="B14" s="221">
        <v>40</v>
      </c>
    </row>
    <row r="15" spans="1:2">
      <c r="A15" s="216" t="s">
        <v>232</v>
      </c>
      <c r="B15" s="221">
        <v>40</v>
      </c>
    </row>
    <row r="16" spans="1:2">
      <c r="A16" s="216" t="s">
        <v>339</v>
      </c>
      <c r="B16" s="221">
        <v>40</v>
      </c>
    </row>
    <row r="17" spans="1:2">
      <c r="A17" s="254" t="s">
        <v>346</v>
      </c>
      <c r="B17" s="221">
        <v>40</v>
      </c>
    </row>
    <row r="18" spans="1:2">
      <c r="A18" s="216" t="s">
        <v>359</v>
      </c>
      <c r="B18" s="221">
        <v>40</v>
      </c>
    </row>
    <row r="19" spans="1:2">
      <c r="A19" s="216" t="s">
        <v>233</v>
      </c>
      <c r="B19" s="221">
        <v>40</v>
      </c>
    </row>
    <row r="20" spans="1:2">
      <c r="A20" s="216" t="s">
        <v>234</v>
      </c>
      <c r="B20" s="221">
        <v>40</v>
      </c>
    </row>
    <row r="21" spans="1:2">
      <c r="A21" s="216" t="s">
        <v>235</v>
      </c>
      <c r="B21" s="221">
        <v>40</v>
      </c>
    </row>
    <row r="22" spans="1:2">
      <c r="A22" s="216" t="s">
        <v>236</v>
      </c>
      <c r="B22" s="221">
        <v>40</v>
      </c>
    </row>
    <row r="23" spans="1:2">
      <c r="A23" s="216" t="s">
        <v>237</v>
      </c>
      <c r="B23" s="221">
        <v>40</v>
      </c>
    </row>
    <row r="24" spans="1:2">
      <c r="A24" s="216" t="s">
        <v>238</v>
      </c>
      <c r="B24" s="221">
        <v>40</v>
      </c>
    </row>
    <row r="25" spans="1:2">
      <c r="A25" s="254" t="s">
        <v>292</v>
      </c>
      <c r="B25" s="221">
        <v>40</v>
      </c>
    </row>
    <row r="26" spans="1:2">
      <c r="A26" s="219" t="s">
        <v>361</v>
      </c>
      <c r="B26" s="288">
        <v>40</v>
      </c>
    </row>
    <row r="27" spans="1:2">
      <c r="A27" s="214" t="s">
        <v>288</v>
      </c>
      <c r="B27" s="215">
        <v>20</v>
      </c>
    </row>
    <row r="28" spans="1:2">
      <c r="A28" s="216" t="s">
        <v>224</v>
      </c>
      <c r="B28" s="127">
        <v>20</v>
      </c>
    </row>
    <row r="29" spans="1:2">
      <c r="A29" s="254" t="s">
        <v>408</v>
      </c>
      <c r="B29" s="127">
        <v>20</v>
      </c>
    </row>
    <row r="30" spans="1:2">
      <c r="A30" s="216" t="s">
        <v>225</v>
      </c>
      <c r="B30" s="127">
        <v>20</v>
      </c>
    </row>
    <row r="31" spans="1:2">
      <c r="A31" s="216" t="s">
        <v>226</v>
      </c>
      <c r="B31" s="127">
        <v>20</v>
      </c>
    </row>
    <row r="32" spans="1:2">
      <c r="A32" s="216" t="s">
        <v>227</v>
      </c>
      <c r="B32" s="127">
        <v>20</v>
      </c>
    </row>
    <row r="33" spans="1:2">
      <c r="A33" s="216" t="s">
        <v>228</v>
      </c>
      <c r="B33" s="127">
        <v>20</v>
      </c>
    </row>
    <row r="34" spans="1:2">
      <c r="A34" s="216" t="s">
        <v>229</v>
      </c>
      <c r="B34" s="127">
        <v>20</v>
      </c>
    </row>
    <row r="35" spans="1:2">
      <c r="A35" s="216" t="s">
        <v>230</v>
      </c>
      <c r="B35" s="127">
        <v>20</v>
      </c>
    </row>
    <row r="36" spans="1:2">
      <c r="A36" s="216" t="s">
        <v>358</v>
      </c>
      <c r="B36" s="127">
        <v>20</v>
      </c>
    </row>
    <row r="37" spans="1:2">
      <c r="A37" s="217" t="s">
        <v>231</v>
      </c>
      <c r="B37" s="218">
        <v>20</v>
      </c>
    </row>
    <row r="38" spans="1:2">
      <c r="A38" s="214" t="s">
        <v>263</v>
      </c>
      <c r="B38" s="215">
        <v>20</v>
      </c>
    </row>
    <row r="39" spans="1:2">
      <c r="A39" s="216" t="s">
        <v>289</v>
      </c>
      <c r="B39" s="127">
        <v>20</v>
      </c>
    </row>
    <row r="40" spans="1:2">
      <c r="A40" s="216" t="s">
        <v>213</v>
      </c>
      <c r="B40" s="127">
        <v>20</v>
      </c>
    </row>
    <row r="41" spans="1:2">
      <c r="A41" s="216" t="s">
        <v>327</v>
      </c>
      <c r="B41" s="127">
        <v>20</v>
      </c>
    </row>
    <row r="42" spans="1:2">
      <c r="A42" s="254" t="s">
        <v>345</v>
      </c>
      <c r="B42" s="221">
        <v>20</v>
      </c>
    </row>
    <row r="43" spans="1:2">
      <c r="A43" s="216" t="s">
        <v>360</v>
      </c>
      <c r="B43" s="127">
        <v>20</v>
      </c>
    </row>
    <row r="44" spans="1:2">
      <c r="A44" s="216" t="s">
        <v>214</v>
      </c>
      <c r="B44" s="127">
        <v>20</v>
      </c>
    </row>
    <row r="45" spans="1:2">
      <c r="A45" s="216" t="s">
        <v>215</v>
      </c>
      <c r="B45" s="127">
        <v>20</v>
      </c>
    </row>
    <row r="46" spans="1:2">
      <c r="A46" s="216" t="s">
        <v>216</v>
      </c>
      <c r="B46" s="127">
        <v>20</v>
      </c>
    </row>
    <row r="47" spans="1:2">
      <c r="A47" s="216" t="s">
        <v>217</v>
      </c>
      <c r="B47" s="127">
        <v>20</v>
      </c>
    </row>
    <row r="48" spans="1:2">
      <c r="A48" s="216" t="s">
        <v>219</v>
      </c>
      <c r="B48" s="127">
        <v>20</v>
      </c>
    </row>
    <row r="49" spans="1:2">
      <c r="A49" s="216" t="s">
        <v>218</v>
      </c>
      <c r="B49" s="127">
        <v>20</v>
      </c>
    </row>
    <row r="50" spans="1:2">
      <c r="A50" s="254" t="s">
        <v>266</v>
      </c>
      <c r="B50" s="127">
        <v>20</v>
      </c>
    </row>
    <row r="51" spans="1:2">
      <c r="A51" s="219" t="s">
        <v>362</v>
      </c>
      <c r="B51" s="218">
        <v>20</v>
      </c>
    </row>
    <row r="52" spans="1:2">
      <c r="A52" s="214" t="s">
        <v>267</v>
      </c>
      <c r="B52" s="215">
        <v>30</v>
      </c>
    </row>
    <row r="53" spans="1:2">
      <c r="A53" s="216" t="s">
        <v>206</v>
      </c>
      <c r="B53" s="127">
        <v>30</v>
      </c>
    </row>
    <row r="54" spans="1:2">
      <c r="A54" s="254" t="s">
        <v>389</v>
      </c>
      <c r="B54" s="127">
        <v>30</v>
      </c>
    </row>
    <row r="55" spans="1:2">
      <c r="A55" s="216" t="s">
        <v>207</v>
      </c>
      <c r="B55" s="127">
        <v>30</v>
      </c>
    </row>
    <row r="56" spans="1:2">
      <c r="A56" s="216" t="s">
        <v>220</v>
      </c>
      <c r="B56" s="127">
        <v>30</v>
      </c>
    </row>
    <row r="57" spans="1:2">
      <c r="A57" s="216" t="s">
        <v>208</v>
      </c>
      <c r="B57" s="127">
        <v>30</v>
      </c>
    </row>
    <row r="58" spans="1:2">
      <c r="A58" s="216" t="s">
        <v>209</v>
      </c>
      <c r="B58" s="127">
        <v>30</v>
      </c>
    </row>
    <row r="59" spans="1:2">
      <c r="A59" s="216" t="s">
        <v>210</v>
      </c>
      <c r="B59" s="127">
        <v>30</v>
      </c>
    </row>
    <row r="60" spans="1:2">
      <c r="A60" s="216" t="s">
        <v>211</v>
      </c>
      <c r="B60" s="127">
        <v>30</v>
      </c>
    </row>
    <row r="61" spans="1:2">
      <c r="A61" s="216" t="s">
        <v>357</v>
      </c>
      <c r="B61" s="127">
        <v>30</v>
      </c>
    </row>
    <row r="62" spans="1:2">
      <c r="A62" s="217" t="s">
        <v>212</v>
      </c>
      <c r="B62" s="218">
        <v>30</v>
      </c>
    </row>
    <row r="63" spans="1:2">
      <c r="A63" s="214" t="s">
        <v>290</v>
      </c>
      <c r="B63" s="215">
        <v>30</v>
      </c>
    </row>
    <row r="64" spans="1:2">
      <c r="A64" s="216" t="s">
        <v>291</v>
      </c>
      <c r="B64" s="127">
        <v>30</v>
      </c>
    </row>
    <row r="65" spans="1:2">
      <c r="A65" s="216" t="s">
        <v>232</v>
      </c>
      <c r="B65" s="127">
        <v>30</v>
      </c>
    </row>
    <row r="66" spans="1:2">
      <c r="A66" s="216" t="s">
        <v>339</v>
      </c>
      <c r="B66" s="127">
        <v>30</v>
      </c>
    </row>
    <row r="67" spans="1:2">
      <c r="A67" s="254" t="s">
        <v>346</v>
      </c>
      <c r="B67" s="221">
        <v>30</v>
      </c>
    </row>
    <row r="68" spans="1:2">
      <c r="A68" s="216" t="s">
        <v>359</v>
      </c>
      <c r="B68" s="127">
        <v>30</v>
      </c>
    </row>
    <row r="69" spans="1:2">
      <c r="A69" s="216" t="s">
        <v>233</v>
      </c>
      <c r="B69" s="127">
        <v>30</v>
      </c>
    </row>
    <row r="70" spans="1:2">
      <c r="A70" s="216" t="s">
        <v>234</v>
      </c>
      <c r="B70" s="127">
        <v>30</v>
      </c>
    </row>
    <row r="71" spans="1:2">
      <c r="A71" s="216" t="s">
        <v>235</v>
      </c>
      <c r="B71" s="127">
        <v>30</v>
      </c>
    </row>
    <row r="72" spans="1:2">
      <c r="A72" s="216" t="s">
        <v>236</v>
      </c>
      <c r="B72" s="127">
        <v>30</v>
      </c>
    </row>
    <row r="73" spans="1:2">
      <c r="A73" s="216" t="s">
        <v>237</v>
      </c>
      <c r="B73" s="127">
        <v>30</v>
      </c>
    </row>
    <row r="74" spans="1:2">
      <c r="A74" s="216" t="s">
        <v>238</v>
      </c>
      <c r="B74" s="127">
        <v>30</v>
      </c>
    </row>
    <row r="75" spans="1:2">
      <c r="A75" s="254" t="s">
        <v>292</v>
      </c>
      <c r="B75" s="127">
        <v>30</v>
      </c>
    </row>
    <row r="76" spans="1:2" ht="13.8" thickBot="1">
      <c r="A76" s="316" t="s">
        <v>361</v>
      </c>
      <c r="B76" s="317">
        <v>30</v>
      </c>
    </row>
    <row r="77" spans="1:2">
      <c r="A77" s="254" t="s">
        <v>375</v>
      </c>
      <c r="B77" s="221">
        <v>20</v>
      </c>
    </row>
    <row r="78" spans="1:2">
      <c r="A78" s="254" t="s">
        <v>387</v>
      </c>
      <c r="B78" s="221">
        <v>20</v>
      </c>
    </row>
    <row r="79" spans="1:2">
      <c r="A79" s="254" t="s">
        <v>395</v>
      </c>
      <c r="B79" s="221">
        <v>20</v>
      </c>
    </row>
    <row r="80" spans="1:2">
      <c r="A80" s="254" t="s">
        <v>397</v>
      </c>
      <c r="B80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6"/>
  <sheetViews>
    <sheetView topLeftCell="A37" zoomScale="90" zoomScaleNormal="90" workbookViewId="0">
      <selection activeCell="A3" sqref="A3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128" t="s">
        <v>152</v>
      </c>
      <c r="B1" s="126" t="s">
        <v>143</v>
      </c>
    </row>
    <row r="2" spans="1:3">
      <c r="A2" s="129" t="s">
        <v>1</v>
      </c>
      <c r="B2" s="130">
        <v>1</v>
      </c>
      <c r="C2" s="44"/>
    </row>
    <row r="3" spans="1:3">
      <c r="A3" s="129" t="s">
        <v>200</v>
      </c>
      <c r="B3" s="130">
        <v>2</v>
      </c>
      <c r="C3" s="44"/>
    </row>
    <row r="4" spans="1:3">
      <c r="A4" s="129" t="s">
        <v>293</v>
      </c>
      <c r="B4" s="130">
        <v>3</v>
      </c>
      <c r="C4" s="44"/>
    </row>
    <row r="5" spans="1:3">
      <c r="A5" s="129" t="s">
        <v>35</v>
      </c>
      <c r="B5" s="130">
        <v>4</v>
      </c>
      <c r="C5" s="44"/>
    </row>
    <row r="6" spans="1:3">
      <c r="A6" s="129" t="s">
        <v>21</v>
      </c>
      <c r="B6" s="130">
        <v>5</v>
      </c>
      <c r="C6" s="44"/>
    </row>
    <row r="7" spans="1:3">
      <c r="A7" s="129" t="s">
        <v>3</v>
      </c>
      <c r="B7" s="130">
        <v>6</v>
      </c>
      <c r="C7" s="44"/>
    </row>
    <row r="8" spans="1:3">
      <c r="A8" s="129" t="s">
        <v>260</v>
      </c>
      <c r="B8" s="130">
        <v>7</v>
      </c>
      <c r="C8" s="44"/>
    </row>
    <row r="9" spans="1:3">
      <c r="A9" s="129" t="s">
        <v>2</v>
      </c>
      <c r="B9" s="130">
        <v>8</v>
      </c>
      <c r="C9" s="44"/>
    </row>
    <row r="10" spans="1:3">
      <c r="A10" s="129" t="s">
        <v>198</v>
      </c>
      <c r="B10" s="130">
        <v>9</v>
      </c>
      <c r="C10" s="44"/>
    </row>
    <row r="11" spans="1:3">
      <c r="A11" s="129" t="s">
        <v>41</v>
      </c>
      <c r="B11" s="130">
        <v>10</v>
      </c>
      <c r="C11" s="44"/>
    </row>
    <row r="12" spans="1:3">
      <c r="A12" s="129" t="s">
        <v>294</v>
      </c>
      <c r="B12" s="130">
        <v>11</v>
      </c>
      <c r="C12" s="44"/>
    </row>
    <row r="13" spans="1:3">
      <c r="A13" s="129" t="s">
        <v>52</v>
      </c>
      <c r="B13" s="130">
        <v>12</v>
      </c>
      <c r="C13" s="44"/>
    </row>
    <row r="14" spans="1:3">
      <c r="A14" s="129" t="s">
        <v>196</v>
      </c>
      <c r="B14" s="130">
        <v>13</v>
      </c>
      <c r="C14" s="44"/>
    </row>
    <row r="15" spans="1:3">
      <c r="A15" s="129" t="s">
        <v>9</v>
      </c>
      <c r="B15" s="130">
        <v>14</v>
      </c>
      <c r="C15" s="44"/>
    </row>
    <row r="16" spans="1:3">
      <c r="A16" s="129" t="s">
        <v>5</v>
      </c>
      <c r="B16" s="130">
        <v>15</v>
      </c>
      <c r="C16" s="44"/>
    </row>
    <row r="17" spans="1:3">
      <c r="A17" s="129" t="s">
        <v>295</v>
      </c>
      <c r="B17" s="130">
        <v>16</v>
      </c>
      <c r="C17" s="44"/>
    </row>
    <row r="18" spans="1:3">
      <c r="A18" s="129" t="s">
        <v>296</v>
      </c>
      <c r="B18" s="130">
        <v>17</v>
      </c>
      <c r="C18" s="44"/>
    </row>
    <row r="19" spans="1:3">
      <c r="A19" s="129" t="s">
        <v>24</v>
      </c>
      <c r="B19" s="130">
        <v>18</v>
      </c>
      <c r="C19" s="44"/>
    </row>
    <row r="20" spans="1:3">
      <c r="A20" s="129" t="s">
        <v>32</v>
      </c>
      <c r="B20" s="130">
        <v>19</v>
      </c>
      <c r="C20" s="44"/>
    </row>
    <row r="21" spans="1:3">
      <c r="A21" s="129" t="s">
        <v>36</v>
      </c>
      <c r="B21" s="130">
        <v>20</v>
      </c>
      <c r="C21" s="44"/>
    </row>
    <row r="22" spans="1:3">
      <c r="A22" s="129" t="s">
        <v>11</v>
      </c>
      <c r="B22" s="130">
        <v>21</v>
      </c>
      <c r="C22" s="44"/>
    </row>
    <row r="23" spans="1:3">
      <c r="A23" s="129" t="s">
        <v>31</v>
      </c>
      <c r="B23" s="130">
        <v>22</v>
      </c>
      <c r="C23" s="44"/>
    </row>
    <row r="24" spans="1:3">
      <c r="A24" s="129" t="s">
        <v>297</v>
      </c>
      <c r="B24" s="130">
        <v>23</v>
      </c>
      <c r="C24" s="44"/>
    </row>
    <row r="25" spans="1:3">
      <c r="A25" s="129" t="s">
        <v>184</v>
      </c>
      <c r="B25" s="130">
        <v>24</v>
      </c>
      <c r="C25" s="44"/>
    </row>
    <row r="26" spans="1:3">
      <c r="A26" s="129" t="s">
        <v>191</v>
      </c>
      <c r="B26" s="130">
        <v>25</v>
      </c>
      <c r="C26" s="44"/>
    </row>
    <row r="27" spans="1:3">
      <c r="A27" s="129" t="s">
        <v>37</v>
      </c>
      <c r="B27" s="130">
        <v>26</v>
      </c>
      <c r="C27" s="44"/>
    </row>
    <row r="28" spans="1:3">
      <c r="A28" s="129" t="s">
        <v>6</v>
      </c>
      <c r="B28" s="130">
        <v>27</v>
      </c>
      <c r="C28" s="44"/>
    </row>
    <row r="29" spans="1:3">
      <c r="A29" s="129" t="s">
        <v>197</v>
      </c>
      <c r="B29" s="130">
        <v>28</v>
      </c>
      <c r="C29" s="44"/>
    </row>
    <row r="30" spans="1:3">
      <c r="A30" s="129" t="s">
        <v>254</v>
      </c>
      <c r="B30" s="130">
        <v>29</v>
      </c>
      <c r="C30" s="44"/>
    </row>
    <row r="31" spans="1:3">
      <c r="A31" s="129" t="s">
        <v>39</v>
      </c>
      <c r="B31" s="130">
        <v>30</v>
      </c>
      <c r="C31" s="44"/>
    </row>
    <row r="32" spans="1:3">
      <c r="A32" s="129" t="s">
        <v>27</v>
      </c>
      <c r="B32" s="130">
        <v>31</v>
      </c>
      <c r="C32" s="44"/>
    </row>
    <row r="33" spans="1:3">
      <c r="A33" s="129" t="s">
        <v>30</v>
      </c>
      <c r="B33" s="130">
        <v>32</v>
      </c>
      <c r="C33" s="44"/>
    </row>
    <row r="34" spans="1:3">
      <c r="A34" s="129" t="s">
        <v>38</v>
      </c>
      <c r="B34" s="130">
        <v>33</v>
      </c>
      <c r="C34" s="44"/>
    </row>
    <row r="35" spans="1:3">
      <c r="A35" s="129" t="s">
        <v>17</v>
      </c>
      <c r="B35" s="130">
        <v>34</v>
      </c>
      <c r="C35" s="44"/>
    </row>
    <row r="36" spans="1:3">
      <c r="A36" s="129" t="s">
        <v>14</v>
      </c>
      <c r="B36" s="130">
        <v>35</v>
      </c>
      <c r="C36" s="44"/>
    </row>
    <row r="37" spans="1:3">
      <c r="A37" s="129" t="s">
        <v>7</v>
      </c>
      <c r="B37" s="130">
        <v>36</v>
      </c>
      <c r="C37" s="44"/>
    </row>
    <row r="38" spans="1:3">
      <c r="A38" s="129" t="s">
        <v>249</v>
      </c>
      <c r="B38" s="130">
        <v>37</v>
      </c>
      <c r="C38" s="44"/>
    </row>
    <row r="39" spans="1:3">
      <c r="A39" s="129" t="s">
        <v>13</v>
      </c>
      <c r="B39" s="130">
        <v>38</v>
      </c>
      <c r="C39" s="44"/>
    </row>
    <row r="40" spans="1:3">
      <c r="A40" s="129" t="s">
        <v>12</v>
      </c>
      <c r="B40" s="130">
        <v>39</v>
      </c>
      <c r="C40" s="44"/>
    </row>
    <row r="41" spans="1:3">
      <c r="A41" s="129" t="s">
        <v>189</v>
      </c>
      <c r="B41" s="130">
        <v>40</v>
      </c>
      <c r="C41" s="44"/>
    </row>
    <row r="42" spans="1:3">
      <c r="A42" s="129" t="s">
        <v>23</v>
      </c>
      <c r="B42" s="130">
        <v>41</v>
      </c>
      <c r="C42" s="44"/>
    </row>
    <row r="43" spans="1:3">
      <c r="A43" s="129" t="s">
        <v>246</v>
      </c>
      <c r="B43" s="130">
        <v>42</v>
      </c>
      <c r="C43" s="44"/>
    </row>
    <row r="44" spans="1:3">
      <c r="A44" s="129" t="s">
        <v>250</v>
      </c>
      <c r="B44" s="130">
        <v>43</v>
      </c>
      <c r="C44" s="44"/>
    </row>
    <row r="45" spans="1:3">
      <c r="A45" s="129" t="s">
        <v>40</v>
      </c>
      <c r="B45" s="130">
        <v>44</v>
      </c>
      <c r="C45" s="44"/>
    </row>
    <row r="46" spans="1:3">
      <c r="A46" s="129" t="s">
        <v>34</v>
      </c>
      <c r="B46" s="130">
        <v>45</v>
      </c>
      <c r="C46" s="44"/>
    </row>
    <row r="47" spans="1:3">
      <c r="A47" s="129" t="s">
        <v>298</v>
      </c>
      <c r="B47" s="130">
        <v>46</v>
      </c>
      <c r="C47" s="44"/>
    </row>
    <row r="48" spans="1:3">
      <c r="A48" s="129" t="s">
        <v>16</v>
      </c>
      <c r="B48" s="130">
        <v>47</v>
      </c>
      <c r="C48" s="44"/>
    </row>
    <row r="49" spans="1:3">
      <c r="A49" s="129" t="s">
        <v>299</v>
      </c>
      <c r="B49" s="130">
        <v>48</v>
      </c>
      <c r="C49" s="44"/>
    </row>
    <row r="50" spans="1:3">
      <c r="A50" s="129" t="s">
        <v>10</v>
      </c>
      <c r="B50" s="130">
        <v>49</v>
      </c>
      <c r="C50" s="44"/>
    </row>
    <row r="51" spans="1:3">
      <c r="A51" s="129" t="s">
        <v>18</v>
      </c>
      <c r="B51" s="130">
        <v>50</v>
      </c>
      <c r="C51" s="44"/>
    </row>
    <row r="52" spans="1:3">
      <c r="A52" s="129" t="s">
        <v>4</v>
      </c>
      <c r="B52" s="130">
        <v>51</v>
      </c>
      <c r="C52" s="44"/>
    </row>
    <row r="53" spans="1:3">
      <c r="A53" s="129" t="s">
        <v>247</v>
      </c>
      <c r="B53" s="130">
        <v>52</v>
      </c>
      <c r="C53" s="44"/>
    </row>
    <row r="54" spans="1:3">
      <c r="A54" s="129" t="s">
        <v>318</v>
      </c>
      <c r="B54" s="130">
        <v>53</v>
      </c>
      <c r="C54" s="44"/>
    </row>
    <row r="55" spans="1:3">
      <c r="A55" s="129" t="s">
        <v>316</v>
      </c>
      <c r="B55" s="130">
        <v>54</v>
      </c>
      <c r="C55" s="44"/>
    </row>
    <row r="56" spans="1:3">
      <c r="A56" s="129" t="s">
        <v>317</v>
      </c>
      <c r="B56" s="130">
        <v>55</v>
      </c>
      <c r="C56" s="44"/>
    </row>
    <row r="57" spans="1:3">
      <c r="A57" s="129" t="s">
        <v>323</v>
      </c>
      <c r="B57" s="130">
        <v>56</v>
      </c>
      <c r="C57" s="44"/>
    </row>
    <row r="58" spans="1:3">
      <c r="A58" s="129" t="s">
        <v>324</v>
      </c>
      <c r="B58" s="130">
        <v>57</v>
      </c>
      <c r="C58" s="44"/>
    </row>
    <row r="59" spans="1:3">
      <c r="A59" s="129" t="s">
        <v>325</v>
      </c>
      <c r="B59" s="130">
        <v>58</v>
      </c>
      <c r="C59" s="44"/>
    </row>
    <row r="60" spans="1:3">
      <c r="A60" s="129" t="s">
        <v>205</v>
      </c>
      <c r="B60" s="130">
        <v>59</v>
      </c>
      <c r="C60" s="44"/>
    </row>
    <row r="61" spans="1:3">
      <c r="A61" s="129" t="s">
        <v>252</v>
      </c>
      <c r="B61" s="130">
        <v>60</v>
      </c>
      <c r="C61" s="44"/>
    </row>
    <row r="62" spans="1:3">
      <c r="A62" s="129" t="s">
        <v>193</v>
      </c>
      <c r="B62" s="130">
        <v>61</v>
      </c>
      <c r="C62" s="44"/>
    </row>
    <row r="63" spans="1:3">
      <c r="A63" s="129" t="s">
        <v>256</v>
      </c>
      <c r="B63" s="130">
        <v>62</v>
      </c>
      <c r="C63" s="44"/>
    </row>
    <row r="64" spans="1:3">
      <c r="A64" s="129" t="s">
        <v>329</v>
      </c>
      <c r="B64" s="130">
        <v>63</v>
      </c>
      <c r="C64" s="44"/>
    </row>
    <row r="65" spans="1:3">
      <c r="A65" s="129" t="s">
        <v>33</v>
      </c>
      <c r="B65" s="130">
        <v>64</v>
      </c>
      <c r="C65" s="44"/>
    </row>
    <row r="66" spans="1:3">
      <c r="A66" s="129" t="s">
        <v>251</v>
      </c>
      <c r="B66" s="130">
        <v>65</v>
      </c>
      <c r="C66" s="44"/>
    </row>
    <row r="67" spans="1:3">
      <c r="A67" s="129" t="s">
        <v>29</v>
      </c>
      <c r="B67" s="130">
        <v>66</v>
      </c>
      <c r="C67" s="44"/>
    </row>
    <row r="68" spans="1:3">
      <c r="A68" s="129" t="s">
        <v>204</v>
      </c>
      <c r="B68" s="130">
        <v>67</v>
      </c>
      <c r="C68" s="44"/>
    </row>
    <row r="69" spans="1:3">
      <c r="A69" s="129" t="s">
        <v>8</v>
      </c>
      <c r="B69" s="130">
        <v>68</v>
      </c>
      <c r="C69" s="44"/>
    </row>
    <row r="70" spans="1:3">
      <c r="A70" s="129" t="s">
        <v>330</v>
      </c>
      <c r="B70" s="130">
        <v>69</v>
      </c>
      <c r="C70" s="44"/>
    </row>
    <row r="71" spans="1:3">
      <c r="A71" s="129" t="s">
        <v>347</v>
      </c>
      <c r="B71" s="130">
        <v>70</v>
      </c>
      <c r="C71" s="44"/>
    </row>
    <row r="72" spans="1:3">
      <c r="A72" s="129" t="s">
        <v>341</v>
      </c>
      <c r="B72" s="130">
        <v>71</v>
      </c>
      <c r="C72" s="44"/>
    </row>
    <row r="73" spans="1:3">
      <c r="A73" s="129" t="s">
        <v>355</v>
      </c>
      <c r="B73" s="130">
        <v>72</v>
      </c>
      <c r="C73" s="44"/>
    </row>
    <row r="74" spans="1:3">
      <c r="A74" s="129" t="s">
        <v>257</v>
      </c>
      <c r="B74" s="130">
        <v>73</v>
      </c>
      <c r="C74" s="44"/>
    </row>
    <row r="75" spans="1:3" hidden="1">
      <c r="A75" s="129"/>
      <c r="B75" s="130"/>
      <c r="C75" s="44"/>
    </row>
    <row r="76" spans="1:3" hidden="1">
      <c r="A76" s="129"/>
      <c r="B76" s="130"/>
      <c r="C76" s="44"/>
    </row>
    <row r="77" spans="1:3" hidden="1">
      <c r="A77" s="129"/>
      <c r="B77" s="130"/>
      <c r="C77" s="44"/>
    </row>
    <row r="78" spans="1:3" hidden="1">
      <c r="A78" s="129"/>
      <c r="B78" s="130"/>
      <c r="C78" s="44"/>
    </row>
    <row r="79" spans="1:3" hidden="1">
      <c r="A79" s="129"/>
      <c r="B79" s="130"/>
      <c r="C79" s="44"/>
    </row>
    <row r="80" spans="1:3" ht="13.8" thickBot="1">
      <c r="A80" s="131"/>
      <c r="B80" s="132"/>
      <c r="C80" s="44"/>
    </row>
    <row r="81" spans="1:12" ht="15.6" thickBot="1">
      <c r="A81" s="115" t="s">
        <v>259</v>
      </c>
      <c r="B81" s="118">
        <f>COUNTA(A2:A80)</f>
        <v>73</v>
      </c>
      <c r="C81" s="44"/>
    </row>
    <row r="82" spans="1:12">
      <c r="B82" s="119"/>
      <c r="C82" s="44"/>
    </row>
    <row r="83" spans="1:12">
      <c r="A83" s="222"/>
      <c r="B83" s="223"/>
      <c r="C83" s="44"/>
    </row>
    <row r="84" spans="1:12">
      <c r="A84" s="222"/>
      <c r="B84" s="223"/>
      <c r="C84" s="44"/>
    </row>
    <row r="85" spans="1:12">
      <c r="A85" s="222"/>
      <c r="B85" s="223"/>
      <c r="C85" s="44"/>
    </row>
    <row r="86" spans="1:12">
      <c r="A86" s="222"/>
      <c r="B86" s="223"/>
      <c r="C86" s="44"/>
    </row>
    <row r="87" spans="1:12">
      <c r="A87" s="222"/>
      <c r="B87" s="223"/>
      <c r="C87" s="44"/>
    </row>
    <row r="88" spans="1:12">
      <c r="A88" s="222"/>
      <c r="B88" s="223"/>
      <c r="C88" s="44"/>
    </row>
    <row r="89" spans="1:1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Faber</cp:lastModifiedBy>
  <dcterms:created xsi:type="dcterms:W3CDTF">2021-08-23T08:09:31Z</dcterms:created>
  <dcterms:modified xsi:type="dcterms:W3CDTF">2024-02-25T17:15:14Z</dcterms:modified>
</cp:coreProperties>
</file>